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tsubakitakahiro/Dropbox/島関係/"/>
    </mc:Choice>
  </mc:AlternateContent>
  <bookViews>
    <workbookView xWindow="1040" yWindow="1680" windowWidth="27760" windowHeight="15040" tabRatio="500"/>
  </bookViews>
  <sheets>
    <sheet name="③（新会計）活動計算書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10" i="1"/>
  <c r="E12" i="1"/>
  <c r="F12" i="1"/>
  <c r="E14" i="1"/>
  <c r="F14" i="1"/>
  <c r="E16" i="1"/>
  <c r="E17" i="1"/>
  <c r="E19" i="1"/>
  <c r="F19" i="1"/>
  <c r="E21" i="1"/>
  <c r="E22" i="1"/>
  <c r="E24" i="1"/>
  <c r="F24" i="1"/>
  <c r="G25" i="1"/>
  <c r="E29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F65" i="1"/>
  <c r="E74" i="1"/>
  <c r="E103" i="1"/>
  <c r="F104" i="1"/>
  <c r="G105" i="1"/>
  <c r="G106" i="1"/>
  <c r="G108" i="1"/>
</calcChain>
</file>

<file path=xl/sharedStrings.xml><?xml version="1.0" encoding="utf-8"?>
<sst xmlns="http://schemas.openxmlformats.org/spreadsheetml/2006/main" count="105" uniqueCount="73">
  <si>
    <t>平成29年度　特定非営利活動に係る事業会計　活動計算書</t>
    <rPh sb="0" eb="2">
      <t>ヘイセイ</t>
    </rPh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2" eb="24">
      <t>カツドウ</t>
    </rPh>
    <rPh sb="24" eb="27">
      <t>ケイサンショ</t>
    </rPh>
    <phoneticPr fontId="2"/>
  </si>
  <si>
    <t>自：平成29年　4月　1日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2"/>
  </si>
  <si>
    <t>至：平成30年　3月31日</t>
    <rPh sb="0" eb="1">
      <t>イタル</t>
    </rPh>
    <rPh sb="2" eb="4">
      <t>ヘイセイ</t>
    </rPh>
    <rPh sb="6" eb="7">
      <t>ネン</t>
    </rPh>
    <rPh sb="9" eb="10">
      <t>ガツ</t>
    </rPh>
    <rPh sb="12" eb="13">
      <t>ニチ</t>
    </rPh>
    <phoneticPr fontId="2"/>
  </si>
  <si>
    <t>特定非営利活動法人　かさおか島づくり海社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シマ</t>
    </rPh>
    <rPh sb="18" eb="19">
      <t>ウミ</t>
    </rPh>
    <rPh sb="19" eb="20">
      <t>シャ</t>
    </rPh>
    <phoneticPr fontId="2"/>
  </si>
  <si>
    <t>科　　　目</t>
    <rPh sb="0" eb="1">
      <t>カ</t>
    </rPh>
    <rPh sb="4" eb="5">
      <t>メ</t>
    </rPh>
    <phoneticPr fontId="2"/>
  </si>
  <si>
    <t>金　額　（単位：円）</t>
    <rPh sb="0" eb="1">
      <t>キン</t>
    </rPh>
    <rPh sb="2" eb="3">
      <t>ガク</t>
    </rPh>
    <rPh sb="5" eb="7">
      <t>タンイ</t>
    </rPh>
    <rPh sb="8" eb="9">
      <t>エン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</si>
  <si>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</si>
  <si>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</si>
  <si>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受取会費</t>
    <rPh sb="0" eb="2">
      <t>ウケトリ</t>
    </rPh>
    <rPh sb="2" eb="4">
      <t>カイヒ</t>
    </rPh>
    <phoneticPr fontId="2"/>
  </si>
  <si>
    <t>２　受取寄付金</t>
    <rPh sb="2" eb="4">
      <t>ウケトリ</t>
    </rPh>
    <rPh sb="4" eb="7">
      <t>キフキン</t>
    </rPh>
    <phoneticPr fontId="2"/>
  </si>
  <si>
    <t>受取寄付金</t>
    <rPh sb="0" eb="2">
      <t>ウケトリ</t>
    </rPh>
    <rPh sb="2" eb="5">
      <t>キフキン</t>
    </rPh>
    <phoneticPr fontId="2"/>
  </si>
  <si>
    <t>３　受取助成金等</t>
    <rPh sb="2" eb="4">
      <t>ウケトリ</t>
    </rPh>
    <rPh sb="4" eb="7">
      <t>ジョセイキン</t>
    </rPh>
    <rPh sb="7" eb="8">
      <t>ナド</t>
    </rPh>
    <phoneticPr fontId="2"/>
  </si>
  <si>
    <t>受取助成金</t>
    <rPh sb="0" eb="2">
      <t>ウケトリ</t>
    </rPh>
    <rPh sb="2" eb="5">
      <t>ジョセイキン</t>
    </rPh>
    <phoneticPr fontId="2"/>
  </si>
  <si>
    <t>４　事業収益</t>
    <rPh sb="2" eb="4">
      <t>ジギョウ</t>
    </rPh>
    <rPh sb="4" eb="6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</si>
  <si>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</si>
  <si>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参加費収入</t>
    <rPh sb="0" eb="2">
      <t>サンカ</t>
    </rPh>
    <rPh sb="2" eb="3">
      <t>ヒ</t>
    </rPh>
    <rPh sb="3" eb="5">
      <t>シュウニュウ</t>
    </rPh>
    <phoneticPr fontId="2"/>
  </si>
  <si>
    <t>受託金収益</t>
    <rPh sb="0" eb="2">
      <t>ジュタク</t>
    </rPh>
    <rPh sb="2" eb="3">
      <t>キン</t>
    </rPh>
    <rPh sb="3" eb="5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</si>
  <si>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</si>
  <si>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</si>
  <si>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入会金収入</t>
    <rPh sb="0" eb="3">
      <t>ニュウカイキン</t>
    </rPh>
    <rPh sb="3" eb="5">
      <t>シュウニュウ</t>
    </rPh>
    <phoneticPr fontId="2"/>
  </si>
  <si>
    <t>雑収入</t>
    <rPh sb="0" eb="3">
      <t>ザツシュウニュウ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</si>
  <si>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</si>
  <si>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</si>
  <si>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</si>
  <si>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</si>
  <si>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</si>
  <si>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賞与手当</t>
    <rPh sb="0" eb="2">
      <t>ショウヨ</t>
    </rPh>
    <rPh sb="2" eb="4">
      <t>テアテ</t>
    </rPh>
    <phoneticPr fontId="2"/>
  </si>
  <si>
    <t>退職金</t>
    <rPh sb="0" eb="3">
      <t>タイショクキン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</si>
  <si>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</si>
  <si>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</si>
  <si>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本部管理費</t>
    <rPh sb="0" eb="2">
      <t>ホンブ</t>
    </rPh>
    <rPh sb="2" eb="4">
      <t>カンリ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</si>
  <si>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</si>
  <si>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</si>
  <si>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仕入高</t>
    <rPh sb="0" eb="2">
      <t>シイレ</t>
    </rPh>
    <rPh sb="2" eb="3">
      <t>ダカ</t>
    </rPh>
    <phoneticPr fontId="2"/>
  </si>
  <si>
    <t>給食材料費</t>
    <rPh sb="0" eb="2">
      <t>キュウショク</t>
    </rPh>
    <rPh sb="2" eb="5">
      <t>ザイリョウヒ</t>
    </rPh>
    <phoneticPr fontId="2"/>
  </si>
  <si>
    <t>外注費</t>
    <rPh sb="0" eb="3">
      <t>ガイチュウヒ</t>
    </rPh>
    <phoneticPr fontId="2"/>
  </si>
  <si>
    <t>運賃</t>
    <rPh sb="0" eb="2">
      <t>ウンチン</t>
    </rPh>
    <phoneticPr fontId="2"/>
  </si>
  <si>
    <t>会議費</t>
    <rPh sb="0" eb="3">
      <t>カイギヒ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</si>
  <si>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</si>
  <si>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3">
      <t>コウサイヒ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</si>
  <si>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</si>
  <si>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</si>
  <si>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</si>
  <si>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</si>
  <si>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修繕費</t>
    <rPh sb="0" eb="3">
      <t>シュウゼンヒ</t>
    </rPh>
    <phoneticPr fontId="2"/>
  </si>
  <si>
    <t>水道光熱費</t>
    <rPh sb="0" eb="2">
      <t>スイドウ</t>
    </rPh>
    <rPh sb="2" eb="5">
      <t>コウネツヒ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</si>
  <si>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</si>
  <si>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</si>
  <si>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</si>
  <si>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</si>
  <si>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保険料</t>
    <rPh sb="0" eb="2">
      <t>ホケン</t>
    </rPh>
    <rPh sb="2" eb="3">
      <t>リョウ</t>
    </rPh>
    <phoneticPr fontId="2"/>
  </si>
  <si>
    <t>租税公課</t>
    <rPh sb="0" eb="2">
      <t>ソゼイ</t>
    </rPh>
    <rPh sb="2" eb="4">
      <t>コウカ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</si>
  <si>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</si>
  <si>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燃料費</t>
    <rPh sb="0" eb="3">
      <t>ネンリョウヒ</t>
    </rPh>
    <phoneticPr fontId="2"/>
  </si>
  <si>
    <t>諸謝金</t>
    <rPh sb="0" eb="1">
      <t>ショ</t>
    </rPh>
    <rPh sb="1" eb="3">
      <t>シャキン</t>
    </rPh>
    <phoneticPr fontId="2"/>
  </si>
  <si>
    <t>教育研修費</t>
    <rPh sb="0" eb="2">
      <t>キョウイク</t>
    </rPh>
    <rPh sb="2" eb="4">
      <t>ケンシュウ</t>
    </rPh>
    <rPh sb="4" eb="5">
      <t>ヒ</t>
    </rPh>
    <phoneticPr fontId="2"/>
  </si>
  <si>
    <t>新聞図書費</t>
    <rPh sb="0" eb="2">
      <t>シンブン</t>
    </rPh>
    <rPh sb="2" eb="5">
      <t>トショヒ</t>
    </rPh>
    <phoneticPr fontId="2"/>
  </si>
  <si>
    <t>雑損失</t>
    <rPh sb="0" eb="1">
      <t>ザツ</t>
    </rPh>
    <rPh sb="1" eb="3">
      <t>ソンシツ</t>
    </rPh>
    <phoneticPr fontId="2"/>
  </si>
  <si>
    <t>雑費</t>
    <rPh sb="0" eb="2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</si>
  <si>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</si>
  <si>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</si>
  <si>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</si>
  <si>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交際費</t>
    <rPh sb="0" eb="2">
      <t>コウサイ</t>
    </rPh>
    <rPh sb="2" eb="3">
      <t>ヒ</t>
    </rPh>
    <phoneticPr fontId="2"/>
  </si>
  <si>
    <t>諸会費</t>
    <rPh sb="0" eb="3">
      <t>ショカイヒ</t>
    </rPh>
    <phoneticPr fontId="2"/>
  </si>
  <si>
    <t>リース料</t>
    <rPh sb="3" eb="4">
      <t>リョウ</t>
    </rPh>
    <phoneticPr fontId="2"/>
  </si>
  <si>
    <t>保険料</t>
    <rPh sb="0" eb="3">
      <t>ホケンリョウ</t>
    </rPh>
    <phoneticPr fontId="2"/>
  </si>
  <si>
    <t>助成金支出</t>
    <rPh sb="0" eb="3">
      <t>ジョセイキン</t>
    </rPh>
    <rPh sb="3" eb="5">
      <t>シシュツ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</si>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</sst>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1" fontId="3" fillId="0" borderId="6" xfId="0" applyNumberFormat="1" applyFont="1" applyFill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41" fontId="3" fillId="0" borderId="9" xfId="0" applyNumberFormat="1" applyFont="1" applyFill="1" applyBorder="1"/>
    <xf numFmtId="0" fontId="0" fillId="0" borderId="8" xfId="0" applyBorder="1"/>
    <xf numFmtId="41" fontId="3" fillId="0" borderId="10" xfId="0" applyNumberFormat="1" applyFont="1" applyFill="1" applyBorder="1"/>
    <xf numFmtId="41" fontId="3" fillId="0" borderId="2" xfId="0" applyNumberFormat="1" applyFont="1" applyFill="1" applyBorder="1"/>
    <xf numFmtId="0" fontId="3" fillId="0" borderId="11" xfId="0" applyFont="1" applyBorder="1"/>
    <xf numFmtId="0" fontId="3" fillId="0" borderId="1" xfId="0" applyFont="1" applyBorder="1"/>
    <xf numFmtId="0" fontId="3" fillId="0" borderId="12" xfId="0" applyFont="1" applyBorder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502;&#12483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（税務申告）損益計算書"/>
    </sheetNames>
    <sheetDataSet>
      <sheetData sheetId="0">
        <row r="9">
          <cell r="T9">
            <v>65762976</v>
          </cell>
        </row>
        <row r="10">
          <cell r="T10">
            <v>430000</v>
          </cell>
        </row>
        <row r="11">
          <cell r="T11">
            <v>5499778</v>
          </cell>
        </row>
        <row r="12">
          <cell r="T12">
            <v>215000</v>
          </cell>
        </row>
        <row r="13">
          <cell r="T13">
            <v>15000</v>
          </cell>
        </row>
        <row r="14">
          <cell r="T14">
            <v>120000</v>
          </cell>
        </row>
        <row r="15">
          <cell r="T15">
            <v>28554117</v>
          </cell>
        </row>
        <row r="18">
          <cell r="T18">
            <v>64657</v>
          </cell>
        </row>
        <row r="19">
          <cell r="T19">
            <v>4713794</v>
          </cell>
        </row>
        <row r="20">
          <cell r="T20">
            <v>2332000</v>
          </cell>
        </row>
        <row r="21">
          <cell r="T21">
            <v>929243</v>
          </cell>
        </row>
        <row r="28">
          <cell r="T28">
            <v>5317</v>
          </cell>
        </row>
        <row r="29">
          <cell r="T29">
            <v>191635</v>
          </cell>
        </row>
        <row r="33">
          <cell r="R33">
            <v>0</v>
          </cell>
        </row>
        <row r="52">
          <cell r="T52">
            <v>50487864</v>
          </cell>
        </row>
        <row r="53">
          <cell r="T53">
            <v>3776650</v>
          </cell>
        </row>
        <row r="54">
          <cell r="T54">
            <v>416439</v>
          </cell>
        </row>
        <row r="55">
          <cell r="R55">
            <v>8170451</v>
          </cell>
        </row>
        <row r="56">
          <cell r="R56">
            <v>172526</v>
          </cell>
        </row>
        <row r="57">
          <cell r="R57">
            <v>19224</v>
          </cell>
        </row>
        <row r="58">
          <cell r="R58">
            <v>61777</v>
          </cell>
        </row>
        <row r="59">
          <cell r="R59">
            <v>0</v>
          </cell>
        </row>
        <row r="60">
          <cell r="R60">
            <v>2526330</v>
          </cell>
        </row>
        <row r="61">
          <cell r="R61">
            <v>666547</v>
          </cell>
        </row>
        <row r="62">
          <cell r="R62">
            <v>1003722</v>
          </cell>
        </row>
        <row r="63">
          <cell r="R63">
            <v>462327</v>
          </cell>
        </row>
        <row r="64">
          <cell r="R64">
            <v>1765119</v>
          </cell>
        </row>
        <row r="65">
          <cell r="R65">
            <v>3450870</v>
          </cell>
        </row>
        <row r="66">
          <cell r="R66">
            <v>123382</v>
          </cell>
        </row>
        <row r="67">
          <cell r="R67">
            <v>3000</v>
          </cell>
        </row>
        <row r="68">
          <cell r="R68">
            <v>332814</v>
          </cell>
        </row>
        <row r="69">
          <cell r="R69">
            <v>3821685</v>
          </cell>
        </row>
        <row r="70">
          <cell r="R70">
            <v>0</v>
          </cell>
        </row>
        <row r="71">
          <cell r="R71">
            <v>479213</v>
          </cell>
        </row>
        <row r="72">
          <cell r="R72">
            <v>635795</v>
          </cell>
        </row>
        <row r="73">
          <cell r="R73">
            <v>1755284</v>
          </cell>
        </row>
        <row r="74">
          <cell r="R74">
            <v>1453633</v>
          </cell>
        </row>
        <row r="75">
          <cell r="R75">
            <v>1714394</v>
          </cell>
        </row>
        <row r="76">
          <cell r="R76">
            <v>535950</v>
          </cell>
        </row>
        <row r="77">
          <cell r="R77">
            <v>0</v>
          </cell>
        </row>
        <row r="78">
          <cell r="R78">
            <v>0</v>
          </cell>
        </row>
        <row r="80">
          <cell r="T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G108"/>
  <sheetViews>
    <sheetView tabSelected="1" workbookViewId="0">
      <selection sqref="A1:G1"/>
    </sheetView>
  </sheetViews>
  <sheetFormatPr baseColWidth="12" defaultColWidth="8.83203125" defaultRowHeight="14" x14ac:dyDescent="0.15"/>
  <cols>
    <col min="1" max="1" width="7.33203125" customWidth="1"/>
    <col min="2" max="2" width="7.1640625" customWidth="1"/>
    <col min="3" max="3" width="7.33203125" customWidth="1"/>
    <col min="4" max="4" width="34.33203125" customWidth="1"/>
    <col min="5" max="7" width="25.6640625" customWidth="1"/>
  </cols>
  <sheetData>
    <row r="1" spans="1:7" ht="17" x14ac:dyDescent="0.15">
      <c r="A1" s="1" t="s">
        <v>0</v>
      </c>
      <c r="B1" s="2"/>
      <c r="C1" s="2"/>
      <c r="D1" s="2"/>
      <c r="E1" s="2"/>
      <c r="F1" s="2"/>
      <c r="G1" s="2"/>
    </row>
    <row r="2" spans="1:7" ht="12" customHeight="1" x14ac:dyDescent="0.15">
      <c r="A2" s="3"/>
      <c r="B2" s="4"/>
      <c r="C2" s="4"/>
      <c r="D2" s="4"/>
      <c r="E2" s="4"/>
      <c r="F2" s="4"/>
      <c r="G2" s="4"/>
    </row>
    <row r="3" spans="1:7" x14ac:dyDescent="0.15">
      <c r="A3" s="5" t="s">
        <v>1</v>
      </c>
      <c r="B3" s="6"/>
      <c r="C3" s="6"/>
      <c r="D3" s="6"/>
      <c r="E3" s="6"/>
      <c r="F3" s="6"/>
      <c r="G3" s="6"/>
    </row>
    <row r="4" spans="1:7" x14ac:dyDescent="0.15">
      <c r="A4" s="7" t="s">
        <v>2</v>
      </c>
      <c r="B4" s="7"/>
      <c r="C4" s="7"/>
      <c r="D4" s="7"/>
      <c r="E4" s="7"/>
      <c r="F4" s="7"/>
      <c r="G4" s="7"/>
    </row>
    <row r="5" spans="1:7" x14ac:dyDescent="0.15">
      <c r="A5" s="8" t="s">
        <v>3</v>
      </c>
      <c r="B5" s="8"/>
      <c r="C5" s="8"/>
      <c r="D5" s="8"/>
      <c r="E5" s="8"/>
      <c r="F5" s="8"/>
      <c r="G5" s="8"/>
    </row>
    <row r="6" spans="1:7" x14ac:dyDescent="0.15">
      <c r="A6" s="9" t="s">
        <v>4</v>
      </c>
      <c r="B6" s="9"/>
      <c r="C6" s="9"/>
      <c r="D6" s="9"/>
      <c r="E6" s="10" t="s">
        <v>5</v>
      </c>
      <c r="F6" s="10"/>
      <c r="G6" s="10"/>
    </row>
    <row r="7" spans="1:7" x14ac:dyDescent="0.15">
      <c r="A7" s="11" t="s">
        <v>6</v>
      </c>
      <c r="B7" s="12"/>
      <c r="C7" s="12"/>
      <c r="D7" s="13"/>
      <c r="E7" s="14"/>
      <c r="F7" s="14"/>
      <c r="G7" s="14"/>
    </row>
    <row r="8" spans="1:7" x14ac:dyDescent="0.15">
      <c r="A8" s="15"/>
      <c r="B8" s="16"/>
      <c r="C8" s="16"/>
      <c r="D8" s="17"/>
      <c r="E8" s="18"/>
      <c r="F8" s="18"/>
      <c r="G8" s="18"/>
    </row>
    <row r="9" spans="1:7" x14ac:dyDescent="0.15">
      <c r="A9" s="15"/>
      <c r="B9" s="16" t="s">
        <v>7</v>
      </c>
      <c r="C9" s="16"/>
      <c r="D9" s="17"/>
      <c r="E9" s="18"/>
      <c r="F9" s="18"/>
      <c r="G9" s="18"/>
    </row>
    <row r="10" spans="1:7" x14ac:dyDescent="0.15">
      <c r="A10" s="15"/>
      <c r="B10" s="16"/>
      <c r="C10" s="17" t="s">
        <v>8</v>
      </c>
      <c r="D10" s="19"/>
      <c r="E10" s="20">
        <f>'[1]①（税務申告）損益計算書'!T12</f>
        <v>215000</v>
      </c>
      <c r="F10" s="18">
        <f>E10</f>
        <v>215000</v>
      </c>
      <c r="G10" s="18"/>
    </row>
    <row r="11" spans="1:7" x14ac:dyDescent="0.15">
      <c r="A11" s="15"/>
      <c r="B11" s="16" t="s">
        <v>9</v>
      </c>
      <c r="C11" s="16"/>
      <c r="D11" s="19"/>
      <c r="E11" s="18"/>
      <c r="F11" s="18"/>
      <c r="G11" s="18"/>
    </row>
    <row r="12" spans="1:7" x14ac:dyDescent="0.15">
      <c r="A12" s="15"/>
      <c r="B12" s="16"/>
      <c r="C12" s="16" t="s">
        <v>10</v>
      </c>
      <c r="D12" s="19"/>
      <c r="E12" s="20">
        <f>'[1]①（税務申告）損益計算書'!T10</f>
        <v>430000</v>
      </c>
      <c r="F12" s="18">
        <f>E12</f>
        <v>430000</v>
      </c>
      <c r="G12" s="18"/>
    </row>
    <row r="13" spans="1:7" x14ac:dyDescent="0.15">
      <c r="A13" s="15"/>
      <c r="B13" s="16" t="s">
        <v>11</v>
      </c>
      <c r="C13" s="16"/>
      <c r="D13" s="19"/>
      <c r="E13" s="18"/>
      <c r="F13" s="18"/>
      <c r="G13" s="18"/>
    </row>
    <row r="14" spans="1:7" x14ac:dyDescent="0.15">
      <c r="A14" s="15"/>
      <c r="B14" s="16"/>
      <c r="C14" s="16" t="s">
        <v>12</v>
      </c>
      <c r="D14" s="19"/>
      <c r="E14" s="20">
        <f>'[1]①（税務申告）損益計算書'!T11</f>
        <v>5499778</v>
      </c>
      <c r="F14" s="18">
        <f>E14</f>
        <v>5499778</v>
      </c>
      <c r="G14" s="18"/>
    </row>
    <row r="15" spans="1:7" x14ac:dyDescent="0.15">
      <c r="A15" s="15"/>
      <c r="B15" s="16" t="s">
        <v>13</v>
      </c>
      <c r="C15" s="16"/>
      <c r="D15" s="19"/>
      <c r="E15" s="18"/>
      <c r="F15" s="18"/>
      <c r="G15" s="18"/>
    </row>
    <row r="16" spans="1:7" x14ac:dyDescent="0.15">
      <c r="A16" s="15"/>
      <c r="B16" s="16"/>
      <c r="C16" s="16" t="s">
        <v>14</v>
      </c>
      <c r="D16" s="19"/>
      <c r="E16" s="18">
        <f>'[1]①（税務申告）損益計算書'!T9</f>
        <v>65762976</v>
      </c>
      <c r="F16" s="18"/>
      <c r="G16" s="18"/>
    </row>
    <row r="17" spans="1:7" x14ac:dyDescent="0.15">
      <c r="A17" s="15"/>
      <c r="B17" s="16"/>
      <c r="C17" s="16" t="s">
        <v>15</v>
      </c>
      <c r="D17" s="19"/>
      <c r="E17" s="18">
        <f>'[1]①（税務申告）損益計算書'!T14</f>
        <v>120000</v>
      </c>
      <c r="F17" s="18"/>
      <c r="G17" s="18"/>
    </row>
    <row r="18" spans="1:7" hidden="1" x14ac:dyDescent="0.15">
      <c r="A18" s="15"/>
      <c r="B18" s="16"/>
      <c r="C18" s="16"/>
      <c r="D18" s="19"/>
      <c r="E18" s="18"/>
      <c r="F18" s="18"/>
      <c r="G18" s="18"/>
    </row>
    <row r="19" spans="1:7" x14ac:dyDescent="0.15">
      <c r="A19" s="15"/>
      <c r="B19" s="16"/>
      <c r="C19" s="16" t="s">
        <v>16</v>
      </c>
      <c r="D19" s="19"/>
      <c r="E19" s="20">
        <f>'[1]①（税務申告）損益計算書'!T15</f>
        <v>28554117</v>
      </c>
      <c r="F19" s="18">
        <f>SUM(E16:E19)</f>
        <v>94437093</v>
      </c>
      <c r="G19" s="18"/>
    </row>
    <row r="20" spans="1:7" x14ac:dyDescent="0.15">
      <c r="A20" s="15"/>
      <c r="B20" s="16" t="s">
        <v>17</v>
      </c>
      <c r="C20" s="16"/>
      <c r="D20" s="19"/>
      <c r="E20" s="18"/>
      <c r="F20" s="18"/>
      <c r="G20" s="18"/>
    </row>
    <row r="21" spans="1:7" x14ac:dyDescent="0.15">
      <c r="A21" s="15"/>
      <c r="B21" s="16"/>
      <c r="C21" s="16" t="s">
        <v>18</v>
      </c>
      <c r="D21" s="19"/>
      <c r="E21" s="18">
        <f>'[1]①（税務申告）損益計算書'!T28</f>
        <v>5317</v>
      </c>
      <c r="F21" s="18"/>
      <c r="G21" s="18"/>
    </row>
    <row r="22" spans="1:7" x14ac:dyDescent="0.15">
      <c r="A22" s="15"/>
      <c r="B22" s="16"/>
      <c r="C22" s="16" t="s">
        <v>19</v>
      </c>
      <c r="D22" s="19"/>
      <c r="E22" s="18">
        <f>'[1]①（税務申告）損益計算書'!T13</f>
        <v>15000</v>
      </c>
      <c r="F22" s="18"/>
      <c r="G22" s="18"/>
    </row>
    <row r="23" spans="1:7" hidden="1" x14ac:dyDescent="0.15">
      <c r="A23" s="15"/>
      <c r="B23" s="16"/>
      <c r="C23" s="16"/>
      <c r="D23" s="19"/>
      <c r="E23" s="18"/>
      <c r="F23" s="18"/>
      <c r="G23" s="18"/>
    </row>
    <row r="24" spans="1:7" x14ac:dyDescent="0.15">
      <c r="A24" s="15"/>
      <c r="B24" s="16"/>
      <c r="C24" s="16" t="s">
        <v>20</v>
      </c>
      <c r="D24" s="19"/>
      <c r="E24" s="20">
        <f>'[1]①（税務申告）損益計算書'!T29</f>
        <v>191635</v>
      </c>
      <c r="F24" s="20">
        <f>SUM(E21:E24)</f>
        <v>211952</v>
      </c>
      <c r="G24" s="18"/>
    </row>
    <row r="25" spans="1:7" x14ac:dyDescent="0.15">
      <c r="A25" s="15" t="s">
        <v>21</v>
      </c>
      <c r="B25" s="16"/>
      <c r="C25" s="16"/>
      <c r="D25" s="17"/>
      <c r="E25" s="18"/>
      <c r="F25" s="18"/>
      <c r="G25" s="20">
        <f>SUM(F10:F24)</f>
        <v>100793823</v>
      </c>
    </row>
    <row r="26" spans="1:7" x14ac:dyDescent="0.15">
      <c r="A26" s="15" t="s">
        <v>22</v>
      </c>
      <c r="B26" s="16"/>
      <c r="C26" s="16"/>
      <c r="D26" s="17"/>
      <c r="E26" s="18"/>
      <c r="F26" s="18"/>
      <c r="G26" s="18"/>
    </row>
    <row r="27" spans="1:7" x14ac:dyDescent="0.15">
      <c r="A27" s="15"/>
      <c r="B27" s="16" t="s">
        <v>23</v>
      </c>
      <c r="C27" s="16"/>
      <c r="D27" s="17"/>
      <c r="E27" s="18"/>
      <c r="F27" s="18"/>
      <c r="G27" s="18"/>
    </row>
    <row r="28" spans="1:7" x14ac:dyDescent="0.15">
      <c r="A28" s="15"/>
      <c r="B28" s="16"/>
      <c r="C28" s="16" t="s">
        <v>24</v>
      </c>
      <c r="D28" s="17"/>
      <c r="E28" s="18"/>
      <c r="F28" s="18"/>
      <c r="G28" s="18"/>
    </row>
    <row r="29" spans="1:7" x14ac:dyDescent="0.15">
      <c r="A29" s="15"/>
      <c r="B29" s="16"/>
      <c r="C29" s="16"/>
      <c r="D29" s="17" t="s">
        <v>25</v>
      </c>
      <c r="E29" s="18">
        <f>'[1]①（税務申告）損益計算書'!T52-'③（新会計）活動計算書'!E68</f>
        <v>38731695</v>
      </c>
      <c r="F29" s="18"/>
      <c r="G29" s="18"/>
    </row>
    <row r="30" spans="1:7" hidden="1" x14ac:dyDescent="0.15">
      <c r="A30" s="15"/>
      <c r="B30" s="16"/>
      <c r="C30" s="16"/>
      <c r="D30" s="17" t="s">
        <v>26</v>
      </c>
      <c r="E30" s="18"/>
      <c r="F30" s="18"/>
      <c r="G30" s="18"/>
    </row>
    <row r="31" spans="1:7" hidden="1" x14ac:dyDescent="0.15">
      <c r="A31" s="15"/>
      <c r="B31" s="16"/>
      <c r="C31" s="16"/>
      <c r="D31" s="17" t="s">
        <v>27</v>
      </c>
      <c r="E31" s="18"/>
      <c r="F31" s="18"/>
      <c r="G31" s="18"/>
    </row>
    <row r="32" spans="1:7" x14ac:dyDescent="0.15">
      <c r="A32" s="15"/>
      <c r="B32" s="16"/>
      <c r="C32" s="16"/>
      <c r="D32" s="17" t="s">
        <v>28</v>
      </c>
      <c r="E32" s="18">
        <f>'[1]①（税務申告）損益計算書'!T53-'③（新会計）活動計算書'!E71</f>
        <v>2559182</v>
      </c>
      <c r="F32" s="18"/>
      <c r="G32" s="18"/>
    </row>
    <row r="33" spans="1:7" x14ac:dyDescent="0.15">
      <c r="A33" s="15"/>
      <c r="B33" s="16"/>
      <c r="C33" s="16"/>
      <c r="D33" s="17" t="s">
        <v>29</v>
      </c>
      <c r="E33" s="18">
        <f>'[1]①（税務申告）損益計算書'!T54-'③（新会計）活動計算書'!E72</f>
        <v>148188</v>
      </c>
      <c r="F33" s="18"/>
      <c r="G33" s="18"/>
    </row>
    <row r="34" spans="1:7" x14ac:dyDescent="0.15">
      <c r="A34" s="15"/>
      <c r="B34" s="16"/>
      <c r="C34" s="16"/>
      <c r="D34" s="17" t="s">
        <v>30</v>
      </c>
      <c r="E34" s="18">
        <f>'[1]①（税務申告）損益計算書'!T80-'③（新会計）活動計算書'!E73</f>
        <v>11933124</v>
      </c>
      <c r="F34" s="18"/>
      <c r="G34" s="18"/>
    </row>
    <row r="35" spans="1:7" x14ac:dyDescent="0.15">
      <c r="A35" s="15"/>
      <c r="B35" s="16"/>
      <c r="C35" s="16"/>
      <c r="D35" s="17" t="s">
        <v>31</v>
      </c>
      <c r="E35" s="14">
        <f>SUM(E29:E34)</f>
        <v>53372189</v>
      </c>
      <c r="F35" s="18"/>
      <c r="G35" s="18"/>
    </row>
    <row r="36" spans="1:7" x14ac:dyDescent="0.15">
      <c r="A36" s="15"/>
      <c r="B36" s="16"/>
      <c r="C36" s="16" t="s">
        <v>32</v>
      </c>
      <c r="D36" s="17"/>
      <c r="E36" s="18"/>
      <c r="F36" s="18"/>
      <c r="G36" s="18"/>
    </row>
    <row r="37" spans="1:7" x14ac:dyDescent="0.15">
      <c r="A37" s="15"/>
      <c r="B37" s="16"/>
      <c r="C37" s="16"/>
      <c r="D37" s="17" t="s">
        <v>33</v>
      </c>
      <c r="E37" s="18">
        <f>'[1]①（税務申告）損益計算書'!T19-'③（新会計）活動計算書'!E76+'[1]①（税務申告）損益計算書'!T18-'[1]①（税務申告）損益計算書'!T21</f>
        <v>3849208</v>
      </c>
      <c r="F37" s="18"/>
      <c r="G37" s="18"/>
    </row>
    <row r="38" spans="1:7" x14ac:dyDescent="0.15">
      <c r="A38" s="15"/>
      <c r="B38" s="16"/>
      <c r="C38" s="16"/>
      <c r="D38" s="17" t="s">
        <v>34</v>
      </c>
      <c r="E38" s="18">
        <f>'[1]①（税務申告）損益計算書'!T20-'③（新会計）活動計算書'!E77</f>
        <v>2332000</v>
      </c>
      <c r="F38" s="18"/>
      <c r="G38" s="18"/>
    </row>
    <row r="39" spans="1:7" x14ac:dyDescent="0.15">
      <c r="A39" s="15"/>
      <c r="B39" s="16"/>
      <c r="C39" s="16"/>
      <c r="D39" s="17" t="s">
        <v>35</v>
      </c>
      <c r="E39" s="18">
        <f>'[1]①（税務申告）損益計算書'!R55</f>
        <v>8170451</v>
      </c>
      <c r="F39" s="18"/>
      <c r="G39" s="18"/>
    </row>
    <row r="40" spans="1:7" x14ac:dyDescent="0.15">
      <c r="A40" s="15"/>
      <c r="B40" s="16"/>
      <c r="C40" s="16"/>
      <c r="D40" s="17" t="s">
        <v>36</v>
      </c>
      <c r="E40" s="18">
        <f>'[1]①（税務申告）損益計算書'!R56</f>
        <v>172526</v>
      </c>
      <c r="F40" s="18"/>
      <c r="G40" s="18"/>
    </row>
    <row r="41" spans="1:7" hidden="1" x14ac:dyDescent="0.15">
      <c r="A41" s="15"/>
      <c r="B41" s="16"/>
      <c r="C41" s="16"/>
      <c r="D41" s="17" t="s">
        <v>37</v>
      </c>
      <c r="E41" s="18">
        <f>'[1]①（税務申告）損益計算書'!R59</f>
        <v>0</v>
      </c>
      <c r="F41" s="18"/>
      <c r="G41" s="18"/>
    </row>
    <row r="42" spans="1:7" x14ac:dyDescent="0.15">
      <c r="A42" s="15"/>
      <c r="B42" s="16"/>
      <c r="C42" s="16"/>
      <c r="D42" s="17" t="s">
        <v>38</v>
      </c>
      <c r="E42" s="18">
        <f>'[1]①（税務申告）損益計算書'!R57</f>
        <v>19224</v>
      </c>
      <c r="F42" s="18"/>
      <c r="G42" s="18"/>
    </row>
    <row r="43" spans="1:7" x14ac:dyDescent="0.15">
      <c r="A43" s="15"/>
      <c r="B43" s="16"/>
      <c r="C43" s="16"/>
      <c r="D43" s="17" t="s">
        <v>39</v>
      </c>
      <c r="E43" s="18">
        <f>'[1]①（税務申告）損益計算書'!R58</f>
        <v>61777</v>
      </c>
      <c r="F43" s="18"/>
      <c r="G43" s="18"/>
    </row>
    <row r="44" spans="1:7" x14ac:dyDescent="0.15">
      <c r="A44" s="15"/>
      <c r="B44" s="16"/>
      <c r="C44" s="16"/>
      <c r="D44" s="17" t="s">
        <v>40</v>
      </c>
      <c r="E44" s="18">
        <f>'[1]①（税務申告）損益計算書'!R60</f>
        <v>2526330</v>
      </c>
      <c r="F44" s="18"/>
      <c r="G44" s="18"/>
    </row>
    <row r="45" spans="1:7" x14ac:dyDescent="0.15">
      <c r="A45" s="15"/>
      <c r="B45" s="16"/>
      <c r="C45" s="16"/>
      <c r="D45" s="17" t="s">
        <v>41</v>
      </c>
      <c r="E45" s="18">
        <f>'[1]①（税務申告）損益計算書'!R61</f>
        <v>666547</v>
      </c>
      <c r="F45" s="18"/>
      <c r="G45" s="18"/>
    </row>
    <row r="46" spans="1:7" x14ac:dyDescent="0.15">
      <c r="A46" s="15"/>
      <c r="B46" s="16"/>
      <c r="C46" s="16"/>
      <c r="D46" s="17" t="s">
        <v>42</v>
      </c>
      <c r="E46" s="18">
        <f>'[1]①（税務申告）損益計算書'!R62</f>
        <v>1003722</v>
      </c>
      <c r="F46" s="18"/>
      <c r="G46" s="18"/>
    </row>
    <row r="47" spans="1:7" x14ac:dyDescent="0.15">
      <c r="A47" s="15"/>
      <c r="B47" s="16"/>
      <c r="C47" s="16"/>
      <c r="D47" s="17" t="s">
        <v>43</v>
      </c>
      <c r="E47" s="18">
        <f>'[1]①（税務申告）損益計算書'!R63</f>
        <v>462327</v>
      </c>
      <c r="F47" s="18"/>
      <c r="G47" s="18"/>
    </row>
    <row r="48" spans="1:7" x14ac:dyDescent="0.15">
      <c r="A48" s="15"/>
      <c r="B48" s="16"/>
      <c r="C48" s="16"/>
      <c r="D48" s="17" t="s">
        <v>44</v>
      </c>
      <c r="E48" s="18">
        <f>'[1]①（税務申告）損益計算書'!R64</f>
        <v>1765119</v>
      </c>
      <c r="F48" s="18"/>
      <c r="G48" s="18"/>
    </row>
    <row r="49" spans="1:7" x14ac:dyDescent="0.15">
      <c r="A49" s="15"/>
      <c r="B49" s="16"/>
      <c r="C49" s="16"/>
      <c r="D49" s="17" t="s">
        <v>45</v>
      </c>
      <c r="E49" s="18">
        <f>'[1]①（税務申告）損益計算書'!R65</f>
        <v>3450870</v>
      </c>
      <c r="F49" s="18"/>
      <c r="G49" s="18"/>
    </row>
    <row r="50" spans="1:7" x14ac:dyDescent="0.15">
      <c r="A50" s="15"/>
      <c r="B50" s="16"/>
      <c r="C50" s="16"/>
      <c r="D50" s="17" t="s">
        <v>46</v>
      </c>
      <c r="E50" s="18">
        <f>'[1]①（税務申告）損益計算書'!R67</f>
        <v>3000</v>
      </c>
      <c r="F50" s="18"/>
      <c r="G50" s="18"/>
    </row>
    <row r="51" spans="1:7" x14ac:dyDescent="0.15">
      <c r="A51" s="15"/>
      <c r="B51" s="16"/>
      <c r="C51" s="16"/>
      <c r="D51" s="17" t="s">
        <v>47</v>
      </c>
      <c r="E51" s="18">
        <f>'[1]①（税務申告）損益計算書'!R68</f>
        <v>332814</v>
      </c>
      <c r="F51" s="18"/>
      <c r="G51" s="18"/>
    </row>
    <row r="52" spans="1:7" x14ac:dyDescent="0.15">
      <c r="A52" s="15"/>
      <c r="B52" s="16"/>
      <c r="C52" s="16"/>
      <c r="D52" s="17" t="s">
        <v>48</v>
      </c>
      <c r="E52" s="18">
        <f>'[1]①（税務申告）損益計算書'!R69</f>
        <v>3821685</v>
      </c>
      <c r="F52" s="18"/>
      <c r="G52" s="18"/>
    </row>
    <row r="53" spans="1:7" hidden="1" x14ac:dyDescent="0.15">
      <c r="A53" s="15"/>
      <c r="B53" s="16"/>
      <c r="C53" s="16"/>
      <c r="D53" s="17" t="s">
        <v>49</v>
      </c>
      <c r="E53" s="18">
        <f>'[1]①（税務申告）損益計算書'!R70</f>
        <v>0</v>
      </c>
      <c r="F53" s="18"/>
      <c r="G53" s="18"/>
    </row>
    <row r="54" spans="1:7" x14ac:dyDescent="0.15">
      <c r="A54" s="15"/>
      <c r="B54" s="16"/>
      <c r="C54" s="16"/>
      <c r="D54" s="17" t="s">
        <v>49</v>
      </c>
      <c r="E54" s="18">
        <f>'[1]①（税務申告）損益計算書'!R71</f>
        <v>479213</v>
      </c>
      <c r="F54" s="18"/>
      <c r="G54" s="18"/>
    </row>
    <row r="55" spans="1:7" x14ac:dyDescent="0.15">
      <c r="A55" s="15"/>
      <c r="B55" s="16"/>
      <c r="C55" s="16"/>
      <c r="D55" s="17" t="s">
        <v>50</v>
      </c>
      <c r="E55" s="18">
        <f>'[1]①（税務申告）損益計算書'!R72</f>
        <v>635795</v>
      </c>
      <c r="F55" s="18"/>
      <c r="G55" s="18"/>
    </row>
    <row r="56" spans="1:7" x14ac:dyDescent="0.15">
      <c r="A56" s="15"/>
      <c r="B56" s="16"/>
      <c r="C56" s="16"/>
      <c r="D56" s="17" t="s">
        <v>51</v>
      </c>
      <c r="E56" s="18">
        <f>'[1]①（税務申告）損益計算書'!R73</f>
        <v>1755284</v>
      </c>
      <c r="F56" s="18"/>
      <c r="G56" s="18"/>
    </row>
    <row r="57" spans="1:7" x14ac:dyDescent="0.15">
      <c r="A57" s="15"/>
      <c r="B57" s="16"/>
      <c r="C57" s="16"/>
      <c r="D57" s="17" t="s">
        <v>52</v>
      </c>
      <c r="E57" s="18">
        <f>'[1]①（税務申告）損益計算書'!R74</f>
        <v>1453633</v>
      </c>
      <c r="F57" s="18"/>
      <c r="G57" s="18"/>
    </row>
    <row r="58" spans="1:7" x14ac:dyDescent="0.15">
      <c r="A58" s="15"/>
      <c r="B58" s="16"/>
      <c r="C58" s="16"/>
      <c r="D58" s="17" t="s">
        <v>53</v>
      </c>
      <c r="E58" s="18">
        <f>'[1]①（税務申告）損益計算書'!R76</f>
        <v>535950</v>
      </c>
      <c r="F58" s="18"/>
      <c r="G58" s="18"/>
    </row>
    <row r="59" spans="1:7" hidden="1" x14ac:dyDescent="0.15">
      <c r="A59" s="15"/>
      <c r="B59" s="16"/>
      <c r="C59" s="16"/>
      <c r="D59" s="17" t="s">
        <v>54</v>
      </c>
      <c r="E59" s="18">
        <f>'[1]①（税務申告）損益計算書'!R77</f>
        <v>0</v>
      </c>
      <c r="F59" s="18"/>
      <c r="G59" s="18"/>
    </row>
    <row r="60" spans="1:7" hidden="1" x14ac:dyDescent="0.15">
      <c r="A60" s="15"/>
      <c r="B60" s="16"/>
      <c r="C60" s="16"/>
      <c r="D60" s="17" t="s">
        <v>55</v>
      </c>
      <c r="E60" s="18">
        <f>'[1]①（税務申告）損益計算書'!R78</f>
        <v>0</v>
      </c>
      <c r="F60" s="18"/>
      <c r="G60" s="18"/>
    </row>
    <row r="61" spans="1:7" x14ac:dyDescent="0.15">
      <c r="A61" s="15"/>
      <c r="B61" s="16"/>
      <c r="C61" s="16"/>
      <c r="D61" s="17" t="s">
        <v>56</v>
      </c>
      <c r="E61" s="18">
        <f>'[1]①（税務申告）損益計算書'!R66</f>
        <v>123382</v>
      </c>
      <c r="F61" s="18"/>
      <c r="G61" s="18"/>
    </row>
    <row r="62" spans="1:7" hidden="1" x14ac:dyDescent="0.15">
      <c r="A62" s="15"/>
      <c r="B62" s="16"/>
      <c r="C62" s="16"/>
      <c r="D62" s="17" t="s">
        <v>57</v>
      </c>
      <c r="E62" s="18">
        <f>'[1]①（税務申告）損益計算書'!R33</f>
        <v>0</v>
      </c>
      <c r="F62" s="18"/>
      <c r="G62" s="18"/>
    </row>
    <row r="63" spans="1:7" x14ac:dyDescent="0.15">
      <c r="A63" s="15"/>
      <c r="B63" s="16"/>
      <c r="C63" s="16"/>
      <c r="D63" s="17" t="s">
        <v>58</v>
      </c>
      <c r="E63" s="18">
        <f>'[1]①（税務申告）損益計算書'!R75</f>
        <v>1714394</v>
      </c>
      <c r="F63" s="18"/>
      <c r="G63" s="18"/>
    </row>
    <row r="64" spans="1:7" x14ac:dyDescent="0.15">
      <c r="A64" s="15"/>
      <c r="B64" s="16"/>
      <c r="C64" s="16"/>
      <c r="D64" s="17" t="s">
        <v>59</v>
      </c>
      <c r="E64" s="21">
        <f>SUM(E37:E63)</f>
        <v>35335251</v>
      </c>
      <c r="F64" s="18"/>
      <c r="G64" s="18"/>
    </row>
    <row r="65" spans="1:7" x14ac:dyDescent="0.15">
      <c r="A65" s="15"/>
      <c r="B65" s="16"/>
      <c r="C65" s="16" t="s">
        <v>60</v>
      </c>
      <c r="D65" s="17"/>
      <c r="E65" s="18"/>
      <c r="F65" s="18">
        <f>E35+E64</f>
        <v>88707440</v>
      </c>
      <c r="G65" s="18"/>
    </row>
    <row r="66" spans="1:7" x14ac:dyDescent="0.15">
      <c r="A66" s="15"/>
      <c r="B66" s="16" t="s">
        <v>61</v>
      </c>
      <c r="C66" s="16"/>
      <c r="D66" s="17"/>
      <c r="E66" s="18"/>
      <c r="F66" s="18"/>
      <c r="G66" s="18"/>
    </row>
    <row r="67" spans="1:7" x14ac:dyDescent="0.15">
      <c r="A67" s="15"/>
      <c r="B67" s="16"/>
      <c r="C67" s="16" t="s">
        <v>24</v>
      </c>
      <c r="D67" s="17"/>
      <c r="E67" s="18"/>
      <c r="F67" s="18"/>
      <c r="G67" s="18"/>
    </row>
    <row r="68" spans="1:7" x14ac:dyDescent="0.15">
      <c r="A68" s="15"/>
      <c r="B68" s="16"/>
      <c r="C68" s="16"/>
      <c r="D68" s="17" t="s">
        <v>25</v>
      </c>
      <c r="E68" s="18">
        <v>11756169</v>
      </c>
      <c r="F68" s="18"/>
      <c r="G68" s="18"/>
    </row>
    <row r="69" spans="1:7" hidden="1" x14ac:dyDescent="0.15">
      <c r="A69" s="15"/>
      <c r="B69" s="16"/>
      <c r="C69" s="16"/>
      <c r="D69" s="17" t="s">
        <v>26</v>
      </c>
      <c r="E69" s="18"/>
      <c r="F69" s="18"/>
      <c r="G69" s="18"/>
    </row>
    <row r="70" spans="1:7" hidden="1" x14ac:dyDescent="0.15">
      <c r="A70" s="15"/>
      <c r="B70" s="16"/>
      <c r="C70" s="16"/>
      <c r="D70" s="17" t="s">
        <v>27</v>
      </c>
      <c r="E70" s="18"/>
      <c r="F70" s="18"/>
      <c r="G70" s="18"/>
    </row>
    <row r="71" spans="1:7" x14ac:dyDescent="0.15">
      <c r="A71" s="15"/>
      <c r="B71" s="16"/>
      <c r="C71" s="16"/>
      <c r="D71" s="17" t="s">
        <v>28</v>
      </c>
      <c r="E71" s="18">
        <v>1217468</v>
      </c>
      <c r="F71" s="18"/>
      <c r="G71" s="18"/>
    </row>
    <row r="72" spans="1:7" x14ac:dyDescent="0.15">
      <c r="A72" s="15"/>
      <c r="B72" s="16"/>
      <c r="C72" s="16"/>
      <c r="D72" s="17" t="s">
        <v>29</v>
      </c>
      <c r="E72" s="18">
        <v>268251</v>
      </c>
      <c r="F72" s="18"/>
      <c r="G72" s="18"/>
    </row>
    <row r="73" spans="1:7" x14ac:dyDescent="0.15">
      <c r="A73" s="15"/>
      <c r="B73" s="16"/>
      <c r="C73" s="16"/>
      <c r="D73" s="17" t="s">
        <v>30</v>
      </c>
      <c r="E73" s="18">
        <v>-11933124</v>
      </c>
      <c r="F73" s="18"/>
      <c r="G73" s="18"/>
    </row>
    <row r="74" spans="1:7" x14ac:dyDescent="0.15">
      <c r="A74" s="15"/>
      <c r="B74" s="16"/>
      <c r="C74" s="16"/>
      <c r="D74" s="17" t="s">
        <v>31</v>
      </c>
      <c r="E74" s="14">
        <f>SUM(E68:E73)</f>
        <v>1308764</v>
      </c>
      <c r="F74" s="18"/>
      <c r="G74" s="18"/>
    </row>
    <row r="75" spans="1:7" x14ac:dyDescent="0.15">
      <c r="A75" s="15"/>
      <c r="B75" s="16"/>
      <c r="C75" s="16" t="s">
        <v>32</v>
      </c>
      <c r="D75" s="17"/>
      <c r="E75" s="18"/>
      <c r="F75" s="18"/>
      <c r="G75" s="18"/>
    </row>
    <row r="76" spans="1:7" hidden="1" x14ac:dyDescent="0.15">
      <c r="A76" s="15"/>
      <c r="B76" s="16"/>
      <c r="C76" s="16"/>
      <c r="D76" s="17" t="s">
        <v>33</v>
      </c>
      <c r="E76" s="18"/>
      <c r="F76" s="18"/>
      <c r="G76" s="18"/>
    </row>
    <row r="77" spans="1:7" hidden="1" x14ac:dyDescent="0.15">
      <c r="A77" s="15"/>
      <c r="B77" s="16"/>
      <c r="C77" s="16"/>
      <c r="D77" s="17" t="s">
        <v>34</v>
      </c>
      <c r="E77" s="18"/>
      <c r="F77" s="18"/>
      <c r="G77" s="18"/>
    </row>
    <row r="78" spans="1:7" x14ac:dyDescent="0.15">
      <c r="A78" s="15"/>
      <c r="B78" s="16"/>
      <c r="C78" s="16"/>
      <c r="D78" s="17" t="s">
        <v>35</v>
      </c>
      <c r="E78" s="18">
        <v>424450</v>
      </c>
      <c r="F78" s="18"/>
      <c r="G78" s="18"/>
    </row>
    <row r="79" spans="1:7" x14ac:dyDescent="0.15">
      <c r="A79" s="15"/>
      <c r="B79" s="16"/>
      <c r="C79" s="16"/>
      <c r="D79" s="17" t="s">
        <v>36</v>
      </c>
      <c r="E79" s="18">
        <v>47518</v>
      </c>
      <c r="F79" s="18"/>
      <c r="G79" s="18"/>
    </row>
    <row r="80" spans="1:7" x14ac:dyDescent="0.15">
      <c r="A80" s="15"/>
      <c r="B80" s="16"/>
      <c r="C80" s="16"/>
      <c r="D80" s="17" t="s">
        <v>37</v>
      </c>
      <c r="E80" s="18">
        <v>80276</v>
      </c>
      <c r="F80" s="18"/>
      <c r="G80" s="18"/>
    </row>
    <row r="81" spans="1:7" x14ac:dyDescent="0.15">
      <c r="A81" s="15"/>
      <c r="B81" s="16"/>
      <c r="C81" s="16"/>
      <c r="D81" s="17" t="s">
        <v>38</v>
      </c>
      <c r="E81" s="18">
        <v>3402</v>
      </c>
      <c r="F81" s="18"/>
      <c r="G81" s="18"/>
    </row>
    <row r="82" spans="1:7" x14ac:dyDescent="0.15">
      <c r="A82" s="15"/>
      <c r="B82" s="16"/>
      <c r="C82" s="16"/>
      <c r="D82" s="17" t="s">
        <v>62</v>
      </c>
      <c r="E82" s="18">
        <v>134585</v>
      </c>
      <c r="F82" s="18"/>
      <c r="G82" s="18"/>
    </row>
    <row r="83" spans="1:7" x14ac:dyDescent="0.15">
      <c r="A83" s="15"/>
      <c r="B83" s="16"/>
      <c r="C83" s="16"/>
      <c r="D83" s="17" t="s">
        <v>40</v>
      </c>
      <c r="E83" s="18">
        <v>1380274</v>
      </c>
      <c r="F83" s="18"/>
      <c r="G83" s="18"/>
    </row>
    <row r="84" spans="1:7" x14ac:dyDescent="0.15">
      <c r="A84" s="15"/>
      <c r="B84" s="16"/>
      <c r="C84" s="16"/>
      <c r="D84" s="17" t="s">
        <v>41</v>
      </c>
      <c r="E84" s="18">
        <v>441078</v>
      </c>
      <c r="F84" s="18"/>
      <c r="G84" s="18"/>
    </row>
    <row r="85" spans="1:7" x14ac:dyDescent="0.15">
      <c r="A85" s="15"/>
      <c r="B85" s="16"/>
      <c r="C85" s="16"/>
      <c r="D85" s="17" t="s">
        <v>42</v>
      </c>
      <c r="E85" s="18">
        <v>305924</v>
      </c>
      <c r="F85" s="18"/>
      <c r="G85" s="18"/>
    </row>
    <row r="86" spans="1:7" x14ac:dyDescent="0.15">
      <c r="A86" s="15"/>
      <c r="B86" s="16"/>
      <c r="C86" s="16"/>
      <c r="D86" s="17" t="s">
        <v>43</v>
      </c>
      <c r="E86" s="18">
        <v>110526</v>
      </c>
      <c r="F86" s="18"/>
      <c r="G86" s="18"/>
    </row>
    <row r="87" spans="1:7" x14ac:dyDescent="0.15">
      <c r="A87" s="15"/>
      <c r="B87" s="16"/>
      <c r="C87" s="16"/>
      <c r="D87" s="17" t="s">
        <v>44</v>
      </c>
      <c r="E87" s="18">
        <v>150040</v>
      </c>
      <c r="F87" s="18"/>
      <c r="G87" s="18"/>
    </row>
    <row r="88" spans="1:7" x14ac:dyDescent="0.15">
      <c r="A88" s="15"/>
      <c r="B88" s="16"/>
      <c r="C88" s="16"/>
      <c r="D88" s="17" t="s">
        <v>45</v>
      </c>
      <c r="E88" s="18">
        <v>225572</v>
      </c>
      <c r="F88" s="18"/>
      <c r="G88" s="18"/>
    </row>
    <row r="89" spans="1:7" x14ac:dyDescent="0.15">
      <c r="A89" s="15"/>
      <c r="B89" s="16"/>
      <c r="C89" s="16"/>
      <c r="D89" s="17" t="s">
        <v>63</v>
      </c>
      <c r="E89" s="18">
        <v>28000</v>
      </c>
      <c r="F89" s="18"/>
      <c r="G89" s="18"/>
    </row>
    <row r="90" spans="1:7" x14ac:dyDescent="0.15">
      <c r="A90" s="15"/>
      <c r="B90" s="16"/>
      <c r="C90" s="16"/>
      <c r="D90" s="17" t="s">
        <v>47</v>
      </c>
      <c r="E90" s="18">
        <v>486000</v>
      </c>
      <c r="F90" s="18"/>
      <c r="G90" s="18"/>
    </row>
    <row r="91" spans="1:7" x14ac:dyDescent="0.15">
      <c r="A91" s="15"/>
      <c r="B91" s="16"/>
      <c r="C91" s="16"/>
      <c r="D91" s="17" t="s">
        <v>48</v>
      </c>
      <c r="E91" s="18">
        <v>589704</v>
      </c>
      <c r="F91" s="18"/>
      <c r="G91" s="18"/>
    </row>
    <row r="92" spans="1:7" hidden="1" x14ac:dyDescent="0.15">
      <c r="A92" s="15"/>
      <c r="B92" s="16"/>
      <c r="C92" s="16"/>
      <c r="D92" s="17" t="s">
        <v>49</v>
      </c>
      <c r="E92" s="18"/>
      <c r="F92" s="18"/>
      <c r="G92" s="18"/>
    </row>
    <row r="93" spans="1:7" hidden="1" x14ac:dyDescent="0.15">
      <c r="A93" s="15"/>
      <c r="B93" s="16"/>
      <c r="C93" s="16"/>
      <c r="D93" s="17" t="s">
        <v>64</v>
      </c>
      <c r="E93" s="18"/>
      <c r="F93" s="18"/>
      <c r="G93" s="18"/>
    </row>
    <row r="94" spans="1:7" x14ac:dyDescent="0.15">
      <c r="A94" s="15"/>
      <c r="B94" s="16"/>
      <c r="C94" s="16"/>
      <c r="D94" s="17" t="s">
        <v>65</v>
      </c>
      <c r="E94" s="18">
        <v>167652</v>
      </c>
      <c r="F94" s="18"/>
      <c r="G94" s="18"/>
    </row>
    <row r="95" spans="1:7" x14ac:dyDescent="0.15">
      <c r="A95" s="15"/>
      <c r="B95" s="16"/>
      <c r="C95" s="16"/>
      <c r="D95" s="17" t="s">
        <v>51</v>
      </c>
      <c r="E95" s="18">
        <v>712171</v>
      </c>
      <c r="F95" s="18"/>
      <c r="G95" s="18"/>
    </row>
    <row r="96" spans="1:7" x14ac:dyDescent="0.15">
      <c r="A96" s="15"/>
      <c r="B96" s="16"/>
      <c r="C96" s="16"/>
      <c r="D96" s="17" t="s">
        <v>52</v>
      </c>
      <c r="E96" s="18">
        <v>64800</v>
      </c>
      <c r="F96" s="18"/>
      <c r="G96" s="18"/>
    </row>
    <row r="97" spans="1:7" x14ac:dyDescent="0.15">
      <c r="A97" s="15"/>
      <c r="B97" s="16"/>
      <c r="C97" s="16"/>
      <c r="D97" s="17" t="s">
        <v>53</v>
      </c>
      <c r="E97" s="18">
        <v>100657</v>
      </c>
      <c r="F97" s="18"/>
      <c r="G97" s="18"/>
    </row>
    <row r="98" spans="1:7" x14ac:dyDescent="0.15">
      <c r="A98" s="15"/>
      <c r="B98" s="16"/>
      <c r="C98" s="16"/>
      <c r="D98" s="17" t="s">
        <v>66</v>
      </c>
      <c r="E98" s="18">
        <v>343200</v>
      </c>
      <c r="F98" s="18"/>
      <c r="G98" s="18"/>
    </row>
    <row r="99" spans="1:7" hidden="1" x14ac:dyDescent="0.15">
      <c r="A99" s="15"/>
      <c r="B99" s="16"/>
      <c r="C99" s="16"/>
      <c r="D99" s="17" t="s">
        <v>55</v>
      </c>
      <c r="E99" s="18"/>
      <c r="F99" s="18"/>
      <c r="G99" s="18"/>
    </row>
    <row r="100" spans="1:7" x14ac:dyDescent="0.15">
      <c r="A100" s="15"/>
      <c r="B100" s="16"/>
      <c r="C100" s="16"/>
      <c r="D100" s="17" t="s">
        <v>56</v>
      </c>
      <c r="E100" s="18">
        <v>4887</v>
      </c>
      <c r="F100" s="18"/>
      <c r="G100" s="18"/>
    </row>
    <row r="101" spans="1:7" x14ac:dyDescent="0.15">
      <c r="A101" s="15"/>
      <c r="B101" s="16"/>
      <c r="C101" s="16"/>
      <c r="D101" s="17" t="s">
        <v>67</v>
      </c>
      <c r="E101" s="18">
        <v>44823</v>
      </c>
      <c r="F101" s="18"/>
      <c r="G101" s="18"/>
    </row>
    <row r="102" spans="1:7" x14ac:dyDescent="0.15">
      <c r="A102" s="15"/>
      <c r="B102" s="16"/>
      <c r="C102" s="16"/>
      <c r="D102" s="17" t="s">
        <v>58</v>
      </c>
      <c r="E102" s="20">
        <v>305762</v>
      </c>
      <c r="F102" s="18"/>
      <c r="G102" s="18"/>
    </row>
    <row r="103" spans="1:7" x14ac:dyDescent="0.15">
      <c r="A103" s="15"/>
      <c r="B103" s="16"/>
      <c r="C103" s="16"/>
      <c r="D103" s="17" t="s">
        <v>59</v>
      </c>
      <c r="E103" s="21">
        <f>SUM(E76:E102)</f>
        <v>6151301</v>
      </c>
      <c r="F103" s="18"/>
      <c r="G103" s="18"/>
    </row>
    <row r="104" spans="1:7" x14ac:dyDescent="0.15">
      <c r="A104" s="15"/>
      <c r="B104" s="16"/>
      <c r="C104" s="16" t="s">
        <v>68</v>
      </c>
      <c r="D104" s="17"/>
      <c r="E104" s="18"/>
      <c r="F104" s="20">
        <f>E74+E103</f>
        <v>7460065</v>
      </c>
      <c r="G104" s="18"/>
    </row>
    <row r="105" spans="1:7" x14ac:dyDescent="0.15">
      <c r="A105" s="15"/>
      <c r="B105" s="16" t="s">
        <v>69</v>
      </c>
      <c r="C105" s="16"/>
      <c r="D105" s="17"/>
      <c r="E105" s="18"/>
      <c r="F105" s="18"/>
      <c r="G105" s="20">
        <f>F65+F104</f>
        <v>96167505</v>
      </c>
    </row>
    <row r="106" spans="1:7" x14ac:dyDescent="0.15">
      <c r="A106" s="15"/>
      <c r="B106" s="16"/>
      <c r="C106" s="16" t="s">
        <v>70</v>
      </c>
      <c r="D106" s="17"/>
      <c r="E106" s="18"/>
      <c r="F106" s="18"/>
      <c r="G106" s="18">
        <f>G25-G105</f>
        <v>4626318</v>
      </c>
    </row>
    <row r="107" spans="1:7" x14ac:dyDescent="0.15">
      <c r="A107" s="15"/>
      <c r="B107" s="16"/>
      <c r="C107" s="16" t="s">
        <v>71</v>
      </c>
      <c r="D107" s="17"/>
      <c r="E107" s="18"/>
      <c r="F107" s="18"/>
      <c r="G107" s="18">
        <v>33361491</v>
      </c>
    </row>
    <row r="108" spans="1:7" x14ac:dyDescent="0.15">
      <c r="A108" s="22"/>
      <c r="B108" s="23"/>
      <c r="C108" s="23" t="s">
        <v>72</v>
      </c>
      <c r="D108" s="24"/>
      <c r="E108" s="20"/>
      <c r="F108" s="20"/>
      <c r="G108" s="21">
        <f>G106+G107</f>
        <v>37987809</v>
      </c>
    </row>
  </sheetData>
  <mergeCells count="6">
    <mergeCell ref="A1:G1"/>
    <mergeCell ref="A3:G3"/>
    <mergeCell ref="A4:G4"/>
    <mergeCell ref="A5:G5"/>
    <mergeCell ref="A6:D6"/>
    <mergeCell ref="E6:G6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/>
  <headerFooter>
    <oddFooter>&amp;C&amp;20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③（新会計）活動計算書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2018-06-28T01:30:11Z</dcterms:created>
  <dcterms:modified xsi:type="dcterms:W3CDTF">2018-06-28T01:30:54Z</dcterms:modified>
</cp:coreProperties>
</file>