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https://hmbw2.canon.jp/docs/User/管理/1.管理・運営/理事会・総会/理事会/第16回　理事会　R3/第2号議案/"/>
    </mc:Choice>
  </mc:AlternateContent>
  <xr:revisionPtr revIDLastSave="0" documentId="13_ncr:1_{C32C5CFA-5BAB-4461-8A73-95D1060EC896}" xr6:coauthVersionLast="46" xr6:coauthVersionMax="46" xr10:uidLastSave="{00000000-0000-0000-0000-000000000000}"/>
  <bookViews>
    <workbookView xWindow="-120" yWindow="-120" windowWidth="20730" windowHeight="11160" xr2:uid="{00000000-000D-0000-FFFF-FFFF00000000}"/>
  </bookViews>
  <sheets>
    <sheet name="R3" sheetId="12" r:id="rId1"/>
    <sheet name="R2" sheetId="11" r:id="rId2"/>
    <sheet name="R1" sheetId="10" r:id="rId3"/>
    <sheet name="30" sheetId="9" r:id="rId4"/>
    <sheet name="29" sheetId="8" r:id="rId5"/>
    <sheet name="28" sheetId="7" r:id="rId6"/>
    <sheet name="27" sheetId="6" r:id="rId7"/>
    <sheet name="26" sheetId="4" r:id="rId8"/>
    <sheet name="25" sheetId="5" r:id="rId9"/>
    <sheet name="24" sheetId="1" r:id="rId10"/>
  </sheets>
  <definedNames>
    <definedName name="_xlnm.Print_Area" localSheetId="2">'R1'!$A$1:$AB$73</definedName>
    <definedName name="_xlnm.Print_Area" localSheetId="1">'R2'!$A$1:$AB$73</definedName>
    <definedName name="_xlnm.Print_Area" localSheetId="0">'R3'!$A$1:$AB$73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2" l="1"/>
  <c r="M14" i="12" l="1"/>
  <c r="J25" i="12"/>
  <c r="J15" i="12"/>
  <c r="J16" i="12"/>
  <c r="J17" i="12"/>
  <c r="J18" i="12"/>
  <c r="J19" i="12"/>
  <c r="J20" i="12"/>
  <c r="J21" i="12"/>
  <c r="J22" i="12"/>
  <c r="J23" i="12"/>
  <c r="J24" i="12"/>
  <c r="J14" i="12"/>
  <c r="J14" i="11"/>
  <c r="U26" i="12"/>
  <c r="R26" i="12"/>
  <c r="J26" i="12" s="1"/>
  <c r="D26" i="12"/>
  <c r="AA25" i="12"/>
  <c r="X25" i="12"/>
  <c r="M25" i="12"/>
  <c r="H25" i="12"/>
  <c r="AA24" i="12"/>
  <c r="X24" i="12"/>
  <c r="M24" i="12"/>
  <c r="H24" i="12"/>
  <c r="AA23" i="12"/>
  <c r="X23" i="12"/>
  <c r="M23" i="12"/>
  <c r="H23" i="12"/>
  <c r="AA22" i="12"/>
  <c r="X22" i="12"/>
  <c r="M22" i="12"/>
  <c r="H22" i="12"/>
  <c r="AA21" i="12"/>
  <c r="X21" i="12"/>
  <c r="M21" i="12"/>
  <c r="H21" i="12"/>
  <c r="AA20" i="12"/>
  <c r="X20" i="12"/>
  <c r="M20" i="12"/>
  <c r="P20" i="12" s="1"/>
  <c r="H20" i="12"/>
  <c r="AA19" i="12"/>
  <c r="X19" i="12"/>
  <c r="M19" i="12"/>
  <c r="H19" i="12"/>
  <c r="AA18" i="12"/>
  <c r="X18" i="12"/>
  <c r="M18" i="12"/>
  <c r="P18" i="12" s="1"/>
  <c r="H18" i="12"/>
  <c r="AA17" i="12"/>
  <c r="X17" i="12"/>
  <c r="M17" i="12"/>
  <c r="H17" i="12"/>
  <c r="AA16" i="12"/>
  <c r="X16" i="12"/>
  <c r="M16" i="12"/>
  <c r="P16" i="12" s="1"/>
  <c r="H16" i="12"/>
  <c r="AA15" i="12"/>
  <c r="X15" i="12"/>
  <c r="M15" i="12"/>
  <c r="H15" i="12"/>
  <c r="AA14" i="12"/>
  <c r="X14" i="12"/>
  <c r="H14" i="12"/>
  <c r="M26" i="12" l="1"/>
  <c r="P26" i="12" s="1"/>
  <c r="P24" i="12"/>
  <c r="P22" i="12"/>
  <c r="P14" i="12"/>
  <c r="P25" i="12"/>
  <c r="AA26" i="12"/>
  <c r="H26" i="12"/>
  <c r="P23" i="12"/>
  <c r="P21" i="12"/>
  <c r="P19" i="12"/>
  <c r="P17" i="12"/>
  <c r="P15" i="12"/>
  <c r="X26" i="12"/>
  <c r="F26" i="11"/>
  <c r="U26" i="11"/>
  <c r="R26" i="11"/>
  <c r="D26" i="11"/>
  <c r="AA25" i="11"/>
  <c r="X25" i="11"/>
  <c r="M25" i="11"/>
  <c r="J25" i="11"/>
  <c r="H25" i="11"/>
  <c r="AA24" i="11"/>
  <c r="X24" i="11"/>
  <c r="M24" i="11"/>
  <c r="J24" i="11"/>
  <c r="P24" i="11" s="1"/>
  <c r="H24" i="11"/>
  <c r="AA23" i="11"/>
  <c r="X23" i="11"/>
  <c r="M23" i="11"/>
  <c r="J23" i="11"/>
  <c r="H23" i="11"/>
  <c r="AA22" i="11"/>
  <c r="X22" i="11"/>
  <c r="M22" i="11"/>
  <c r="J22" i="11"/>
  <c r="H22" i="11"/>
  <c r="AA21" i="11"/>
  <c r="X21" i="11"/>
  <c r="M21" i="11"/>
  <c r="J21" i="11"/>
  <c r="H21" i="11"/>
  <c r="AA20" i="11"/>
  <c r="X20" i="11"/>
  <c r="M20" i="11"/>
  <c r="J20" i="11"/>
  <c r="H20" i="11"/>
  <c r="AA19" i="11"/>
  <c r="X19" i="11"/>
  <c r="M19" i="11"/>
  <c r="J19" i="11"/>
  <c r="H19" i="11"/>
  <c r="AA18" i="11"/>
  <c r="X18" i="11"/>
  <c r="M18" i="11"/>
  <c r="J18" i="11"/>
  <c r="H18" i="11"/>
  <c r="AA17" i="11"/>
  <c r="X17" i="11"/>
  <c r="M17" i="11"/>
  <c r="J17" i="11"/>
  <c r="H17" i="11"/>
  <c r="AA16" i="11"/>
  <c r="X16" i="11"/>
  <c r="M16" i="11"/>
  <c r="J16" i="11"/>
  <c r="H16" i="11"/>
  <c r="AA15" i="11"/>
  <c r="X15" i="11"/>
  <c r="M15" i="11"/>
  <c r="J15" i="11"/>
  <c r="H15" i="11"/>
  <c r="AA14" i="11"/>
  <c r="X14" i="11"/>
  <c r="M14" i="11"/>
  <c r="H14" i="11"/>
  <c r="P17" i="11" l="1"/>
  <c r="P20" i="11"/>
  <c r="P18" i="11"/>
  <c r="P15" i="11"/>
  <c r="P16" i="11"/>
  <c r="M26" i="11"/>
  <c r="P25" i="11"/>
  <c r="P23" i="11"/>
  <c r="P22" i="11"/>
  <c r="P21" i="11"/>
  <c r="P19" i="11"/>
  <c r="H26" i="11"/>
  <c r="P14" i="11"/>
  <c r="J26" i="11"/>
  <c r="AA26" i="11"/>
  <c r="X26" i="11"/>
  <c r="U26" i="10"/>
  <c r="R26" i="10"/>
  <c r="F26" i="10"/>
  <c r="D26" i="10"/>
  <c r="AA25" i="10"/>
  <c r="X25" i="10"/>
  <c r="M25" i="10"/>
  <c r="J25" i="10"/>
  <c r="H25" i="10"/>
  <c r="AA24" i="10"/>
  <c r="X24" i="10"/>
  <c r="M24" i="10"/>
  <c r="J24" i="10"/>
  <c r="H24" i="10"/>
  <c r="AA23" i="10"/>
  <c r="X23" i="10"/>
  <c r="M23" i="10"/>
  <c r="J23" i="10"/>
  <c r="H23" i="10"/>
  <c r="AA22" i="10"/>
  <c r="X22" i="10"/>
  <c r="M22" i="10"/>
  <c r="J22" i="10"/>
  <c r="H22" i="10"/>
  <c r="AA21" i="10"/>
  <c r="X21" i="10"/>
  <c r="M21" i="10"/>
  <c r="J21" i="10"/>
  <c r="H21" i="10"/>
  <c r="AA20" i="10"/>
  <c r="X20" i="10"/>
  <c r="M20" i="10"/>
  <c r="J20" i="10"/>
  <c r="H20" i="10"/>
  <c r="AA19" i="10"/>
  <c r="X19" i="10"/>
  <c r="M19" i="10"/>
  <c r="J19" i="10"/>
  <c r="H19" i="10"/>
  <c r="AA18" i="10"/>
  <c r="X18" i="10"/>
  <c r="M18" i="10"/>
  <c r="J18" i="10"/>
  <c r="H18" i="10"/>
  <c r="AA17" i="10"/>
  <c r="X17" i="10"/>
  <c r="M17" i="10"/>
  <c r="J17" i="10"/>
  <c r="H17" i="10"/>
  <c r="AA16" i="10"/>
  <c r="X16" i="10"/>
  <c r="M16" i="10"/>
  <c r="J16" i="10"/>
  <c r="H16" i="10"/>
  <c r="AA15" i="10"/>
  <c r="X15" i="10"/>
  <c r="M15" i="10"/>
  <c r="J15" i="10"/>
  <c r="P15" i="10" s="1"/>
  <c r="H15" i="10"/>
  <c r="AA14" i="10"/>
  <c r="X14" i="10"/>
  <c r="M14" i="10"/>
  <c r="J14" i="10"/>
  <c r="H14" i="10"/>
  <c r="P23" i="10" l="1"/>
  <c r="P17" i="10"/>
  <c r="P25" i="10"/>
  <c r="P26" i="11"/>
  <c r="P16" i="10"/>
  <c r="P24" i="10"/>
  <c r="H26" i="10"/>
  <c r="P20" i="10"/>
  <c r="J26" i="10"/>
  <c r="P14" i="10"/>
  <c r="P19" i="10"/>
  <c r="P22" i="10"/>
  <c r="P18" i="10"/>
  <c r="M26" i="10"/>
  <c r="P21" i="10"/>
  <c r="X26" i="10"/>
  <c r="AA26" i="10"/>
  <c r="AA28" i="9"/>
  <c r="AA27" i="9"/>
  <c r="AA26" i="9"/>
  <c r="AA25" i="9"/>
  <c r="AA24" i="9"/>
  <c r="AA23" i="9"/>
  <c r="AA22" i="9"/>
  <c r="AA21" i="9"/>
  <c r="AA20" i="9"/>
  <c r="AA19" i="9"/>
  <c r="AA18" i="9"/>
  <c r="AA17" i="9"/>
  <c r="X28" i="9"/>
  <c r="X27" i="9"/>
  <c r="X26" i="9"/>
  <c r="X25" i="9"/>
  <c r="X24" i="9"/>
  <c r="X23" i="9"/>
  <c r="X22" i="9"/>
  <c r="X21" i="9"/>
  <c r="X20" i="9"/>
  <c r="X19" i="9"/>
  <c r="X18" i="9"/>
  <c r="X17" i="9"/>
  <c r="U29" i="9"/>
  <c r="H28" i="9"/>
  <c r="H27" i="9"/>
  <c r="H26" i="9"/>
  <c r="H25" i="9"/>
  <c r="H24" i="9"/>
  <c r="H23" i="9"/>
  <c r="H22" i="9"/>
  <c r="H21" i="9"/>
  <c r="H20" i="9"/>
  <c r="H19" i="9"/>
  <c r="H18" i="9"/>
  <c r="H17" i="9"/>
  <c r="M28" i="9"/>
  <c r="M27" i="9"/>
  <c r="M26" i="9"/>
  <c r="M25" i="9"/>
  <c r="M24" i="9"/>
  <c r="M23" i="9"/>
  <c r="M22" i="9"/>
  <c r="M21" i="9"/>
  <c r="M20" i="9"/>
  <c r="M19" i="9"/>
  <c r="M18" i="9"/>
  <c r="M17" i="9"/>
  <c r="J17" i="9"/>
  <c r="J18" i="9"/>
  <c r="J19" i="9"/>
  <c r="P19" i="9" s="1"/>
  <c r="J20" i="9"/>
  <c r="J21" i="9"/>
  <c r="P21" i="9" s="1"/>
  <c r="J22" i="9"/>
  <c r="J23" i="9"/>
  <c r="J24" i="9"/>
  <c r="J25" i="9"/>
  <c r="J26" i="9"/>
  <c r="J27" i="9"/>
  <c r="P27" i="9" s="1"/>
  <c r="J28" i="9"/>
  <c r="F29" i="9"/>
  <c r="R29" i="9"/>
  <c r="D29" i="9"/>
  <c r="J29" i="9" l="1"/>
  <c r="P23" i="9"/>
  <c r="M29" i="9"/>
  <c r="P20" i="9"/>
  <c r="P28" i="9"/>
  <c r="H29" i="9"/>
  <c r="P26" i="10"/>
  <c r="P24" i="9"/>
  <c r="P22" i="9"/>
  <c r="P17" i="9"/>
  <c r="P25" i="9"/>
  <c r="P18" i="9"/>
  <c r="P26" i="9"/>
  <c r="P29" i="9"/>
  <c r="AA29" i="9"/>
  <c r="X29" i="9"/>
  <c r="T68" i="8" l="1"/>
  <c r="F68" i="8"/>
  <c r="H18" i="8" l="1"/>
  <c r="H19" i="8"/>
  <c r="H20" i="8"/>
  <c r="H21" i="8"/>
  <c r="H22" i="8"/>
  <c r="H23" i="8"/>
  <c r="H24" i="8"/>
  <c r="H25" i="8"/>
  <c r="H26" i="8"/>
  <c r="H27" i="8"/>
  <c r="H28" i="8"/>
  <c r="M18" i="8"/>
  <c r="M19" i="8"/>
  <c r="M20" i="8"/>
  <c r="M21" i="8"/>
  <c r="M22" i="8"/>
  <c r="M23" i="8"/>
  <c r="M24" i="8"/>
  <c r="M25" i="8"/>
  <c r="M26" i="8"/>
  <c r="M27" i="8"/>
  <c r="M28" i="8"/>
  <c r="M17" i="8"/>
  <c r="J17" i="8"/>
  <c r="X28" i="8"/>
  <c r="U29" i="8"/>
  <c r="J19" i="8"/>
  <c r="J20" i="8"/>
  <c r="J21" i="8"/>
  <c r="J22" i="8"/>
  <c r="J23" i="8"/>
  <c r="J24" i="8"/>
  <c r="J25" i="8"/>
  <c r="J26" i="8"/>
  <c r="J27" i="8"/>
  <c r="J28" i="8"/>
  <c r="J18" i="8"/>
  <c r="P27" i="8" l="1"/>
  <c r="P19" i="8"/>
  <c r="P26" i="8"/>
  <c r="P23" i="8"/>
  <c r="P21" i="8"/>
  <c r="P22" i="8"/>
  <c r="P28" i="8"/>
  <c r="P20" i="8"/>
  <c r="P25" i="8"/>
  <c r="P18" i="8"/>
  <c r="P24" i="8"/>
  <c r="P17" i="8"/>
  <c r="P68" i="8"/>
  <c r="D68" i="8"/>
  <c r="AA67" i="8"/>
  <c r="X67" i="8"/>
  <c r="L67" i="8"/>
  <c r="J67" i="8"/>
  <c r="H67" i="8"/>
  <c r="AA66" i="8"/>
  <c r="X66" i="8"/>
  <c r="L66" i="8"/>
  <c r="J66" i="8"/>
  <c r="H66" i="8"/>
  <c r="AA65" i="8"/>
  <c r="X65" i="8"/>
  <c r="L65" i="8"/>
  <c r="J65" i="8"/>
  <c r="H65" i="8"/>
  <c r="AA64" i="8"/>
  <c r="X64" i="8"/>
  <c r="L64" i="8"/>
  <c r="J64" i="8"/>
  <c r="H64" i="8"/>
  <c r="AA63" i="8"/>
  <c r="X63" i="8"/>
  <c r="L63" i="8"/>
  <c r="J63" i="8"/>
  <c r="H63" i="8"/>
  <c r="AA62" i="8"/>
  <c r="X62" i="8"/>
  <c r="L62" i="8"/>
  <c r="J62" i="8"/>
  <c r="H62" i="8"/>
  <c r="AA61" i="8"/>
  <c r="X61" i="8"/>
  <c r="L61" i="8"/>
  <c r="J61" i="8"/>
  <c r="H61" i="8"/>
  <c r="AA60" i="8"/>
  <c r="X60" i="8"/>
  <c r="L60" i="8"/>
  <c r="J60" i="8"/>
  <c r="H60" i="8"/>
  <c r="AA59" i="8"/>
  <c r="X59" i="8"/>
  <c r="L59" i="8"/>
  <c r="J59" i="8"/>
  <c r="H59" i="8"/>
  <c r="AA58" i="8"/>
  <c r="X58" i="8"/>
  <c r="L58" i="8"/>
  <c r="J58" i="8"/>
  <c r="H58" i="8"/>
  <c r="AA57" i="8"/>
  <c r="X57" i="8"/>
  <c r="L57" i="8"/>
  <c r="J57" i="8"/>
  <c r="H57" i="8"/>
  <c r="AA56" i="8"/>
  <c r="X56" i="8"/>
  <c r="L56" i="8"/>
  <c r="J56" i="8"/>
  <c r="H56" i="8"/>
  <c r="R29" i="8"/>
  <c r="F29" i="8"/>
  <c r="D29" i="8"/>
  <c r="AA28" i="8"/>
  <c r="AA27" i="8"/>
  <c r="X27" i="8"/>
  <c r="AA26" i="8"/>
  <c r="X26" i="8"/>
  <c r="AA25" i="8"/>
  <c r="X25" i="8"/>
  <c r="AA24" i="8"/>
  <c r="X24" i="8"/>
  <c r="AA23" i="8"/>
  <c r="X23" i="8"/>
  <c r="AA22" i="8"/>
  <c r="X22" i="8"/>
  <c r="AA21" i="8"/>
  <c r="X21" i="8"/>
  <c r="AA20" i="8"/>
  <c r="X20" i="8"/>
  <c r="AA19" i="8"/>
  <c r="X19" i="8"/>
  <c r="AA18" i="8"/>
  <c r="X18" i="8"/>
  <c r="AA17" i="8"/>
  <c r="X17" i="8"/>
  <c r="H17" i="8"/>
  <c r="N64" i="8" l="1"/>
  <c r="N58" i="8"/>
  <c r="N65" i="8"/>
  <c r="N60" i="8"/>
  <c r="L68" i="8"/>
  <c r="J29" i="8"/>
  <c r="J68" i="8"/>
  <c r="N56" i="8"/>
  <c r="N67" i="8"/>
  <c r="N61" i="8"/>
  <c r="H29" i="8"/>
  <c r="N57" i="8"/>
  <c r="AA68" i="8"/>
  <c r="H68" i="8"/>
  <c r="N63" i="8"/>
  <c r="N59" i="8"/>
  <c r="N66" i="8"/>
  <c r="N62" i="8"/>
  <c r="M29" i="8"/>
  <c r="X29" i="8"/>
  <c r="AA29" i="8"/>
  <c r="X68" i="8"/>
  <c r="R78" i="7"/>
  <c r="J78" i="7"/>
  <c r="R71" i="7"/>
  <c r="J71" i="7"/>
  <c r="T65" i="7"/>
  <c r="P65" i="7"/>
  <c r="F65" i="7"/>
  <c r="D65" i="7"/>
  <c r="AA64" i="7"/>
  <c r="X64" i="7"/>
  <c r="L64" i="7"/>
  <c r="J64" i="7"/>
  <c r="H64" i="7"/>
  <c r="AA63" i="7"/>
  <c r="X63" i="7"/>
  <c r="L63" i="7"/>
  <c r="J63" i="7"/>
  <c r="H63" i="7"/>
  <c r="AA62" i="7"/>
  <c r="X62" i="7"/>
  <c r="L62" i="7"/>
  <c r="J62" i="7"/>
  <c r="H62" i="7"/>
  <c r="AA61" i="7"/>
  <c r="X61" i="7"/>
  <c r="L61" i="7"/>
  <c r="J61" i="7"/>
  <c r="H61" i="7"/>
  <c r="AA60" i="7"/>
  <c r="X60" i="7"/>
  <c r="L60" i="7"/>
  <c r="J60" i="7"/>
  <c r="H60" i="7"/>
  <c r="AA59" i="7"/>
  <c r="X59" i="7"/>
  <c r="L59" i="7"/>
  <c r="J59" i="7"/>
  <c r="H59" i="7"/>
  <c r="AA58" i="7"/>
  <c r="X58" i="7"/>
  <c r="L58" i="7"/>
  <c r="J58" i="7"/>
  <c r="H58" i="7"/>
  <c r="AA57" i="7"/>
  <c r="X57" i="7"/>
  <c r="L57" i="7"/>
  <c r="J57" i="7"/>
  <c r="H57" i="7"/>
  <c r="AA56" i="7"/>
  <c r="X56" i="7"/>
  <c r="L56" i="7"/>
  <c r="J56" i="7"/>
  <c r="H56" i="7"/>
  <c r="AA55" i="7"/>
  <c r="X55" i="7"/>
  <c r="L55" i="7"/>
  <c r="J55" i="7"/>
  <c r="H55" i="7"/>
  <c r="AA54" i="7"/>
  <c r="X54" i="7"/>
  <c r="L54" i="7"/>
  <c r="J54" i="7"/>
  <c r="H54" i="7"/>
  <c r="AA53" i="7"/>
  <c r="X53" i="7"/>
  <c r="L53" i="7"/>
  <c r="J53" i="7"/>
  <c r="H53" i="7"/>
  <c r="V29" i="7"/>
  <c r="S29" i="7"/>
  <c r="F29" i="7"/>
  <c r="D29" i="7"/>
  <c r="AA28" i="7"/>
  <c r="Y28" i="7"/>
  <c r="M28" i="7"/>
  <c r="J28" i="7"/>
  <c r="H28" i="7"/>
  <c r="AA27" i="7"/>
  <c r="Y27" i="7"/>
  <c r="M27" i="7"/>
  <c r="J27" i="7"/>
  <c r="H27" i="7"/>
  <c r="AA26" i="7"/>
  <c r="Y26" i="7"/>
  <c r="M26" i="7"/>
  <c r="J26" i="7"/>
  <c r="H26" i="7"/>
  <c r="AA25" i="7"/>
  <c r="Y25" i="7"/>
  <c r="M25" i="7"/>
  <c r="J25" i="7"/>
  <c r="H25" i="7"/>
  <c r="AA24" i="7"/>
  <c r="Y24" i="7"/>
  <c r="M24" i="7"/>
  <c r="J24" i="7"/>
  <c r="H24" i="7"/>
  <c r="AA23" i="7"/>
  <c r="Y23" i="7"/>
  <c r="M23" i="7"/>
  <c r="J23" i="7"/>
  <c r="H23" i="7"/>
  <c r="AA22" i="7"/>
  <c r="Y22" i="7"/>
  <c r="M22" i="7"/>
  <c r="J22" i="7"/>
  <c r="H22" i="7"/>
  <c r="AA21" i="7"/>
  <c r="Y21" i="7"/>
  <c r="M21" i="7"/>
  <c r="J21" i="7"/>
  <c r="H21" i="7"/>
  <c r="AA20" i="7"/>
  <c r="Y20" i="7"/>
  <c r="M20" i="7"/>
  <c r="J20" i="7"/>
  <c r="H20" i="7"/>
  <c r="AA19" i="7"/>
  <c r="Y19" i="7"/>
  <c r="M19" i="7"/>
  <c r="J19" i="7"/>
  <c r="H19" i="7"/>
  <c r="AA18" i="7"/>
  <c r="Y18" i="7"/>
  <c r="M18" i="7"/>
  <c r="J18" i="7"/>
  <c r="H18" i="7"/>
  <c r="AA17" i="7"/>
  <c r="Y17" i="7"/>
  <c r="M17" i="7"/>
  <c r="J17" i="7"/>
  <c r="H17" i="7"/>
  <c r="N68" i="8" l="1"/>
  <c r="P29" i="8"/>
  <c r="N64" i="7"/>
  <c r="N53" i="7"/>
  <c r="N60" i="7"/>
  <c r="N58" i="7"/>
  <c r="N57" i="7"/>
  <c r="J65" i="7"/>
  <c r="N61" i="7"/>
  <c r="N62" i="7"/>
  <c r="N55" i="7"/>
  <c r="N63" i="7"/>
  <c r="N54" i="7"/>
  <c r="L65" i="7"/>
  <c r="AA65" i="7"/>
  <c r="H65" i="7"/>
  <c r="N56" i="7"/>
  <c r="N59" i="7"/>
  <c r="M29" i="7"/>
  <c r="AA29" i="7"/>
  <c r="H29" i="7"/>
  <c r="J29" i="7"/>
  <c r="Y29" i="7"/>
  <c r="X65" i="7"/>
  <c r="V29" i="6"/>
  <c r="D29" i="6"/>
  <c r="N65" i="7" l="1"/>
  <c r="R72" i="6"/>
  <c r="J72" i="6"/>
  <c r="R78" i="6" l="1"/>
  <c r="J78" i="6"/>
  <c r="T66" i="6"/>
  <c r="P66" i="6"/>
  <c r="F66" i="6"/>
  <c r="D66" i="6"/>
  <c r="AA65" i="6"/>
  <c r="X65" i="6"/>
  <c r="L65" i="6"/>
  <c r="J65" i="6"/>
  <c r="H65" i="6"/>
  <c r="AA64" i="6"/>
  <c r="X64" i="6"/>
  <c r="L64" i="6"/>
  <c r="J64" i="6"/>
  <c r="H64" i="6"/>
  <c r="AA63" i="6"/>
  <c r="X63" i="6"/>
  <c r="L63" i="6"/>
  <c r="J63" i="6"/>
  <c r="H63" i="6"/>
  <c r="AA62" i="6"/>
  <c r="X62" i="6"/>
  <c r="L62" i="6"/>
  <c r="J62" i="6"/>
  <c r="H62" i="6"/>
  <c r="AA61" i="6"/>
  <c r="X61" i="6"/>
  <c r="L61" i="6"/>
  <c r="J61" i="6"/>
  <c r="H61" i="6"/>
  <c r="AA60" i="6"/>
  <c r="X60" i="6"/>
  <c r="L60" i="6"/>
  <c r="J60" i="6"/>
  <c r="H60" i="6"/>
  <c r="AA59" i="6"/>
  <c r="X59" i="6"/>
  <c r="L59" i="6"/>
  <c r="J59" i="6"/>
  <c r="H59" i="6"/>
  <c r="AA58" i="6"/>
  <c r="X58" i="6"/>
  <c r="L58" i="6"/>
  <c r="J58" i="6"/>
  <c r="H58" i="6"/>
  <c r="AA57" i="6"/>
  <c r="X57" i="6"/>
  <c r="L57" i="6"/>
  <c r="J57" i="6"/>
  <c r="H57" i="6"/>
  <c r="AA56" i="6"/>
  <c r="X56" i="6"/>
  <c r="L56" i="6"/>
  <c r="J56" i="6"/>
  <c r="H56" i="6"/>
  <c r="AA55" i="6"/>
  <c r="X55" i="6"/>
  <c r="L55" i="6"/>
  <c r="J55" i="6"/>
  <c r="H55" i="6"/>
  <c r="AA54" i="6"/>
  <c r="X54" i="6"/>
  <c r="L54" i="6"/>
  <c r="J54" i="6"/>
  <c r="H54" i="6"/>
  <c r="S29" i="6"/>
  <c r="F29" i="6"/>
  <c r="AA28" i="6"/>
  <c r="Y28" i="6"/>
  <c r="M28" i="6"/>
  <c r="J28" i="6"/>
  <c r="H28" i="6"/>
  <c r="AA27" i="6"/>
  <c r="Y27" i="6"/>
  <c r="M27" i="6"/>
  <c r="J27" i="6"/>
  <c r="H27" i="6"/>
  <c r="AA26" i="6"/>
  <c r="Y26" i="6"/>
  <c r="M26" i="6"/>
  <c r="J26" i="6"/>
  <c r="H26" i="6"/>
  <c r="AA25" i="6"/>
  <c r="Y25" i="6"/>
  <c r="M25" i="6"/>
  <c r="J25" i="6"/>
  <c r="H25" i="6"/>
  <c r="AA24" i="6"/>
  <c r="Y24" i="6"/>
  <c r="M24" i="6"/>
  <c r="J24" i="6"/>
  <c r="H24" i="6"/>
  <c r="AA23" i="6"/>
  <c r="Y23" i="6"/>
  <c r="M23" i="6"/>
  <c r="J23" i="6"/>
  <c r="H23" i="6"/>
  <c r="AA22" i="6"/>
  <c r="Y22" i="6"/>
  <c r="M22" i="6"/>
  <c r="J22" i="6"/>
  <c r="H22" i="6"/>
  <c r="AA21" i="6"/>
  <c r="Y21" i="6"/>
  <c r="M21" i="6"/>
  <c r="J21" i="6"/>
  <c r="H21" i="6"/>
  <c r="AA20" i="6"/>
  <c r="Y20" i="6"/>
  <c r="M20" i="6"/>
  <c r="J20" i="6"/>
  <c r="H20" i="6"/>
  <c r="AA19" i="6"/>
  <c r="Y19" i="6"/>
  <c r="M19" i="6"/>
  <c r="J19" i="6"/>
  <c r="H19" i="6"/>
  <c r="AA18" i="6"/>
  <c r="Y18" i="6"/>
  <c r="M18" i="6"/>
  <c r="J18" i="6"/>
  <c r="H18" i="6"/>
  <c r="AA17" i="6"/>
  <c r="Y17" i="6"/>
  <c r="M17" i="6"/>
  <c r="J17" i="6"/>
  <c r="H17" i="6"/>
  <c r="J80" i="4"/>
  <c r="R80" i="4"/>
  <c r="R74" i="4"/>
  <c r="J74" i="4"/>
  <c r="L58" i="4"/>
  <c r="L59" i="4"/>
  <c r="L60" i="4"/>
  <c r="L61" i="4"/>
  <c r="L62" i="4"/>
  <c r="L63" i="4"/>
  <c r="L64" i="4"/>
  <c r="L65" i="4"/>
  <c r="L66" i="4"/>
  <c r="L67" i="4"/>
  <c r="L68" i="4"/>
  <c r="L57" i="4"/>
  <c r="T69" i="4"/>
  <c r="H62" i="4"/>
  <c r="H63" i="4"/>
  <c r="H64" i="4"/>
  <c r="H65" i="4"/>
  <c r="H66" i="4"/>
  <c r="H60" i="4"/>
  <c r="H61" i="4"/>
  <c r="D69" i="4"/>
  <c r="D29" i="4"/>
  <c r="Y18" i="4"/>
  <c r="Y19" i="4"/>
  <c r="Y20" i="4"/>
  <c r="Y21" i="4"/>
  <c r="Y22" i="4"/>
  <c r="Y23" i="4"/>
  <c r="Y24" i="4"/>
  <c r="Y25" i="4"/>
  <c r="Y26" i="4"/>
  <c r="Y27" i="4"/>
  <c r="Y28" i="4"/>
  <c r="Y17" i="4"/>
  <c r="T69" i="5"/>
  <c r="P69" i="5"/>
  <c r="X69" i="5" s="1"/>
  <c r="F69" i="5"/>
  <c r="D69" i="5"/>
  <c r="AA68" i="5"/>
  <c r="X68" i="5"/>
  <c r="L68" i="5"/>
  <c r="J68" i="5"/>
  <c r="H68" i="5"/>
  <c r="AA67" i="5"/>
  <c r="X67" i="5"/>
  <c r="L67" i="5"/>
  <c r="J67" i="5"/>
  <c r="N67" i="5" s="1"/>
  <c r="H67" i="5"/>
  <c r="AA66" i="5"/>
  <c r="X66" i="5"/>
  <c r="L66" i="5"/>
  <c r="J66" i="5"/>
  <c r="H66" i="5"/>
  <c r="AA65" i="5"/>
  <c r="X65" i="5"/>
  <c r="L65" i="5"/>
  <c r="J65" i="5"/>
  <c r="H65" i="5"/>
  <c r="AA64" i="5"/>
  <c r="X64" i="5"/>
  <c r="L64" i="5"/>
  <c r="J64" i="5"/>
  <c r="H64" i="5"/>
  <c r="AA63" i="5"/>
  <c r="X63" i="5"/>
  <c r="L63" i="5"/>
  <c r="J63" i="5"/>
  <c r="N63" i="5" s="1"/>
  <c r="H63" i="5"/>
  <c r="AA62" i="5"/>
  <c r="X62" i="5"/>
  <c r="L62" i="5"/>
  <c r="J62" i="5"/>
  <c r="H62" i="5"/>
  <c r="AA61" i="5"/>
  <c r="X61" i="5"/>
  <c r="L61" i="5"/>
  <c r="J61" i="5"/>
  <c r="H61" i="5"/>
  <c r="AA60" i="5"/>
  <c r="X60" i="5"/>
  <c r="L60" i="5"/>
  <c r="J60" i="5"/>
  <c r="H60" i="5"/>
  <c r="AA59" i="5"/>
  <c r="X59" i="5"/>
  <c r="L59" i="5"/>
  <c r="J59" i="5"/>
  <c r="N59" i="5" s="1"/>
  <c r="H59" i="5"/>
  <c r="AA58" i="5"/>
  <c r="X58" i="5"/>
  <c r="L58" i="5"/>
  <c r="J58" i="5"/>
  <c r="H58" i="5"/>
  <c r="AA57" i="5"/>
  <c r="X57" i="5"/>
  <c r="L57" i="5"/>
  <c r="J57" i="5"/>
  <c r="H57" i="5"/>
  <c r="AF29" i="5"/>
  <c r="AD29" i="5"/>
  <c r="V29" i="5"/>
  <c r="S29" i="5"/>
  <c r="Y29" i="5" s="1"/>
  <c r="F29" i="5"/>
  <c r="AG29" i="5" s="1"/>
  <c r="D29" i="5"/>
  <c r="H29" i="5" s="1"/>
  <c r="AG28" i="5"/>
  <c r="AE28" i="5"/>
  <c r="AA28" i="5"/>
  <c r="Y28" i="5"/>
  <c r="M28" i="5"/>
  <c r="J28" i="5"/>
  <c r="H28" i="5"/>
  <c r="AG27" i="5"/>
  <c r="AE27" i="5"/>
  <c r="AA27" i="5"/>
  <c r="Y27" i="5"/>
  <c r="M27" i="5"/>
  <c r="J27" i="5"/>
  <c r="P27" i="5" s="1"/>
  <c r="H27" i="5"/>
  <c r="AG26" i="5"/>
  <c r="AE26" i="5"/>
  <c r="AA26" i="5"/>
  <c r="Y26" i="5"/>
  <c r="M26" i="5"/>
  <c r="J26" i="5"/>
  <c r="P26" i="5" s="1"/>
  <c r="H26" i="5"/>
  <c r="AG25" i="5"/>
  <c r="AE25" i="5"/>
  <c r="AA25" i="5"/>
  <c r="Y25" i="5"/>
  <c r="M25" i="5"/>
  <c r="J25" i="5"/>
  <c r="H25" i="5"/>
  <c r="AG24" i="5"/>
  <c r="AE24" i="5"/>
  <c r="AA24" i="5"/>
  <c r="Y24" i="5"/>
  <c r="M24" i="5"/>
  <c r="J24" i="5"/>
  <c r="P24" i="5" s="1"/>
  <c r="H24" i="5"/>
  <c r="AG23" i="5"/>
  <c r="AE23" i="5"/>
  <c r="AA23" i="5"/>
  <c r="Y23" i="5"/>
  <c r="M23" i="5"/>
  <c r="J23" i="5"/>
  <c r="H23" i="5"/>
  <c r="AG22" i="5"/>
  <c r="AE22" i="5"/>
  <c r="AA22" i="5"/>
  <c r="Y22" i="5"/>
  <c r="M22" i="5"/>
  <c r="J22" i="5"/>
  <c r="P22" i="5" s="1"/>
  <c r="H22" i="5"/>
  <c r="AG21" i="5"/>
  <c r="AE21" i="5"/>
  <c r="AA21" i="5"/>
  <c r="Y21" i="5"/>
  <c r="M21" i="5"/>
  <c r="J21" i="5"/>
  <c r="H21" i="5"/>
  <c r="AG20" i="5"/>
  <c r="AE20" i="5"/>
  <c r="AA20" i="5"/>
  <c r="Y20" i="5"/>
  <c r="M20" i="5"/>
  <c r="J20" i="5"/>
  <c r="H20" i="5"/>
  <c r="AG19" i="5"/>
  <c r="AE19" i="5"/>
  <c r="AA19" i="5"/>
  <c r="Y19" i="5"/>
  <c r="M19" i="5"/>
  <c r="J19" i="5"/>
  <c r="H19" i="5"/>
  <c r="AG18" i="5"/>
  <c r="AE18" i="5"/>
  <c r="AA18" i="5"/>
  <c r="Y18" i="5"/>
  <c r="M18" i="5"/>
  <c r="J18" i="5"/>
  <c r="P18" i="5" s="1"/>
  <c r="H18" i="5"/>
  <c r="AG17" i="5"/>
  <c r="AE17" i="5"/>
  <c r="AA17" i="5"/>
  <c r="Y17" i="5"/>
  <c r="M17" i="5"/>
  <c r="J17" i="5"/>
  <c r="H17" i="5"/>
  <c r="V29" i="4"/>
  <c r="N58" i="5" l="1"/>
  <c r="N64" i="5"/>
  <c r="N66" i="5"/>
  <c r="P19" i="5"/>
  <c r="P21" i="5"/>
  <c r="L69" i="5"/>
  <c r="X66" i="6"/>
  <c r="N65" i="6"/>
  <c r="N62" i="6"/>
  <c r="N57" i="6"/>
  <c r="N55" i="6"/>
  <c r="N54" i="6"/>
  <c r="H66" i="6"/>
  <c r="N63" i="6"/>
  <c r="N59" i="6"/>
  <c r="N60" i="6"/>
  <c r="N58" i="6"/>
  <c r="L66" i="6"/>
  <c r="N64" i="6"/>
  <c r="J66" i="6"/>
  <c r="N61" i="6"/>
  <c r="N56" i="6"/>
  <c r="Y29" i="6"/>
  <c r="M29" i="6"/>
  <c r="AA29" i="6"/>
  <c r="H29" i="6"/>
  <c r="J29" i="6"/>
  <c r="AA66" i="6"/>
  <c r="AE29" i="5"/>
  <c r="P23" i="5"/>
  <c r="H69" i="5"/>
  <c r="N60" i="5"/>
  <c r="N68" i="5"/>
  <c r="N57" i="5"/>
  <c r="N65" i="5"/>
  <c r="P20" i="5"/>
  <c r="P28" i="5"/>
  <c r="J29" i="5"/>
  <c r="N62" i="5"/>
  <c r="M29" i="5"/>
  <c r="J69" i="5"/>
  <c r="N69" i="5" s="1"/>
  <c r="P17" i="5"/>
  <c r="P25" i="5"/>
  <c r="N61" i="5"/>
  <c r="AA29" i="5"/>
  <c r="AA69" i="5"/>
  <c r="N66" i="6" l="1"/>
  <c r="P29" i="5"/>
  <c r="P69" i="4"/>
  <c r="F69" i="4"/>
  <c r="L69" i="4" s="1"/>
  <c r="AA68" i="4"/>
  <c r="X68" i="4"/>
  <c r="J68" i="4"/>
  <c r="H68" i="4"/>
  <c r="AA67" i="4"/>
  <c r="X67" i="4"/>
  <c r="J67" i="4"/>
  <c r="H67" i="4"/>
  <c r="AA66" i="4"/>
  <c r="X66" i="4"/>
  <c r="J66" i="4"/>
  <c r="AA65" i="4"/>
  <c r="X65" i="4"/>
  <c r="J65" i="4"/>
  <c r="AA64" i="4"/>
  <c r="X64" i="4"/>
  <c r="J64" i="4"/>
  <c r="AA63" i="4"/>
  <c r="X63" i="4"/>
  <c r="J63" i="4"/>
  <c r="AA62" i="4"/>
  <c r="X62" i="4"/>
  <c r="J62" i="4"/>
  <c r="AA61" i="4"/>
  <c r="X61" i="4"/>
  <c r="J61" i="4"/>
  <c r="AA60" i="4"/>
  <c r="X60" i="4"/>
  <c r="J60" i="4"/>
  <c r="AA59" i="4"/>
  <c r="X59" i="4"/>
  <c r="J59" i="4"/>
  <c r="H59" i="4"/>
  <c r="AA58" i="4"/>
  <c r="X58" i="4"/>
  <c r="J58" i="4"/>
  <c r="H58" i="4"/>
  <c r="AA57" i="4"/>
  <c r="X57" i="4"/>
  <c r="J57" i="4"/>
  <c r="H57" i="4"/>
  <c r="S29" i="4"/>
  <c r="Y29" i="4" s="1"/>
  <c r="F29" i="4"/>
  <c r="AA28" i="4"/>
  <c r="J28" i="4"/>
  <c r="M28" i="4"/>
  <c r="H28" i="4"/>
  <c r="AA27" i="4"/>
  <c r="J27" i="4"/>
  <c r="M27" i="4"/>
  <c r="H27" i="4"/>
  <c r="AA26" i="4"/>
  <c r="J26" i="4"/>
  <c r="M26" i="4"/>
  <c r="H26" i="4"/>
  <c r="AA25" i="4"/>
  <c r="J25" i="4"/>
  <c r="M25" i="4"/>
  <c r="H25" i="4"/>
  <c r="AA24" i="4"/>
  <c r="J24" i="4"/>
  <c r="M24" i="4"/>
  <c r="H24" i="4"/>
  <c r="AA23" i="4"/>
  <c r="J23" i="4"/>
  <c r="M23" i="4"/>
  <c r="H23" i="4"/>
  <c r="AA22" i="4"/>
  <c r="J22" i="4"/>
  <c r="M22" i="4"/>
  <c r="H22" i="4"/>
  <c r="AA21" i="4"/>
  <c r="J21" i="4"/>
  <c r="M21" i="4"/>
  <c r="H21" i="4"/>
  <c r="AA20" i="4"/>
  <c r="J20" i="4"/>
  <c r="M20" i="4"/>
  <c r="H20" i="4"/>
  <c r="AA19" i="4"/>
  <c r="J19" i="4"/>
  <c r="M19" i="4"/>
  <c r="H19" i="4"/>
  <c r="AA18" i="4"/>
  <c r="J18" i="4"/>
  <c r="M18" i="4"/>
  <c r="H18" i="4"/>
  <c r="AA17" i="4"/>
  <c r="J17" i="4"/>
  <c r="M17" i="4"/>
  <c r="H17" i="4"/>
  <c r="AA55" i="1"/>
  <c r="AA56" i="1"/>
  <c r="AA57" i="1"/>
  <c r="AA58" i="1"/>
  <c r="AA59" i="1"/>
  <c r="AA60" i="1"/>
  <c r="AA61" i="1"/>
  <c r="AA62" i="1"/>
  <c r="AA63" i="1"/>
  <c r="AA64" i="1"/>
  <c r="AA65" i="1"/>
  <c r="AA54" i="1"/>
  <c r="X55" i="1"/>
  <c r="X56" i="1"/>
  <c r="X57" i="1"/>
  <c r="X58" i="1"/>
  <c r="X59" i="1"/>
  <c r="X60" i="1"/>
  <c r="X61" i="1"/>
  <c r="X62" i="1"/>
  <c r="X63" i="1"/>
  <c r="X64" i="1"/>
  <c r="X65" i="1"/>
  <c r="X54" i="1"/>
  <c r="H65" i="1"/>
  <c r="H55" i="1"/>
  <c r="H56" i="1"/>
  <c r="H57" i="1"/>
  <c r="H58" i="1"/>
  <c r="H59" i="1"/>
  <c r="H60" i="1"/>
  <c r="H61" i="1"/>
  <c r="H62" i="1"/>
  <c r="H63" i="1"/>
  <c r="H64" i="1"/>
  <c r="H54" i="1"/>
  <c r="F66" i="1"/>
  <c r="D66" i="1"/>
  <c r="H18" i="1"/>
  <c r="H19" i="1"/>
  <c r="H20" i="1"/>
  <c r="H21" i="1"/>
  <c r="H22" i="1"/>
  <c r="H23" i="1"/>
  <c r="H24" i="1"/>
  <c r="H25" i="1"/>
  <c r="H26" i="1"/>
  <c r="H27" i="1"/>
  <c r="H28" i="1"/>
  <c r="H17" i="1"/>
  <c r="F29" i="1"/>
  <c r="J55" i="1"/>
  <c r="J56" i="1"/>
  <c r="J57" i="1"/>
  <c r="J58" i="1"/>
  <c r="J59" i="1"/>
  <c r="J60" i="1"/>
  <c r="J61" i="1"/>
  <c r="J62" i="1"/>
  <c r="J63" i="1"/>
  <c r="J64" i="1"/>
  <c r="J65" i="1"/>
  <c r="J54" i="1"/>
  <c r="L55" i="1"/>
  <c r="L56" i="1"/>
  <c r="L57" i="1"/>
  <c r="L58" i="1"/>
  <c r="L59" i="1"/>
  <c r="L60" i="1"/>
  <c r="L61" i="1"/>
  <c r="L62" i="1"/>
  <c r="L63" i="1"/>
  <c r="L64" i="1"/>
  <c r="L65" i="1"/>
  <c r="L54" i="1"/>
  <c r="P66" i="1"/>
  <c r="T66" i="1"/>
  <c r="J18" i="1"/>
  <c r="J19" i="1"/>
  <c r="J20" i="1"/>
  <c r="J21" i="1"/>
  <c r="J22" i="1"/>
  <c r="J23" i="1"/>
  <c r="J24" i="1"/>
  <c r="J25" i="1"/>
  <c r="J26" i="1"/>
  <c r="J27" i="1"/>
  <c r="J28" i="1"/>
  <c r="J17" i="1"/>
  <c r="M18" i="1"/>
  <c r="M19" i="1"/>
  <c r="M20" i="1"/>
  <c r="M21" i="1"/>
  <c r="M22" i="1"/>
  <c r="M23" i="1"/>
  <c r="M24" i="1"/>
  <c r="M25" i="1"/>
  <c r="M26" i="1"/>
  <c r="M27" i="1"/>
  <c r="M28" i="1"/>
  <c r="M17" i="1"/>
  <c r="AA17" i="1"/>
  <c r="AA18" i="1"/>
  <c r="AA19" i="1"/>
  <c r="AA20" i="1"/>
  <c r="AA21" i="1"/>
  <c r="AA22" i="1"/>
  <c r="AA23" i="1"/>
  <c r="AA24" i="1"/>
  <c r="AA25" i="1"/>
  <c r="AA26" i="1"/>
  <c r="AA27" i="1"/>
  <c r="AA28" i="1"/>
  <c r="Y18" i="1"/>
  <c r="Y19" i="1"/>
  <c r="Y20" i="1"/>
  <c r="Y21" i="1"/>
  <c r="Y22" i="1"/>
  <c r="Y23" i="1"/>
  <c r="Y24" i="1"/>
  <c r="Y25" i="1"/>
  <c r="Y26" i="1"/>
  <c r="Y27" i="1"/>
  <c r="Y28" i="1"/>
  <c r="Y17" i="1"/>
  <c r="V29" i="1"/>
  <c r="N67" i="4" l="1"/>
  <c r="P17" i="4"/>
  <c r="P19" i="4"/>
  <c r="P21" i="4"/>
  <c r="P23" i="4"/>
  <c r="P25" i="4"/>
  <c r="P27" i="4"/>
  <c r="J69" i="4"/>
  <c r="N69" i="4" s="1"/>
  <c r="X69" i="4"/>
  <c r="N68" i="4"/>
  <c r="N66" i="4"/>
  <c r="N64" i="4"/>
  <c r="N62" i="4"/>
  <c r="N60" i="4"/>
  <c r="H69" i="4"/>
  <c r="N58" i="4"/>
  <c r="P18" i="4"/>
  <c r="P20" i="4"/>
  <c r="P22" i="4"/>
  <c r="P24" i="4"/>
  <c r="P26" i="4"/>
  <c r="P28" i="4"/>
  <c r="N57" i="4"/>
  <c r="N59" i="4"/>
  <c r="N61" i="4"/>
  <c r="N63" i="4"/>
  <c r="N65" i="4"/>
  <c r="M29" i="4"/>
  <c r="J29" i="4"/>
  <c r="H29" i="4"/>
  <c r="AA29" i="4"/>
  <c r="AA69" i="4"/>
  <c r="H66" i="1"/>
  <c r="AA66" i="1"/>
  <c r="X66" i="1"/>
  <c r="L66" i="1"/>
  <c r="N65" i="1"/>
  <c r="N63" i="1"/>
  <c r="N61" i="1"/>
  <c r="N59" i="1"/>
  <c r="N57" i="1"/>
  <c r="N55" i="1"/>
  <c r="N54" i="1"/>
  <c r="N64" i="1"/>
  <c r="N62" i="1"/>
  <c r="N60" i="1"/>
  <c r="N58" i="1"/>
  <c r="N56" i="1"/>
  <c r="J66" i="1"/>
  <c r="P28" i="1"/>
  <c r="P26" i="1"/>
  <c r="P24" i="1"/>
  <c r="P22" i="1"/>
  <c r="P20" i="1"/>
  <c r="P18" i="1"/>
  <c r="P17" i="1"/>
  <c r="P27" i="1"/>
  <c r="P25" i="1"/>
  <c r="P23" i="1"/>
  <c r="P21" i="1"/>
  <c r="P19" i="1"/>
  <c r="Y29" i="1"/>
  <c r="AA29" i="1"/>
  <c r="M29" i="1"/>
  <c r="D29" i="1"/>
  <c r="N66" i="1" l="1"/>
  <c r="P29" i="4"/>
  <c r="J29" i="1"/>
  <c r="H29" i="1"/>
  <c r="P29" i="1"/>
</calcChain>
</file>

<file path=xl/sharedStrings.xml><?xml version="1.0" encoding="utf-8"?>
<sst xmlns="http://schemas.openxmlformats.org/spreadsheetml/2006/main" count="1469" uniqueCount="406">
  <si>
    <t>１．事業の方針</t>
  </si>
  <si>
    <t>２．事業の実施に関する事項</t>
  </si>
  <si>
    <t>計</t>
  </si>
  <si>
    <t xml:space="preserve"> 愛知県内の豊橋市を始めとする東三河地域を中心に、障害者等の意向を尊重して、一般社会における日常生活に係る問題の改善、解決を図り、これらの人々が地域社会において自立した文化的生活を営める社会の実現に資するとともに、障害があっても安心し穏やかに暮らせる地域づくりに寄与する。</t>
    <phoneticPr fontId="3"/>
  </si>
  <si>
    <t>　　　利　用　料　　(千円）　　</t>
    <rPh sb="3" eb="4">
      <t>リ</t>
    </rPh>
    <rPh sb="5" eb="6">
      <t>ヨウ</t>
    </rPh>
    <rPh sb="7" eb="8">
      <t>リョウ</t>
    </rPh>
    <rPh sb="11" eb="13">
      <t>センエン</t>
    </rPh>
    <phoneticPr fontId="3"/>
  </si>
  <si>
    <t>利用人員(人)</t>
  </si>
  <si>
    <t>4月</t>
  </si>
  <si>
    <t>5月</t>
  </si>
  <si>
    <t>6月</t>
  </si>
  <si>
    <t>7月</t>
  </si>
  <si>
    <t>8月</t>
  </si>
  <si>
    <t>9月</t>
  </si>
  <si>
    <t>10月</t>
  </si>
  <si>
    <t>11月</t>
  </si>
  <si>
    <t>12月</t>
  </si>
  <si>
    <t>1月</t>
  </si>
  <si>
    <t>2月</t>
  </si>
  <si>
    <t>3月</t>
  </si>
  <si>
    <t>単　価　　(円)</t>
    <rPh sb="0" eb="1">
      <t>タン</t>
    </rPh>
    <rPh sb="2" eb="3">
      <t>アタイ</t>
    </rPh>
    <rPh sb="6" eb="7">
      <t>エン</t>
    </rPh>
    <phoneticPr fontId="3"/>
  </si>
  <si>
    <t>就労時間</t>
    <rPh sb="0" eb="2">
      <t>シュウロウ</t>
    </rPh>
    <rPh sb="2" eb="4">
      <t>ジカン</t>
    </rPh>
    <phoneticPr fontId="3"/>
  </si>
  <si>
    <t>・ 福祉専門職員配置等加算</t>
    <rPh sb="2" eb="4">
      <t>フクシ</t>
    </rPh>
    <rPh sb="4" eb="6">
      <t>センモン</t>
    </rPh>
    <rPh sb="6" eb="8">
      <t>ショクイン</t>
    </rPh>
    <rPh sb="8" eb="10">
      <t>ハイチ</t>
    </rPh>
    <rPh sb="10" eb="11">
      <t>トウ</t>
    </rPh>
    <rPh sb="11" eb="13">
      <t>カサン</t>
    </rPh>
    <phoneticPr fontId="3"/>
  </si>
  <si>
    <t>・ 目標工賃達成指導員配置加算</t>
    <rPh sb="2" eb="4">
      <t>モクヒョウ</t>
    </rPh>
    <rPh sb="4" eb="6">
      <t>コウチン</t>
    </rPh>
    <rPh sb="6" eb="8">
      <t>タッセイ</t>
    </rPh>
    <rPh sb="8" eb="11">
      <t>シドウイン</t>
    </rPh>
    <rPh sb="11" eb="13">
      <t>ハイチ</t>
    </rPh>
    <rPh sb="13" eb="15">
      <t>カサン</t>
    </rPh>
    <phoneticPr fontId="3"/>
  </si>
  <si>
    <t>・ 視覚・聴覚言語障害者支援体制加算</t>
    <rPh sb="2" eb="4">
      <t>シカク</t>
    </rPh>
    <rPh sb="5" eb="7">
      <t>チョウカク</t>
    </rPh>
    <rPh sb="7" eb="9">
      <t>ゲンゴ</t>
    </rPh>
    <rPh sb="9" eb="12">
      <t>ショウガイシャ</t>
    </rPh>
    <rPh sb="12" eb="14">
      <t>シエン</t>
    </rPh>
    <rPh sb="14" eb="16">
      <t>タイセイ</t>
    </rPh>
    <rPh sb="16" eb="18">
      <t>カサン</t>
    </rPh>
    <phoneticPr fontId="3"/>
  </si>
  <si>
    <t>指定障害福祉サービス内容の届出</t>
    <rPh sb="0" eb="2">
      <t>シテイ</t>
    </rPh>
    <rPh sb="2" eb="4">
      <t>ショウガイ</t>
    </rPh>
    <rPh sb="4" eb="6">
      <t>フクシ</t>
    </rPh>
    <rPh sb="10" eb="12">
      <t>ナイヨウ</t>
    </rPh>
    <rPh sb="13" eb="15">
      <t>トドケデ</t>
    </rPh>
    <phoneticPr fontId="3"/>
  </si>
  <si>
    <t>前年度までの届出</t>
    <rPh sb="0" eb="3">
      <t>ゼンネンド</t>
    </rPh>
    <rPh sb="6" eb="8">
      <t>トドケデ</t>
    </rPh>
    <phoneticPr fontId="3"/>
  </si>
  <si>
    <t>２３年４月届出</t>
    <rPh sb="2" eb="3">
      <t>ネン</t>
    </rPh>
    <rPh sb="4" eb="5">
      <t>ガツ</t>
    </rPh>
    <rPh sb="5" eb="7">
      <t>トドケデ</t>
    </rPh>
    <phoneticPr fontId="3"/>
  </si>
  <si>
    <t>・ 目標工賃達成加算（Ⅱ）</t>
    <rPh sb="2" eb="4">
      <t>モクヒョウ</t>
    </rPh>
    <rPh sb="4" eb="6">
      <t>コウチン</t>
    </rPh>
    <rPh sb="6" eb="8">
      <t>タッセイ</t>
    </rPh>
    <rPh sb="8" eb="10">
      <t>カサン</t>
    </rPh>
    <phoneticPr fontId="3"/>
  </si>
  <si>
    <t>・ 処遇改善加算</t>
    <rPh sb="2" eb="4">
      <t>ショグウ</t>
    </rPh>
    <rPh sb="4" eb="6">
      <t>カイゼン</t>
    </rPh>
    <rPh sb="6" eb="8">
      <t>カサン</t>
    </rPh>
    <phoneticPr fontId="3"/>
  </si>
  <si>
    <t>・ 送迎加算</t>
    <rPh sb="2" eb="4">
      <t>ソウゲイ</t>
    </rPh>
    <rPh sb="4" eb="6">
      <t>カサン</t>
    </rPh>
    <phoneticPr fontId="3"/>
  </si>
  <si>
    <t>就労支援の方針</t>
    <rPh sb="0" eb="2">
      <t>シュウロウ</t>
    </rPh>
    <rPh sb="2" eb="4">
      <t>シエン</t>
    </rPh>
    <rPh sb="5" eb="7">
      <t>ホウシン</t>
    </rPh>
    <phoneticPr fontId="3"/>
  </si>
  <si>
    <t>　就労支援事業として、下請作業、点字を活用した名刺・封筒印刷やストラップ等の自主製品に加え、23年度からは畑作業を開始しているが、今年度からは、鍼・灸・マッサージ師の資格を持ちながら、一般就労の中では就労の機会が少ない現状から、就労継続支援の中で訪問マッサージを開始し、工賃のアップにつなげる。</t>
    <rPh sb="1" eb="3">
      <t>シュウロウ</t>
    </rPh>
    <rPh sb="3" eb="5">
      <t>シエン</t>
    </rPh>
    <rPh sb="5" eb="7">
      <t>ジギョウ</t>
    </rPh>
    <rPh sb="11" eb="13">
      <t>シタウケ</t>
    </rPh>
    <rPh sb="13" eb="15">
      <t>サギョウ</t>
    </rPh>
    <rPh sb="16" eb="18">
      <t>テンジ</t>
    </rPh>
    <rPh sb="19" eb="21">
      <t>カツヨウ</t>
    </rPh>
    <rPh sb="23" eb="25">
      <t>メイシ</t>
    </rPh>
    <rPh sb="26" eb="28">
      <t>フウトウ</t>
    </rPh>
    <rPh sb="28" eb="30">
      <t>インサツ</t>
    </rPh>
    <rPh sb="36" eb="37">
      <t>ナド</t>
    </rPh>
    <rPh sb="38" eb="40">
      <t>ジシュ</t>
    </rPh>
    <rPh sb="40" eb="42">
      <t>セイヒン</t>
    </rPh>
    <rPh sb="43" eb="44">
      <t>クワ</t>
    </rPh>
    <rPh sb="48" eb="50">
      <t>ネンド</t>
    </rPh>
    <rPh sb="53" eb="54">
      <t>ハタケ</t>
    </rPh>
    <rPh sb="54" eb="56">
      <t>サギョウ</t>
    </rPh>
    <rPh sb="57" eb="59">
      <t>カイシ</t>
    </rPh>
    <rPh sb="65" eb="68">
      <t>コンネンド</t>
    </rPh>
    <rPh sb="72" eb="73">
      <t>ハリ</t>
    </rPh>
    <rPh sb="74" eb="75">
      <t>キュウ</t>
    </rPh>
    <rPh sb="81" eb="82">
      <t>シ</t>
    </rPh>
    <rPh sb="83" eb="85">
      <t>シカク</t>
    </rPh>
    <rPh sb="86" eb="87">
      <t>モ</t>
    </rPh>
    <rPh sb="92" eb="94">
      <t>イッパン</t>
    </rPh>
    <rPh sb="94" eb="96">
      <t>シュウロウ</t>
    </rPh>
    <rPh sb="97" eb="98">
      <t>ナカ</t>
    </rPh>
    <rPh sb="100" eb="102">
      <t>シュウロウ</t>
    </rPh>
    <rPh sb="103" eb="105">
      <t>キカイ</t>
    </rPh>
    <rPh sb="106" eb="107">
      <t>スク</t>
    </rPh>
    <rPh sb="109" eb="111">
      <t>ゲンジョウ</t>
    </rPh>
    <rPh sb="114" eb="116">
      <t>シュウロウ</t>
    </rPh>
    <rPh sb="116" eb="118">
      <t>ケイゾク</t>
    </rPh>
    <rPh sb="118" eb="120">
      <t>シエン</t>
    </rPh>
    <rPh sb="121" eb="122">
      <t>ナカ</t>
    </rPh>
    <rPh sb="123" eb="125">
      <t>ホウモン</t>
    </rPh>
    <rPh sb="131" eb="133">
      <t>カイシ</t>
    </rPh>
    <rPh sb="135" eb="137">
      <t>コウチン</t>
    </rPh>
    <phoneticPr fontId="3"/>
  </si>
  <si>
    <t>　（イ） 事業収入</t>
    <rPh sb="5" eb="7">
      <t>ジギョウ</t>
    </rPh>
    <rPh sb="7" eb="9">
      <t>シュウニュウ</t>
    </rPh>
    <phoneticPr fontId="3"/>
  </si>
  <si>
    <t>① 自主事業</t>
    <rPh sb="2" eb="4">
      <t>ジシュ</t>
    </rPh>
    <rPh sb="4" eb="6">
      <t>ジギョウ</t>
    </rPh>
    <phoneticPr fontId="3"/>
  </si>
  <si>
    <t>② 下請事業</t>
    <rPh sb="2" eb="4">
      <t>シタウケ</t>
    </rPh>
    <rPh sb="4" eb="6">
      <t>ジギョウ</t>
    </rPh>
    <phoneticPr fontId="3"/>
  </si>
  <si>
    <t>(前年実績 1,017,181円）</t>
    <rPh sb="1" eb="3">
      <t>ゼンネン</t>
    </rPh>
    <rPh sb="3" eb="5">
      <t>ジッセキ</t>
    </rPh>
    <rPh sb="15" eb="16">
      <t>エン</t>
    </rPh>
    <phoneticPr fontId="3"/>
  </si>
  <si>
    <t>1,200,000円　</t>
    <rPh sb="9" eb="10">
      <t>エン</t>
    </rPh>
    <phoneticPr fontId="3"/>
  </si>
  <si>
    <t>1,800,000円　</t>
    <rPh sb="9" eb="10">
      <t>エン</t>
    </rPh>
    <phoneticPr fontId="3"/>
  </si>
  <si>
    <t>　（ウ）事業収入　　1,230,000円</t>
    <rPh sb="4" eb="6">
      <t>ジギョウ</t>
    </rPh>
    <rPh sb="6" eb="8">
      <t>シュウニュウ</t>
    </rPh>
    <rPh sb="19" eb="20">
      <t>エン</t>
    </rPh>
    <phoneticPr fontId="3"/>
  </si>
  <si>
    <t>　（イ）利用回数　　100回（1人10回を限度）</t>
    <rPh sb="4" eb="6">
      <t>リヨウ</t>
    </rPh>
    <rPh sb="6" eb="8">
      <t>カイスウ</t>
    </rPh>
    <rPh sb="13" eb="14">
      <t>カイ</t>
    </rPh>
    <rPh sb="16" eb="17">
      <t>ニン</t>
    </rPh>
    <rPh sb="19" eb="20">
      <t>カイ</t>
    </rPh>
    <rPh sb="21" eb="23">
      <t>ゲンド</t>
    </rPh>
    <phoneticPr fontId="3"/>
  </si>
  <si>
    <t>　（ア）利用対象者　　10人</t>
    <rPh sb="4" eb="6">
      <t>リヨウ</t>
    </rPh>
    <rPh sb="6" eb="9">
      <t>タイショウシャ</t>
    </rPh>
    <rPh sb="13" eb="14">
      <t>ニン</t>
    </rPh>
    <phoneticPr fontId="3"/>
  </si>
  <si>
    <t>（１） 自立支援事業</t>
    <rPh sb="4" eb="6">
      <t>ジリツ</t>
    </rPh>
    <rPh sb="6" eb="8">
      <t>シエン</t>
    </rPh>
    <rPh sb="8" eb="10">
      <t>ジギョウ</t>
    </rPh>
    <phoneticPr fontId="3"/>
  </si>
  <si>
    <t>稼働日数：252日</t>
    <phoneticPr fontId="3"/>
  </si>
  <si>
    <t>（２） 就労支援事業</t>
    <rPh sb="4" eb="6">
      <t>シュウロウ</t>
    </rPh>
    <rPh sb="6" eb="8">
      <t>シエン</t>
    </rPh>
    <rPh sb="8" eb="10">
      <t>ジギョウ</t>
    </rPh>
    <phoneticPr fontId="3"/>
  </si>
  <si>
    <t>(単位：時間／円)</t>
  </si>
  <si>
    <t>（３） 視覚障害者歩行訓練事業(平成24年度豊橋市視覚障害者歩行訓練委託事業）</t>
    <rPh sb="4" eb="6">
      <t>シカク</t>
    </rPh>
    <rPh sb="6" eb="8">
      <t>ショウガイ</t>
    </rPh>
    <rPh sb="8" eb="9">
      <t>シャ</t>
    </rPh>
    <rPh sb="9" eb="11">
      <t>ホコウ</t>
    </rPh>
    <rPh sb="11" eb="13">
      <t>クンレン</t>
    </rPh>
    <rPh sb="13" eb="15">
      <t>ジギョウ</t>
    </rPh>
    <rPh sb="16" eb="18">
      <t>ヘイセイ</t>
    </rPh>
    <rPh sb="20" eb="22">
      <t>ネンド</t>
    </rPh>
    <rPh sb="22" eb="25">
      <t>トヨハシシ</t>
    </rPh>
    <rPh sb="25" eb="27">
      <t>シカク</t>
    </rPh>
    <rPh sb="27" eb="29">
      <t>ショウガイ</t>
    </rPh>
    <rPh sb="29" eb="30">
      <t>シャ</t>
    </rPh>
    <rPh sb="30" eb="32">
      <t>ホコウ</t>
    </rPh>
    <rPh sb="32" eb="34">
      <t>クンレン</t>
    </rPh>
    <rPh sb="34" eb="36">
      <t>イタク</t>
    </rPh>
    <rPh sb="36" eb="38">
      <t>ジギョウ</t>
    </rPh>
    <phoneticPr fontId="3"/>
  </si>
  <si>
    <t>23年　　　　ｂ</t>
    <rPh sb="2" eb="3">
      <t>ネン</t>
    </rPh>
    <phoneticPr fontId="3"/>
  </si>
  <si>
    <t>予算  　　　　　 c</t>
    <rPh sb="0" eb="2">
      <t>ヨサン</t>
    </rPh>
    <phoneticPr fontId="3"/>
  </si>
  <si>
    <t>23年  　　　　 d</t>
    <rPh sb="2" eb="3">
      <t>ネン</t>
    </rPh>
    <phoneticPr fontId="3"/>
  </si>
  <si>
    <t>23年　　　　　f</t>
    <rPh sb="2" eb="3">
      <t>ネン</t>
    </rPh>
    <phoneticPr fontId="3"/>
  </si>
  <si>
    <t>単位</t>
    <rPh sb="0" eb="2">
      <t>タンイ</t>
    </rPh>
    <phoneticPr fontId="3"/>
  </si>
  <si>
    <t>(23年=590単位）</t>
  </si>
  <si>
    <t>(23年=助成金）</t>
    <rPh sb="5" eb="8">
      <t>ジョセイキン</t>
    </rPh>
    <phoneticPr fontId="3"/>
  </si>
  <si>
    <t>(23年=助成金2.6％）</t>
    <rPh sb="5" eb="8">
      <t>ジョセイキン</t>
    </rPh>
    <phoneticPr fontId="3"/>
  </si>
  <si>
    <t>報酬総単位数×</t>
    <rPh sb="0" eb="2">
      <t>ホウシュウ</t>
    </rPh>
    <rPh sb="2" eb="3">
      <t>ソウ</t>
    </rPh>
    <rPh sb="3" eb="5">
      <t>タンイ</t>
    </rPh>
    <rPh sb="5" eb="6">
      <t>スウ</t>
    </rPh>
    <phoneticPr fontId="3"/>
  </si>
  <si>
    <t>　　 （イ）　延利用人員　3,401人　(1日当り：13.5人）</t>
    <rPh sb="7" eb="8">
      <t>ノ</t>
    </rPh>
    <rPh sb="8" eb="10">
      <t>リヨウ</t>
    </rPh>
    <rPh sb="10" eb="12">
      <t>ジンイン</t>
    </rPh>
    <rPh sb="18" eb="19">
      <t>ニン</t>
    </rPh>
    <rPh sb="22" eb="23">
      <t>ニチ</t>
    </rPh>
    <rPh sb="23" eb="24">
      <t>アタ</t>
    </rPh>
    <rPh sb="30" eb="31">
      <t>ニン</t>
    </rPh>
    <phoneticPr fontId="3"/>
  </si>
  <si>
    <t xml:space="preserve"> 　　（ウ）　利用料　28,900千円　　(１人1日当り：8,498円）　</t>
    <rPh sb="7" eb="10">
      <t>リヨウリョウ</t>
    </rPh>
    <rPh sb="17" eb="19">
      <t>センエン</t>
    </rPh>
    <rPh sb="23" eb="24">
      <t>ニン</t>
    </rPh>
    <rPh sb="25" eb="26">
      <t>ニチ</t>
    </rPh>
    <rPh sb="26" eb="27">
      <t>アタ</t>
    </rPh>
    <rPh sb="34" eb="35">
      <t>エン</t>
    </rPh>
    <phoneticPr fontId="3"/>
  </si>
  <si>
    <t>・ 就労継続支援Ｂ型 サービス費(Ⅰ）　定員20人以下</t>
    <rPh sb="2" eb="4">
      <t>シュウロウ</t>
    </rPh>
    <rPh sb="4" eb="6">
      <t>ケイゾク</t>
    </rPh>
    <rPh sb="6" eb="8">
      <t>シエン</t>
    </rPh>
    <rPh sb="9" eb="10">
      <t>カタ</t>
    </rPh>
    <rPh sb="15" eb="16">
      <t>ヒ</t>
    </rPh>
    <rPh sb="20" eb="22">
      <t>テイイン</t>
    </rPh>
    <rPh sb="24" eb="25">
      <t>ニン</t>
    </rPh>
    <rPh sb="25" eb="27">
      <t>イカ</t>
    </rPh>
    <phoneticPr fontId="3"/>
  </si>
  <si>
    <t>・ 重度支援体制加算（１）イ．利用定員が20人以下</t>
    <rPh sb="2" eb="4">
      <t>ジュウド</t>
    </rPh>
    <rPh sb="4" eb="6">
      <t>シエン</t>
    </rPh>
    <rPh sb="6" eb="8">
      <t>タイセイ</t>
    </rPh>
    <rPh sb="8" eb="10">
      <t>カサン</t>
    </rPh>
    <rPh sb="15" eb="17">
      <t>リヨウ</t>
    </rPh>
    <rPh sb="17" eb="19">
      <t>テイイン</t>
    </rPh>
    <rPh sb="22" eb="25">
      <t>ニンイカ</t>
    </rPh>
    <phoneticPr fontId="3"/>
  </si>
  <si>
    <t>　（ア）目標工賃　269円／時給</t>
    <rPh sb="12" eb="13">
      <t>エン</t>
    </rPh>
    <rPh sb="14" eb="16">
      <t>ジキュウ</t>
    </rPh>
    <phoneticPr fontId="3"/>
  </si>
  <si>
    <t>時間給　　(円)</t>
    <rPh sb="0" eb="1">
      <t>トキ</t>
    </rPh>
    <rPh sb="1" eb="2">
      <t>カン</t>
    </rPh>
    <rPh sb="2" eb="3">
      <t>キュウ</t>
    </rPh>
    <rPh sb="6" eb="7">
      <t>エン</t>
    </rPh>
    <phoneticPr fontId="3"/>
  </si>
  <si>
    <t>　　　工　　　賃　　(円）　　</t>
    <rPh sb="3" eb="4">
      <t>コウ</t>
    </rPh>
    <rPh sb="7" eb="8">
      <t>チン</t>
    </rPh>
    <rPh sb="11" eb="12">
      <t>エン</t>
    </rPh>
    <phoneticPr fontId="3"/>
  </si>
  <si>
    <t>予算  a</t>
    <phoneticPr fontId="3"/>
  </si>
  <si>
    <t>a-b</t>
    <phoneticPr fontId="3"/>
  </si>
  <si>
    <t>c-d</t>
    <phoneticPr fontId="3"/>
  </si>
  <si>
    <t>予算  　　　　e</t>
    <phoneticPr fontId="3"/>
  </si>
  <si>
    <t>e-f</t>
    <phoneticPr fontId="3"/>
  </si>
  <si>
    <t>(前年実績   989,485円）</t>
    <rPh sb="1" eb="3">
      <t>ゼンネン</t>
    </rPh>
    <rPh sb="3" eb="5">
      <t>ジッセキ</t>
    </rPh>
    <rPh sb="11" eb="16">
      <t>４８５エン</t>
    </rPh>
    <phoneticPr fontId="3"/>
  </si>
  <si>
    <t>平成２４年度事業計画書</t>
    <phoneticPr fontId="3"/>
  </si>
  <si>
    <r>
      <t xml:space="preserve">■■ </t>
    </r>
    <r>
      <rPr>
        <sz val="11"/>
        <color theme="1"/>
        <rFont val="ＭＳ ゴシック"/>
        <family val="3"/>
        <charset val="128"/>
      </rPr>
      <t>（ア）事業内容</t>
    </r>
  </si>
  <si>
    <r>
      <t>■</t>
    </r>
    <r>
      <rPr>
        <sz val="11"/>
        <color theme="1"/>
        <rFont val="ＭＳ ゴシック"/>
        <family val="3"/>
        <charset val="128"/>
      </rPr>
      <t>就労継続支援（Ｂ型）施設陸は、利用者が自立した日常生活又は社会生活を営むことができるよう、利用者それぞれの特性に合わせた幅広い業務を提供する。</t>
    </r>
    <rPh sb="46" eb="49">
      <t>リヨウシャ</t>
    </rPh>
    <rPh sb="54" eb="56">
      <t>トクセイ</t>
    </rPh>
    <rPh sb="57" eb="58">
      <t>ア</t>
    </rPh>
    <rPh sb="64" eb="66">
      <t>ギョウム</t>
    </rPh>
    <rPh sb="67" eb="69">
      <t>テイキョウ</t>
    </rPh>
    <phoneticPr fontId="3"/>
  </si>
  <si>
    <r>
      <t>e/f　　</t>
    </r>
    <r>
      <rPr>
        <sz val="9"/>
        <color theme="1"/>
        <rFont val="ＭＳ ゴシック"/>
        <family val="3"/>
        <charset val="128"/>
      </rPr>
      <t>　（％）</t>
    </r>
    <phoneticPr fontId="3"/>
  </si>
  <si>
    <t>○</t>
    <phoneticPr fontId="3"/>
  </si>
  <si>
    <t>　％</t>
    <phoneticPr fontId="3"/>
  </si>
  <si>
    <t>予算  a</t>
    <phoneticPr fontId="3"/>
  </si>
  <si>
    <t>a-b</t>
    <phoneticPr fontId="3"/>
  </si>
  <si>
    <t>c-d</t>
    <phoneticPr fontId="3"/>
  </si>
  <si>
    <t>予算  　　　　e</t>
    <phoneticPr fontId="3"/>
  </si>
  <si>
    <t>e-f</t>
    <phoneticPr fontId="3"/>
  </si>
  <si>
    <r>
      <t>e/f　　</t>
    </r>
    <r>
      <rPr>
        <sz val="9"/>
        <color theme="1"/>
        <rFont val="ＭＳ ゴシック"/>
        <family val="3"/>
        <charset val="128"/>
      </rPr>
      <t>　（％）</t>
    </r>
    <phoneticPr fontId="3"/>
  </si>
  <si>
    <t xml:space="preserve">  特定非営利活動法人　てのひら</t>
    <phoneticPr fontId="3"/>
  </si>
  <si>
    <t>平成２４年４月１日から平成２５年３月３１日まで</t>
    <rPh sb="0" eb="2">
      <t>ヘイセイ</t>
    </rPh>
    <rPh sb="4" eb="5">
      <t>ネン</t>
    </rPh>
    <rPh sb="6" eb="7">
      <t>ガツ</t>
    </rPh>
    <rPh sb="8" eb="9">
      <t>ニチ</t>
    </rPh>
    <rPh sb="11" eb="13">
      <t>ヘイセイ</t>
    </rPh>
    <rPh sb="15" eb="16">
      <t>ネン</t>
    </rPh>
    <rPh sb="17" eb="18">
      <t>ガツ</t>
    </rPh>
    <rPh sb="20" eb="21">
      <t>ニチ</t>
    </rPh>
    <phoneticPr fontId="3"/>
  </si>
  <si>
    <t>平成２５年度事業計画書</t>
    <phoneticPr fontId="3"/>
  </si>
  <si>
    <t>平成２５年４月１日から平成２６年３月３１日まで</t>
    <rPh sb="0" eb="2">
      <t>ヘイセイ</t>
    </rPh>
    <rPh sb="4" eb="5">
      <t>ネン</t>
    </rPh>
    <rPh sb="6" eb="7">
      <t>ガツ</t>
    </rPh>
    <rPh sb="8" eb="9">
      <t>ニチ</t>
    </rPh>
    <rPh sb="11" eb="13">
      <t>ヘイセイ</t>
    </rPh>
    <rPh sb="15" eb="16">
      <t>ネン</t>
    </rPh>
    <rPh sb="17" eb="18">
      <t>ガツ</t>
    </rPh>
    <rPh sb="20" eb="21">
      <t>ニチ</t>
    </rPh>
    <phoneticPr fontId="3"/>
  </si>
  <si>
    <t>稼働日数：251日</t>
    <phoneticPr fontId="3"/>
  </si>
  <si>
    <t>24年　　　　ｂ</t>
    <rPh sb="2" eb="3">
      <t>ネン</t>
    </rPh>
    <phoneticPr fontId="3"/>
  </si>
  <si>
    <t>24年　　　　　f</t>
    <rPh sb="2" eb="3">
      <t>ネン</t>
    </rPh>
    <phoneticPr fontId="3"/>
  </si>
  <si>
    <t>24年  　　　　 d</t>
    <rPh sb="2" eb="3">
      <t>ネン</t>
    </rPh>
    <phoneticPr fontId="3"/>
  </si>
  <si>
    <t>　　 （イ）　延利用人員　3,945人　(1日当り：15.7人）</t>
    <rPh sb="7" eb="8">
      <t>ノ</t>
    </rPh>
    <rPh sb="8" eb="10">
      <t>リヨウ</t>
    </rPh>
    <rPh sb="10" eb="12">
      <t>ジンイン</t>
    </rPh>
    <rPh sb="18" eb="19">
      <t>ニン</t>
    </rPh>
    <rPh sb="22" eb="23">
      <t>ニチ</t>
    </rPh>
    <rPh sb="23" eb="24">
      <t>アタ</t>
    </rPh>
    <rPh sb="30" eb="31">
      <t>ニン</t>
    </rPh>
    <phoneticPr fontId="3"/>
  </si>
  <si>
    <t xml:space="preserve"> 　　（ウ）　利用料　33,542千円　　(１人1日当り：8,502円）　</t>
    <rPh sb="7" eb="10">
      <t>リヨウリョウ</t>
    </rPh>
    <rPh sb="17" eb="19">
      <t>センエン</t>
    </rPh>
    <rPh sb="23" eb="24">
      <t>ニン</t>
    </rPh>
    <rPh sb="25" eb="26">
      <t>ニチ</t>
    </rPh>
    <rPh sb="26" eb="27">
      <t>アタ</t>
    </rPh>
    <rPh sb="34" eb="35">
      <t>エン</t>
    </rPh>
    <phoneticPr fontId="3"/>
  </si>
  <si>
    <t>円(平成24年度＝10.04円）</t>
    <rPh sb="0" eb="1">
      <t>エン</t>
    </rPh>
    <rPh sb="2" eb="4">
      <t>ヘイセイ</t>
    </rPh>
    <rPh sb="6" eb="8">
      <t>ネンド</t>
    </rPh>
    <rPh sb="14" eb="15">
      <t>エン</t>
    </rPh>
    <phoneticPr fontId="3"/>
  </si>
  <si>
    <t>　（ア）目標工賃　319円／時給</t>
    <rPh sb="12" eb="13">
      <t>エン</t>
    </rPh>
    <rPh sb="14" eb="16">
      <t>ジキュウ</t>
    </rPh>
    <phoneticPr fontId="3"/>
  </si>
  <si>
    <t>(前年実績 1,058,880円）</t>
    <rPh sb="1" eb="3">
      <t>ゼンネン</t>
    </rPh>
    <rPh sb="3" eb="5">
      <t>ジッセキ</t>
    </rPh>
    <rPh sb="15" eb="16">
      <t>エン</t>
    </rPh>
    <phoneticPr fontId="3"/>
  </si>
  <si>
    <t>(前年実績 1,630,021円）</t>
    <rPh sb="1" eb="3">
      <t>ゼンネン</t>
    </rPh>
    <rPh sb="3" eb="5">
      <t>ジッセキ</t>
    </rPh>
    <rPh sb="15" eb="16">
      <t>エン</t>
    </rPh>
    <phoneticPr fontId="3"/>
  </si>
  <si>
    <t>1,100,000円　</t>
    <rPh sb="9" eb="10">
      <t>エン</t>
    </rPh>
    <phoneticPr fontId="3"/>
  </si>
  <si>
    <t>2,715,000円　</t>
    <rPh sb="9" eb="10">
      <t>エン</t>
    </rPh>
    <phoneticPr fontId="3"/>
  </si>
  <si>
    <t>（３） 視覚障害者歩行訓練事業(平成25年度豊橋市視覚障害者歩行訓練委託事業）</t>
    <rPh sb="4" eb="6">
      <t>シカク</t>
    </rPh>
    <rPh sb="6" eb="8">
      <t>ショウガイ</t>
    </rPh>
    <rPh sb="8" eb="9">
      <t>シャ</t>
    </rPh>
    <rPh sb="9" eb="11">
      <t>ホコウ</t>
    </rPh>
    <rPh sb="11" eb="13">
      <t>クンレン</t>
    </rPh>
    <rPh sb="13" eb="15">
      <t>ジギョウ</t>
    </rPh>
    <rPh sb="16" eb="18">
      <t>ヘイセイ</t>
    </rPh>
    <rPh sb="20" eb="22">
      <t>ネンド</t>
    </rPh>
    <rPh sb="22" eb="25">
      <t>トヨハシシ</t>
    </rPh>
    <rPh sb="25" eb="27">
      <t>シカク</t>
    </rPh>
    <rPh sb="27" eb="29">
      <t>ショウガイ</t>
    </rPh>
    <rPh sb="29" eb="30">
      <t>シャ</t>
    </rPh>
    <rPh sb="30" eb="32">
      <t>ホコウ</t>
    </rPh>
    <rPh sb="32" eb="34">
      <t>クンレン</t>
    </rPh>
    <rPh sb="34" eb="36">
      <t>イタク</t>
    </rPh>
    <rPh sb="36" eb="38">
      <t>ジギョウ</t>
    </rPh>
    <phoneticPr fontId="3"/>
  </si>
  <si>
    <t>報酬総単位数   ×</t>
    <rPh sb="0" eb="2">
      <t>ホウシュウ</t>
    </rPh>
    <rPh sb="2" eb="3">
      <t>ソウ</t>
    </rPh>
    <rPh sb="3" eb="5">
      <t>タンイ</t>
    </rPh>
    <rPh sb="5" eb="6">
      <t>スウ</t>
    </rPh>
    <phoneticPr fontId="3"/>
  </si>
  <si>
    <t>工賃向上計画に掲げた目標を達成するために、各分野の課題を追求する。 具体的には、行政や企業に対して点字印刷業務の受注を拡大するよう働きかける。（一部の部署から受注している豊橋市を始め近隣の官公庁に対して営業活動を強化する。）企業からの下請業務については、高単価の業務獲得をするための営業を引き続き行う。訪問マッサージについては、この分野での視覚障害者の労働市場が縮小する中で、国家資格を有する利用者の就労を支援して工賃に反映する。　　　　　　　　　　　　                   　自主製品の販売拡大に向け引き続き新商品の開発と販路の拡大を図る。</t>
    <rPh sb="0" eb="2">
      <t>コウチン</t>
    </rPh>
    <rPh sb="2" eb="4">
      <t>コウジョウ</t>
    </rPh>
    <rPh sb="4" eb="6">
      <t>ケイカク</t>
    </rPh>
    <rPh sb="7" eb="8">
      <t>カカ</t>
    </rPh>
    <rPh sb="10" eb="12">
      <t>モクヒョウ</t>
    </rPh>
    <rPh sb="13" eb="15">
      <t>タッセイ</t>
    </rPh>
    <rPh sb="21" eb="24">
      <t>カクブンヤ</t>
    </rPh>
    <rPh sb="25" eb="27">
      <t>カダイ</t>
    </rPh>
    <rPh sb="28" eb="30">
      <t>ツイキュウ</t>
    </rPh>
    <rPh sb="34" eb="37">
      <t>グタイテキ</t>
    </rPh>
    <rPh sb="40" eb="42">
      <t>ギョウセイ</t>
    </rPh>
    <rPh sb="43" eb="45">
      <t>キギョウ</t>
    </rPh>
    <rPh sb="46" eb="47">
      <t>タイ</t>
    </rPh>
    <rPh sb="49" eb="51">
      <t>テンジ</t>
    </rPh>
    <rPh sb="51" eb="53">
      <t>インサツ</t>
    </rPh>
    <rPh sb="53" eb="55">
      <t>ギョウム</t>
    </rPh>
    <rPh sb="56" eb="58">
      <t>ジュチュウ</t>
    </rPh>
    <rPh sb="59" eb="61">
      <t>カクダイ</t>
    </rPh>
    <rPh sb="65" eb="66">
      <t>ハタラ</t>
    </rPh>
    <rPh sb="72" eb="74">
      <t>イチブ</t>
    </rPh>
    <rPh sb="75" eb="77">
      <t>ブショ</t>
    </rPh>
    <rPh sb="79" eb="81">
      <t>ジュチュウ</t>
    </rPh>
    <rPh sb="85" eb="88">
      <t>トヨハシシ</t>
    </rPh>
    <rPh sb="89" eb="90">
      <t>ハジ</t>
    </rPh>
    <rPh sb="91" eb="93">
      <t>キンリン</t>
    </rPh>
    <rPh sb="94" eb="97">
      <t>カンコウチョウ</t>
    </rPh>
    <rPh sb="98" eb="99">
      <t>タイ</t>
    </rPh>
    <rPh sb="101" eb="103">
      <t>エイギョウ</t>
    </rPh>
    <rPh sb="103" eb="105">
      <t>カツドウ</t>
    </rPh>
    <rPh sb="106" eb="108">
      <t>キョウカ</t>
    </rPh>
    <rPh sb="112" eb="114">
      <t>キギョウ</t>
    </rPh>
    <rPh sb="117" eb="119">
      <t>シタウケ</t>
    </rPh>
    <rPh sb="119" eb="121">
      <t>ギョウム</t>
    </rPh>
    <rPh sb="127" eb="130">
      <t>コウタンカ</t>
    </rPh>
    <rPh sb="131" eb="133">
      <t>ギョウム</t>
    </rPh>
    <rPh sb="133" eb="135">
      <t>カクトク</t>
    </rPh>
    <rPh sb="141" eb="143">
      <t>エイギョウ</t>
    </rPh>
    <rPh sb="144" eb="145">
      <t>ヒ</t>
    </rPh>
    <rPh sb="146" eb="147">
      <t>ツヅ</t>
    </rPh>
    <rPh sb="148" eb="149">
      <t>オコナ</t>
    </rPh>
    <rPh sb="151" eb="153">
      <t>ホウモン</t>
    </rPh>
    <rPh sb="166" eb="168">
      <t>ブンヤ</t>
    </rPh>
    <rPh sb="170" eb="172">
      <t>シカク</t>
    </rPh>
    <rPh sb="172" eb="174">
      <t>ショウガイ</t>
    </rPh>
    <rPh sb="174" eb="175">
      <t>シャ</t>
    </rPh>
    <rPh sb="176" eb="178">
      <t>ロウドウ</t>
    </rPh>
    <rPh sb="178" eb="180">
      <t>シジョウ</t>
    </rPh>
    <rPh sb="181" eb="183">
      <t>シュクショウ</t>
    </rPh>
    <rPh sb="185" eb="186">
      <t>ナカ</t>
    </rPh>
    <rPh sb="188" eb="190">
      <t>コッカ</t>
    </rPh>
    <rPh sb="190" eb="192">
      <t>シカク</t>
    </rPh>
    <rPh sb="193" eb="194">
      <t>ユウ</t>
    </rPh>
    <rPh sb="196" eb="199">
      <t>リヨウシャ</t>
    </rPh>
    <rPh sb="200" eb="202">
      <t>シュウロウ</t>
    </rPh>
    <rPh sb="203" eb="205">
      <t>シエン</t>
    </rPh>
    <rPh sb="207" eb="209">
      <t>コウチン</t>
    </rPh>
    <rPh sb="210" eb="212">
      <t>ハンエイ</t>
    </rPh>
    <rPh sb="247" eb="249">
      <t>ジシュ</t>
    </rPh>
    <rPh sb="249" eb="251">
      <t>セイヒン</t>
    </rPh>
    <rPh sb="252" eb="254">
      <t>ハンバイ</t>
    </rPh>
    <rPh sb="254" eb="256">
      <t>カクダイ</t>
    </rPh>
    <rPh sb="257" eb="258">
      <t>ム</t>
    </rPh>
    <rPh sb="259" eb="260">
      <t>ヒ</t>
    </rPh>
    <rPh sb="261" eb="262">
      <t>ツヅ</t>
    </rPh>
    <rPh sb="263" eb="266">
      <t>シンショウヒン</t>
    </rPh>
    <rPh sb="267" eb="269">
      <t>カイハツ</t>
    </rPh>
    <rPh sb="270" eb="272">
      <t>ハンロ</t>
    </rPh>
    <rPh sb="273" eb="275">
      <t>カクダイ</t>
    </rPh>
    <rPh sb="276" eb="277">
      <t>ハカ</t>
    </rPh>
    <phoneticPr fontId="3"/>
  </si>
  <si>
    <t xml:space="preserve">       特定非営利活動法人　てのひら</t>
    <phoneticPr fontId="3"/>
  </si>
  <si>
    <t xml:space="preserve">・ 目標工賃達成加算（Ⅰ） </t>
    <rPh sb="2" eb="4">
      <t>モクヒョウ</t>
    </rPh>
    <rPh sb="4" eb="6">
      <t>コウチン</t>
    </rPh>
    <rPh sb="6" eb="8">
      <t>タッセイ</t>
    </rPh>
    <rPh sb="8" eb="10">
      <t>カサン</t>
    </rPh>
    <phoneticPr fontId="3"/>
  </si>
  <si>
    <t>平成25年度に介護給付等に係る算定を変更するとして届け出たもの</t>
    <rPh sb="0" eb="2">
      <t>ヘイセイ</t>
    </rPh>
    <rPh sb="4" eb="6">
      <t>ネンド</t>
    </rPh>
    <rPh sb="7" eb="9">
      <t>カイゴ</t>
    </rPh>
    <rPh sb="9" eb="11">
      <t>キュウフ</t>
    </rPh>
    <rPh sb="11" eb="12">
      <t>トウ</t>
    </rPh>
    <rPh sb="13" eb="14">
      <t>カカ</t>
    </rPh>
    <rPh sb="15" eb="17">
      <t>サンテイ</t>
    </rPh>
    <rPh sb="18" eb="20">
      <t>ヘンコウ</t>
    </rPh>
    <rPh sb="25" eb="26">
      <t>トド</t>
    </rPh>
    <rPh sb="27" eb="28">
      <t>デ</t>
    </rPh>
    <phoneticPr fontId="3"/>
  </si>
  <si>
    <t>平成24年度に介護給付等に係る算定を変更するとして届け出たもの</t>
    <rPh sb="0" eb="2">
      <t>ヘイセイ</t>
    </rPh>
    <rPh sb="4" eb="6">
      <t>ネンド</t>
    </rPh>
    <rPh sb="7" eb="9">
      <t>カイゴ</t>
    </rPh>
    <rPh sb="9" eb="11">
      <t>キュウフ</t>
    </rPh>
    <rPh sb="11" eb="12">
      <t>トウ</t>
    </rPh>
    <rPh sb="13" eb="14">
      <t>カカ</t>
    </rPh>
    <rPh sb="15" eb="17">
      <t>サンテイ</t>
    </rPh>
    <rPh sb="18" eb="20">
      <t>ヘンコウ</t>
    </rPh>
    <rPh sb="25" eb="26">
      <t>トド</t>
    </rPh>
    <rPh sb="27" eb="28">
      <t>デ</t>
    </rPh>
    <phoneticPr fontId="3"/>
  </si>
  <si>
    <t>地域区分の見直しによる1単位単価の変更</t>
  </si>
  <si>
    <t>b-a</t>
    <phoneticPr fontId="3"/>
  </si>
  <si>
    <t>予算  　　　　　 d</t>
    <rPh sb="0" eb="2">
      <t>ヨサン</t>
    </rPh>
    <phoneticPr fontId="3"/>
  </si>
  <si>
    <t>d-c</t>
    <phoneticPr fontId="3"/>
  </si>
  <si>
    <t>f-e</t>
    <phoneticPr fontId="3"/>
  </si>
  <si>
    <t>平成26年度事業計画書</t>
    <phoneticPr fontId="3"/>
  </si>
  <si>
    <t>平成26年４月１日から平成27年３月３１日まで</t>
    <rPh sb="0" eb="2">
      <t>ヘイセイ</t>
    </rPh>
    <rPh sb="4" eb="5">
      <t>ネン</t>
    </rPh>
    <rPh sb="6" eb="7">
      <t>ガツ</t>
    </rPh>
    <rPh sb="8" eb="9">
      <t>ニチ</t>
    </rPh>
    <rPh sb="11" eb="13">
      <t>ヘイセイ</t>
    </rPh>
    <rPh sb="15" eb="16">
      <t>ネン</t>
    </rPh>
    <rPh sb="17" eb="18">
      <t>ガツ</t>
    </rPh>
    <rPh sb="20" eb="21">
      <t>ニチ</t>
    </rPh>
    <phoneticPr fontId="3"/>
  </si>
  <si>
    <t>　特定非営利活動法人てのひらは、豊橋市を始めとする東三河地域を中心に活動し、障害者の意向を尊重して日常生活及び社会生活を総合的に支援することにより、障害があっても安心して穏やかに暮らせる、活力ある地域づくりに寄与することを目的に次の事業を行う。</t>
    <rPh sb="1" eb="3">
      <t>トクテイ</t>
    </rPh>
    <rPh sb="3" eb="6">
      <t>ヒエイリ</t>
    </rPh>
    <rPh sb="6" eb="8">
      <t>カツドウ</t>
    </rPh>
    <rPh sb="8" eb="10">
      <t>ホウジン</t>
    </rPh>
    <rPh sb="16" eb="19">
      <t>トヨハシシ</t>
    </rPh>
    <rPh sb="20" eb="21">
      <t>ハジ</t>
    </rPh>
    <rPh sb="25" eb="26">
      <t>ヒガシ</t>
    </rPh>
    <rPh sb="26" eb="28">
      <t>ミカワ</t>
    </rPh>
    <rPh sb="28" eb="30">
      <t>チイキ</t>
    </rPh>
    <rPh sb="31" eb="33">
      <t>チュウシン</t>
    </rPh>
    <rPh sb="34" eb="36">
      <t>カツドウ</t>
    </rPh>
    <rPh sb="38" eb="41">
      <t>ショウガイシャ</t>
    </rPh>
    <rPh sb="42" eb="44">
      <t>イコウ</t>
    </rPh>
    <rPh sb="45" eb="47">
      <t>ソンチョウ</t>
    </rPh>
    <rPh sb="49" eb="51">
      <t>ニチジョウ</t>
    </rPh>
    <rPh sb="51" eb="53">
      <t>セイカツ</t>
    </rPh>
    <rPh sb="53" eb="54">
      <t>オヨ</t>
    </rPh>
    <rPh sb="55" eb="57">
      <t>シャカイ</t>
    </rPh>
    <rPh sb="57" eb="59">
      <t>セイカツ</t>
    </rPh>
    <rPh sb="60" eb="63">
      <t>ソウゴウテキ</t>
    </rPh>
    <rPh sb="64" eb="66">
      <t>シエン</t>
    </rPh>
    <rPh sb="74" eb="76">
      <t>ショウガイ</t>
    </rPh>
    <rPh sb="81" eb="83">
      <t>アンシン</t>
    </rPh>
    <rPh sb="85" eb="86">
      <t>オダ</t>
    </rPh>
    <rPh sb="89" eb="90">
      <t>ク</t>
    </rPh>
    <rPh sb="94" eb="96">
      <t>カツリョク</t>
    </rPh>
    <rPh sb="98" eb="100">
      <t>チイキ</t>
    </rPh>
    <rPh sb="104" eb="106">
      <t>キヨ</t>
    </rPh>
    <rPh sb="111" eb="113">
      <t>モクテキ</t>
    </rPh>
    <rPh sb="114" eb="115">
      <t>ツギ</t>
    </rPh>
    <rPh sb="116" eb="118">
      <t>ジギョウ</t>
    </rPh>
    <rPh sb="119" eb="120">
      <t>オコナ</t>
    </rPh>
    <phoneticPr fontId="3"/>
  </si>
  <si>
    <t>25年　　　　a</t>
    <rPh sb="2" eb="3">
      <t>ネン</t>
    </rPh>
    <phoneticPr fontId="3"/>
  </si>
  <si>
    <t>25年  　　　　 c</t>
    <rPh sb="2" eb="3">
      <t>ネン</t>
    </rPh>
    <phoneticPr fontId="3"/>
  </si>
  <si>
    <t>　　 ・　延利用人員　3,835人　(1日当り：15.2人）</t>
    <rPh sb="5" eb="6">
      <t>ノ</t>
    </rPh>
    <rPh sb="6" eb="8">
      <t>リヨウ</t>
    </rPh>
    <rPh sb="8" eb="10">
      <t>ジンイン</t>
    </rPh>
    <rPh sb="16" eb="17">
      <t>ニン</t>
    </rPh>
    <rPh sb="20" eb="21">
      <t>ニチ</t>
    </rPh>
    <rPh sb="21" eb="22">
      <t>アタ</t>
    </rPh>
    <rPh sb="28" eb="29">
      <t>ニン</t>
    </rPh>
    <phoneticPr fontId="3"/>
  </si>
  <si>
    <t xml:space="preserve"> 　　・　利用料　33,102千円　　(１人1日当り：8,632円）　</t>
    <rPh sb="5" eb="8">
      <t>リヨウリョウ</t>
    </rPh>
    <rPh sb="15" eb="17">
      <t>センエン</t>
    </rPh>
    <rPh sb="21" eb="22">
      <t>ニン</t>
    </rPh>
    <rPh sb="23" eb="24">
      <t>ニチ</t>
    </rPh>
    <rPh sb="24" eb="25">
      <t>アタ</t>
    </rPh>
    <rPh sb="32" eb="33">
      <t>エン</t>
    </rPh>
    <phoneticPr fontId="3"/>
  </si>
  <si>
    <t>指定障害福祉サービス内容の届出（平成26年度）</t>
    <rPh sb="0" eb="2">
      <t>シテイ</t>
    </rPh>
    <rPh sb="2" eb="4">
      <t>ショウガイ</t>
    </rPh>
    <rPh sb="4" eb="6">
      <t>フクシ</t>
    </rPh>
    <rPh sb="10" eb="12">
      <t>ナイヨウ</t>
    </rPh>
    <rPh sb="13" eb="15">
      <t>トドケデ</t>
    </rPh>
    <rPh sb="16" eb="18">
      <t>ヘイセイ</t>
    </rPh>
    <rPh sb="20" eb="22">
      <t>ネンド</t>
    </rPh>
    <phoneticPr fontId="3"/>
  </si>
  <si>
    <t>・ 福祉専門職員配置等加算　3.Ⅱ</t>
    <rPh sb="2" eb="4">
      <t>フクシ</t>
    </rPh>
    <rPh sb="4" eb="6">
      <t>センモン</t>
    </rPh>
    <rPh sb="6" eb="8">
      <t>ショクイン</t>
    </rPh>
    <rPh sb="8" eb="10">
      <t>ハイチ</t>
    </rPh>
    <rPh sb="10" eb="11">
      <t>トウ</t>
    </rPh>
    <rPh sb="11" eb="13">
      <t>カサン</t>
    </rPh>
    <phoneticPr fontId="3"/>
  </si>
  <si>
    <t>平成26年度に介護給付等に係る算定を変更するとして届け出たもの</t>
    <rPh sb="0" eb="2">
      <t>ヘイセイ</t>
    </rPh>
    <rPh sb="4" eb="6">
      <t>ネンド</t>
    </rPh>
    <rPh sb="7" eb="9">
      <t>カイゴ</t>
    </rPh>
    <rPh sb="9" eb="11">
      <t>キュウフ</t>
    </rPh>
    <rPh sb="11" eb="12">
      <t>トウ</t>
    </rPh>
    <rPh sb="13" eb="14">
      <t>カカ</t>
    </rPh>
    <rPh sb="15" eb="17">
      <t>サンテイ</t>
    </rPh>
    <rPh sb="18" eb="20">
      <t>ヘンコウ</t>
    </rPh>
    <rPh sb="25" eb="26">
      <t>トド</t>
    </rPh>
    <rPh sb="27" eb="28">
      <t>デ</t>
    </rPh>
    <phoneticPr fontId="3"/>
  </si>
  <si>
    <t>円(平成25年度＝10.09円）</t>
    <rPh sb="0" eb="1">
      <t>エン</t>
    </rPh>
    <rPh sb="2" eb="4">
      <t>ヘイセイ</t>
    </rPh>
    <rPh sb="6" eb="8">
      <t>ネンド</t>
    </rPh>
    <rPh sb="14" eb="15">
      <t>エン</t>
    </rPh>
    <phoneticPr fontId="3"/>
  </si>
  <si>
    <t>（平成25年度は585単位）</t>
    <rPh sb="1" eb="3">
      <t>ヘイセイ</t>
    </rPh>
    <rPh sb="5" eb="7">
      <t>ネンド</t>
    </rPh>
    <rPh sb="11" eb="13">
      <t>タンイ</t>
    </rPh>
    <phoneticPr fontId="3"/>
  </si>
  <si>
    <t>（　　改正なし　）</t>
    <rPh sb="3" eb="5">
      <t>カイセイ</t>
    </rPh>
    <phoneticPr fontId="3"/>
  </si>
  <si>
    <t>○障害福祉サービス事業計画</t>
    <rPh sb="1" eb="3">
      <t>ショウガイ</t>
    </rPh>
    <rPh sb="3" eb="5">
      <t>フクシ</t>
    </rPh>
    <rPh sb="9" eb="11">
      <t>ジギョウ</t>
    </rPh>
    <rPh sb="11" eb="13">
      <t>ケイカク</t>
    </rPh>
    <phoneticPr fontId="3"/>
  </si>
  <si>
    <t>○工賃計画</t>
    <rPh sb="1" eb="3">
      <t>コウチン</t>
    </rPh>
    <rPh sb="3" eb="5">
      <t>ケイカク</t>
    </rPh>
    <phoneticPr fontId="3"/>
  </si>
  <si>
    <t>25年　　　　　e</t>
    <rPh sb="2" eb="3">
      <t>ネン</t>
    </rPh>
    <phoneticPr fontId="3"/>
  </si>
  <si>
    <t>工賃向上計画に掲げた目標を達成するために、積極的に営業活動を行い各分野の課題を追求する。 具体的には、行政や企業に対して点字印刷業務の受注を拡大するよう働きかける。（一部の部署から受注している豊橋市を始め近隣の官公庁に対して営業活動を強化する）。また、現在、一部の大学から受注している講義録のテープ起こしを行政・学校などに働きかける。企業からの下請業務については、高単価の業務獲得をするための営業を引き続き行う。自主製品の販売拡大に向け引き続き新商品の開発と販路の拡大を図る。</t>
    <rPh sb="0" eb="2">
      <t>コウチン</t>
    </rPh>
    <rPh sb="2" eb="4">
      <t>コウジョウ</t>
    </rPh>
    <rPh sb="4" eb="6">
      <t>ケイカク</t>
    </rPh>
    <rPh sb="7" eb="8">
      <t>カカ</t>
    </rPh>
    <rPh sb="10" eb="12">
      <t>モクヒョウ</t>
    </rPh>
    <rPh sb="13" eb="15">
      <t>タッセイ</t>
    </rPh>
    <rPh sb="21" eb="24">
      <t>セッキョクテキ</t>
    </rPh>
    <rPh sb="30" eb="31">
      <t>オコナ</t>
    </rPh>
    <rPh sb="32" eb="35">
      <t>カクブンヤ</t>
    </rPh>
    <rPh sb="36" eb="38">
      <t>カダイ</t>
    </rPh>
    <rPh sb="39" eb="41">
      <t>ツイキュウ</t>
    </rPh>
    <rPh sb="45" eb="48">
      <t>グタイテキ</t>
    </rPh>
    <rPh sb="51" eb="53">
      <t>ギョウセイ</t>
    </rPh>
    <rPh sb="54" eb="56">
      <t>キギョウ</t>
    </rPh>
    <rPh sb="57" eb="58">
      <t>タイ</t>
    </rPh>
    <rPh sb="60" eb="62">
      <t>テンジ</t>
    </rPh>
    <rPh sb="62" eb="64">
      <t>インサツ</t>
    </rPh>
    <rPh sb="64" eb="66">
      <t>ギョウム</t>
    </rPh>
    <rPh sb="67" eb="69">
      <t>ジュチュウ</t>
    </rPh>
    <rPh sb="70" eb="72">
      <t>カクダイ</t>
    </rPh>
    <rPh sb="76" eb="77">
      <t>ハタラ</t>
    </rPh>
    <rPh sb="83" eb="85">
      <t>イチブ</t>
    </rPh>
    <rPh sb="86" eb="88">
      <t>ブショ</t>
    </rPh>
    <rPh sb="90" eb="92">
      <t>ジュチュウ</t>
    </rPh>
    <rPh sb="96" eb="99">
      <t>トヨハシシ</t>
    </rPh>
    <rPh sb="100" eb="101">
      <t>ハジ</t>
    </rPh>
    <rPh sb="102" eb="104">
      <t>キンリン</t>
    </rPh>
    <rPh sb="105" eb="108">
      <t>カンコウチョウ</t>
    </rPh>
    <rPh sb="109" eb="110">
      <t>タイ</t>
    </rPh>
    <rPh sb="112" eb="114">
      <t>エイギョウ</t>
    </rPh>
    <rPh sb="114" eb="116">
      <t>カツドウ</t>
    </rPh>
    <rPh sb="117" eb="119">
      <t>キョウカ</t>
    </rPh>
    <rPh sb="126" eb="128">
      <t>ゲンザイ</t>
    </rPh>
    <rPh sb="129" eb="131">
      <t>イチブ</t>
    </rPh>
    <rPh sb="132" eb="134">
      <t>ダイガク</t>
    </rPh>
    <rPh sb="136" eb="138">
      <t>ジュチュウ</t>
    </rPh>
    <rPh sb="142" eb="144">
      <t>コウギ</t>
    </rPh>
    <rPh sb="144" eb="145">
      <t>ロク</t>
    </rPh>
    <rPh sb="149" eb="150">
      <t>オ</t>
    </rPh>
    <rPh sb="153" eb="155">
      <t>ギョウセイ</t>
    </rPh>
    <rPh sb="156" eb="158">
      <t>ガッコウ</t>
    </rPh>
    <rPh sb="161" eb="162">
      <t>ハタラ</t>
    </rPh>
    <rPh sb="167" eb="169">
      <t>キギョウ</t>
    </rPh>
    <rPh sb="172" eb="174">
      <t>シタウケ</t>
    </rPh>
    <rPh sb="174" eb="176">
      <t>ギョウム</t>
    </rPh>
    <rPh sb="182" eb="185">
      <t>コウタンカ</t>
    </rPh>
    <rPh sb="186" eb="188">
      <t>ギョウム</t>
    </rPh>
    <rPh sb="188" eb="190">
      <t>カクトク</t>
    </rPh>
    <rPh sb="196" eb="198">
      <t>エイギョウ</t>
    </rPh>
    <rPh sb="199" eb="200">
      <t>ヒ</t>
    </rPh>
    <rPh sb="201" eb="202">
      <t>ツヅ</t>
    </rPh>
    <rPh sb="203" eb="204">
      <t>オコナ</t>
    </rPh>
    <rPh sb="206" eb="208">
      <t>ジシュ</t>
    </rPh>
    <rPh sb="208" eb="210">
      <t>セイヒン</t>
    </rPh>
    <rPh sb="211" eb="213">
      <t>ハンバイ</t>
    </rPh>
    <rPh sb="213" eb="215">
      <t>カクダイ</t>
    </rPh>
    <rPh sb="216" eb="217">
      <t>ム</t>
    </rPh>
    <rPh sb="218" eb="219">
      <t>ヒ</t>
    </rPh>
    <rPh sb="220" eb="221">
      <t>ツヅ</t>
    </rPh>
    <rPh sb="222" eb="225">
      <t>シンショウヒン</t>
    </rPh>
    <rPh sb="226" eb="228">
      <t>カイハツ</t>
    </rPh>
    <rPh sb="229" eb="231">
      <t>ハンロ</t>
    </rPh>
    <rPh sb="232" eb="234">
      <t>カクダイ</t>
    </rPh>
    <rPh sb="235" eb="236">
      <t>ハカ</t>
    </rPh>
    <phoneticPr fontId="3"/>
  </si>
  <si>
    <t>　　（イ） 就労支援事業</t>
    <rPh sb="6" eb="8">
      <t>シュウロウ</t>
    </rPh>
    <rPh sb="8" eb="10">
      <t>シエン</t>
    </rPh>
    <rPh sb="10" eb="12">
      <t>ジギョウ</t>
    </rPh>
    <phoneticPr fontId="3"/>
  </si>
  <si>
    <t>円</t>
    <rPh sb="0" eb="1">
      <t>エン</t>
    </rPh>
    <phoneticPr fontId="3"/>
  </si>
  <si>
    <t>合計</t>
    <rPh sb="0" eb="2">
      <t>ゴウケイ</t>
    </rPh>
    <phoneticPr fontId="3"/>
  </si>
  <si>
    <t>収入</t>
    <rPh sb="0" eb="2">
      <t>シュウニュウ</t>
    </rPh>
    <phoneticPr fontId="3"/>
  </si>
  <si>
    <t>支出</t>
    <rPh sb="0" eb="2">
      <t>シシュツ</t>
    </rPh>
    <phoneticPr fontId="3"/>
  </si>
  <si>
    <t>① 材料費自主事業</t>
    <rPh sb="2" eb="5">
      <t>ザイリョウヒ</t>
    </rPh>
    <rPh sb="5" eb="7">
      <t>ジシュ</t>
    </rPh>
    <rPh sb="7" eb="9">
      <t>ジギョウ</t>
    </rPh>
    <phoneticPr fontId="3"/>
  </si>
  <si>
    <t>② 消耗品等経費</t>
    <rPh sb="2" eb="4">
      <t>ショウモウ</t>
    </rPh>
    <rPh sb="4" eb="5">
      <t>ヒン</t>
    </rPh>
    <rPh sb="5" eb="6">
      <t>トウ</t>
    </rPh>
    <rPh sb="6" eb="8">
      <t>ケイヒ</t>
    </rPh>
    <phoneticPr fontId="3"/>
  </si>
  <si>
    <t>③ 商品仕入れ</t>
    <rPh sb="2" eb="4">
      <t>ショウヒン</t>
    </rPh>
    <rPh sb="4" eb="6">
      <t>シイ</t>
    </rPh>
    <phoneticPr fontId="3"/>
  </si>
  <si>
    <t>利用者　工賃</t>
    <rPh sb="0" eb="3">
      <t>リヨウシャ</t>
    </rPh>
    <rPh sb="4" eb="6">
      <t>コウチン</t>
    </rPh>
    <phoneticPr fontId="3"/>
  </si>
  <si>
    <t>(前年実績  166,428円）</t>
    <rPh sb="1" eb="3">
      <t>ゼンネン</t>
    </rPh>
    <rPh sb="3" eb="5">
      <t>ジッセキ</t>
    </rPh>
    <rPh sb="14" eb="15">
      <t>エン</t>
    </rPh>
    <phoneticPr fontId="3"/>
  </si>
  <si>
    <t>(前年実績</t>
    <rPh sb="1" eb="3">
      <t>ゼンネン</t>
    </rPh>
    <rPh sb="3" eb="5">
      <t>ジッセキ</t>
    </rPh>
    <phoneticPr fontId="3"/>
  </si>
  <si>
    <t>円）</t>
    <rPh sb="0" eb="1">
      <t>エン</t>
    </rPh>
    <phoneticPr fontId="3"/>
  </si>
  <si>
    <t>利用対象者　　10人</t>
  </si>
  <si>
    <t>利用回数　　100回（1人10回を限度）</t>
  </si>
  <si>
    <t>歩行訓練士委託費</t>
    <rPh sb="0" eb="2">
      <t>ホコウ</t>
    </rPh>
    <rPh sb="2" eb="4">
      <t>クンレン</t>
    </rPh>
    <rPh sb="4" eb="5">
      <t>シ</t>
    </rPh>
    <rPh sb="5" eb="7">
      <t>イタク</t>
    </rPh>
    <rPh sb="7" eb="8">
      <t>ヒ</t>
    </rPh>
    <phoneticPr fontId="3"/>
  </si>
  <si>
    <t>(前年実績  　　　5人）</t>
    <rPh sb="1" eb="3">
      <t>ゼンネン</t>
    </rPh>
    <rPh sb="3" eb="5">
      <t>ジッセキ</t>
    </rPh>
    <rPh sb="11" eb="12">
      <t>ニン</t>
    </rPh>
    <phoneticPr fontId="3"/>
  </si>
  <si>
    <t>(　　〃　　   　22回）</t>
    <rPh sb="12" eb="13">
      <t>カイ</t>
    </rPh>
    <phoneticPr fontId="3"/>
  </si>
  <si>
    <t>(　　〃　　270,600円）</t>
    <rPh sb="13" eb="14">
      <t>エン</t>
    </rPh>
    <phoneticPr fontId="3"/>
  </si>
  <si>
    <t>(　　〃　　248,600円）</t>
    <rPh sb="13" eb="14">
      <t>エン</t>
    </rPh>
    <phoneticPr fontId="3"/>
  </si>
  <si>
    <t>（１）特定非営利活動に係る事業</t>
    <rPh sb="3" eb="5">
      <t>トクテイ</t>
    </rPh>
    <rPh sb="5" eb="8">
      <t>ヒエイリ</t>
    </rPh>
    <rPh sb="8" eb="10">
      <t>カツドウ</t>
    </rPh>
    <rPh sb="11" eb="12">
      <t>カカ</t>
    </rPh>
    <rPh sb="13" eb="15">
      <t>ジギョウ</t>
    </rPh>
    <phoneticPr fontId="3"/>
  </si>
  <si>
    <t>　　イ　障害者の社会活動を促進する事業</t>
    <rPh sb="4" eb="7">
      <t>ショウガイシャ</t>
    </rPh>
    <rPh sb="8" eb="10">
      <t>シャカイ</t>
    </rPh>
    <rPh sb="10" eb="12">
      <t>カツドウ</t>
    </rPh>
    <rPh sb="13" eb="15">
      <t>ソクシン</t>
    </rPh>
    <rPh sb="17" eb="19">
      <t>ジギョウ</t>
    </rPh>
    <phoneticPr fontId="3"/>
  </si>
  <si>
    <t>　　（ア） 平成26年度豊橋市視覚障害者歩行訓練事業</t>
    <rPh sb="6" eb="8">
      <t>ヘイセイ</t>
    </rPh>
    <rPh sb="10" eb="12">
      <t>ネンド</t>
    </rPh>
    <rPh sb="12" eb="15">
      <t>トヨハシシ</t>
    </rPh>
    <rPh sb="15" eb="17">
      <t>シカク</t>
    </rPh>
    <rPh sb="17" eb="20">
      <t>ショウガイシャ</t>
    </rPh>
    <rPh sb="20" eb="22">
      <t>ホコウ</t>
    </rPh>
    <rPh sb="22" eb="24">
      <t>クンレン</t>
    </rPh>
    <rPh sb="24" eb="26">
      <t>ジギョウ</t>
    </rPh>
    <phoneticPr fontId="3"/>
  </si>
  <si>
    <t>施術手当</t>
    <rPh sb="0" eb="2">
      <t>セジュツ</t>
    </rPh>
    <rPh sb="2" eb="4">
      <t>テアテ</t>
    </rPh>
    <phoneticPr fontId="3"/>
  </si>
  <si>
    <t>　施術事業の方針</t>
    <rPh sb="1" eb="3">
      <t>セジュツ</t>
    </rPh>
    <rPh sb="3" eb="5">
      <t>ジギョウ</t>
    </rPh>
    <rPh sb="6" eb="8">
      <t>ホウシン</t>
    </rPh>
    <phoneticPr fontId="3"/>
  </si>
  <si>
    <t>この分野での視覚障害者の市場が極端に縮小している現状を受け止め、国家資格を有効に活用した活動を支援する。</t>
    <rPh sb="2" eb="4">
      <t>ブンヤ</t>
    </rPh>
    <rPh sb="6" eb="8">
      <t>シカク</t>
    </rPh>
    <rPh sb="8" eb="10">
      <t>ショウガイ</t>
    </rPh>
    <rPh sb="10" eb="11">
      <t>シャ</t>
    </rPh>
    <rPh sb="12" eb="14">
      <t>シジョウ</t>
    </rPh>
    <rPh sb="15" eb="17">
      <t>キョクタン</t>
    </rPh>
    <rPh sb="18" eb="20">
      <t>シュクショウ</t>
    </rPh>
    <rPh sb="24" eb="26">
      <t>ゲンジョウ</t>
    </rPh>
    <rPh sb="27" eb="28">
      <t>ウ</t>
    </rPh>
    <rPh sb="29" eb="30">
      <t>ト</t>
    </rPh>
    <rPh sb="37" eb="39">
      <t>ユウコウ</t>
    </rPh>
    <rPh sb="40" eb="42">
      <t>カツヨウ</t>
    </rPh>
    <rPh sb="44" eb="46">
      <t>カツドウ</t>
    </rPh>
    <rPh sb="47" eb="49">
      <t>シエン</t>
    </rPh>
    <phoneticPr fontId="3"/>
  </si>
  <si>
    <t>　　（イ） 施術事業</t>
    <rPh sb="6" eb="8">
      <t>セジュツ</t>
    </rPh>
    <rPh sb="8" eb="10">
      <t>ジギョウ</t>
    </rPh>
    <phoneticPr fontId="3"/>
  </si>
  <si>
    <t>本年  b</t>
    <rPh sb="0" eb="2">
      <t>ホンネン</t>
    </rPh>
    <phoneticPr fontId="3"/>
  </si>
  <si>
    <t>前年　　　　a</t>
    <rPh sb="0" eb="1">
      <t>ゼン</t>
    </rPh>
    <rPh sb="1" eb="2">
      <t>ネン</t>
    </rPh>
    <phoneticPr fontId="3"/>
  </si>
  <si>
    <t>前年  　　　　 c</t>
    <rPh sb="0" eb="1">
      <t>ゼン</t>
    </rPh>
    <rPh sb="1" eb="2">
      <t>ネン</t>
    </rPh>
    <phoneticPr fontId="3"/>
  </si>
  <si>
    <t>本年  　　　　　 d</t>
    <rPh sb="0" eb="2">
      <t>ホンネン</t>
    </rPh>
    <phoneticPr fontId="3"/>
  </si>
  <si>
    <t>前年  　　　　 e</t>
    <rPh sb="0" eb="1">
      <t>ゼン</t>
    </rPh>
    <rPh sb="1" eb="2">
      <t>ネン</t>
    </rPh>
    <phoneticPr fontId="3"/>
  </si>
  <si>
    <t>本年 　　　　　 f</t>
    <rPh sb="0" eb="2">
      <t>ホンネン</t>
    </rPh>
    <phoneticPr fontId="3"/>
  </si>
  <si>
    <t>利用人員　(人)</t>
    <phoneticPr fontId="3"/>
  </si>
  <si>
    <t>　　　平成26年度　目標工賃　286円／時給 （工賃向上計画）</t>
    <rPh sb="3" eb="5">
      <t>ヘイセイ</t>
    </rPh>
    <rPh sb="7" eb="9">
      <t>ネンド</t>
    </rPh>
    <rPh sb="18" eb="19">
      <t>エン</t>
    </rPh>
    <rPh sb="20" eb="22">
      <t>ジキュウ</t>
    </rPh>
    <rPh sb="24" eb="26">
      <t>コウチン</t>
    </rPh>
    <rPh sb="26" eb="28">
      <t>コウジョウ</t>
    </rPh>
    <rPh sb="28" eb="30">
      <t>ケイカク</t>
    </rPh>
    <phoneticPr fontId="3"/>
  </si>
  <si>
    <t>(前年実績　683,225円）</t>
    <rPh sb="1" eb="3">
      <t>ゼンネン</t>
    </rPh>
    <rPh sb="3" eb="5">
      <t>ジッセキ</t>
    </rPh>
    <rPh sb="13" eb="14">
      <t>エン</t>
    </rPh>
    <phoneticPr fontId="3"/>
  </si>
  <si>
    <r>
      <t xml:space="preserve">■■ </t>
    </r>
    <r>
      <rPr>
        <sz val="11"/>
        <rFont val="ＭＳ Ｐ明朝"/>
        <family val="1"/>
        <charset val="128"/>
      </rPr>
      <t>　(</t>
    </r>
    <r>
      <rPr>
        <sz val="11"/>
        <color theme="1"/>
        <rFont val="ＭＳ Ｐ明朝"/>
        <family val="1"/>
        <charset val="128"/>
      </rPr>
      <t>ア)　就労継続支援（B型）事業</t>
    </r>
    <rPh sb="8" eb="10">
      <t>シュウロウ</t>
    </rPh>
    <rPh sb="10" eb="12">
      <t>ケイゾク</t>
    </rPh>
    <rPh sb="12" eb="14">
      <t>シエン</t>
    </rPh>
    <rPh sb="16" eb="17">
      <t>カタ</t>
    </rPh>
    <rPh sb="18" eb="20">
      <t>ジギョウ</t>
    </rPh>
    <phoneticPr fontId="3"/>
  </si>
  <si>
    <r>
      <t>e/f　　</t>
    </r>
    <r>
      <rPr>
        <sz val="9"/>
        <color theme="1"/>
        <rFont val="ＭＳ Ｐ明朝"/>
        <family val="1"/>
        <charset val="128"/>
      </rPr>
      <t>　（％）</t>
    </r>
    <phoneticPr fontId="3"/>
  </si>
  <si>
    <t>○</t>
    <phoneticPr fontId="3"/>
  </si>
  <si>
    <t>（　　　〃　　　　）</t>
    <phoneticPr fontId="3"/>
  </si>
  <si>
    <t>　％</t>
    <phoneticPr fontId="3"/>
  </si>
  <si>
    <t>予算  b</t>
    <phoneticPr fontId="3"/>
  </si>
  <si>
    <t>b-a</t>
    <phoneticPr fontId="3"/>
  </si>
  <si>
    <t>d-c</t>
    <phoneticPr fontId="3"/>
  </si>
  <si>
    <t>予算  　　　　f</t>
    <phoneticPr fontId="3"/>
  </si>
  <si>
    <t>f-e</t>
    <phoneticPr fontId="3"/>
  </si>
  <si>
    <r>
      <t>e/f　　</t>
    </r>
    <r>
      <rPr>
        <sz val="9"/>
        <color theme="1"/>
        <rFont val="ＭＳ Ｐ明朝"/>
        <family val="1"/>
        <charset val="128"/>
      </rPr>
      <t>　（％）</t>
    </r>
    <phoneticPr fontId="3"/>
  </si>
  <si>
    <t xml:space="preserve">(　〃　　 </t>
    <phoneticPr fontId="3"/>
  </si>
  <si>
    <t>④</t>
    <phoneticPr fontId="3"/>
  </si>
  <si>
    <t>事業収入　</t>
    <phoneticPr fontId="3"/>
  </si>
  <si>
    <t>　1,230,000円</t>
    <phoneticPr fontId="3"/>
  </si>
  <si>
    <t>　1,130,000円</t>
    <phoneticPr fontId="3"/>
  </si>
  <si>
    <t>　　770,000円</t>
    <phoneticPr fontId="3"/>
  </si>
  <si>
    <t>　　384,000円</t>
    <phoneticPr fontId="3"/>
  </si>
  <si>
    <r>
      <t>■</t>
    </r>
    <r>
      <rPr>
        <sz val="11"/>
        <color theme="1"/>
        <rFont val="ＭＳ 明朝"/>
        <family val="1"/>
        <charset val="128"/>
      </rPr>
      <t>就労継続支援（Ｂ型）施設陸は、定款第3条に定める目的を達成するために、障害者総合支援法に基づく指定障害福祉サービス事業を下記のとおり実施する。</t>
    </r>
    <rPh sb="16" eb="18">
      <t>テイカン</t>
    </rPh>
    <rPh sb="18" eb="19">
      <t>ダイ</t>
    </rPh>
    <rPh sb="20" eb="21">
      <t>ジョウ</t>
    </rPh>
    <rPh sb="22" eb="23">
      <t>サダ</t>
    </rPh>
    <rPh sb="25" eb="27">
      <t>モクテキ</t>
    </rPh>
    <rPh sb="28" eb="30">
      <t>タッセイ</t>
    </rPh>
    <rPh sb="36" eb="39">
      <t>ショウガイシャ</t>
    </rPh>
    <rPh sb="39" eb="41">
      <t>ソウゴウ</t>
    </rPh>
    <rPh sb="41" eb="43">
      <t>シエン</t>
    </rPh>
    <rPh sb="43" eb="44">
      <t>ホウ</t>
    </rPh>
    <rPh sb="45" eb="46">
      <t>モト</t>
    </rPh>
    <rPh sb="48" eb="50">
      <t>シテイ</t>
    </rPh>
    <rPh sb="50" eb="52">
      <t>ショウガイ</t>
    </rPh>
    <rPh sb="52" eb="54">
      <t>フクシ</t>
    </rPh>
    <rPh sb="58" eb="60">
      <t>ジギョウ</t>
    </rPh>
    <rPh sb="61" eb="63">
      <t>カキ</t>
    </rPh>
    <rPh sb="67" eb="69">
      <t>ジッシ</t>
    </rPh>
    <phoneticPr fontId="3"/>
  </si>
  <si>
    <r>
      <t>　　ア　障害者の日常生活及び社会生活を総合的に支援するための法律に基づく障害福祉サービ</t>
    </r>
    <r>
      <rPr>
        <sz val="11"/>
        <color theme="1"/>
        <rFont val="ＭＳ Ｐ明朝"/>
        <family val="1"/>
        <charset val="128"/>
      </rPr>
      <t>ス事業</t>
    </r>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ショウガイ</t>
    </rPh>
    <rPh sb="38" eb="40">
      <t>フクシ</t>
    </rPh>
    <rPh sb="44" eb="46">
      <t>ジギョウ</t>
    </rPh>
    <phoneticPr fontId="3"/>
  </si>
  <si>
    <t>　※平成22年度～平成25年度は、福祉専門職員配置等加算2.Ⅰ （10単位）</t>
    <rPh sb="2" eb="4">
      <t>ヘイセイ</t>
    </rPh>
    <rPh sb="6" eb="8">
      <t>ネンド</t>
    </rPh>
    <rPh sb="9" eb="11">
      <t>ヘイセイ</t>
    </rPh>
    <rPh sb="13" eb="14">
      <t>ネン</t>
    </rPh>
    <rPh sb="14" eb="15">
      <t>ド</t>
    </rPh>
    <rPh sb="35" eb="37">
      <t>タンイ</t>
    </rPh>
    <phoneticPr fontId="3"/>
  </si>
  <si>
    <t>第2号議案</t>
    <rPh sb="0" eb="1">
      <t>ダイ</t>
    </rPh>
    <rPh sb="2" eb="3">
      <t>ゴウ</t>
    </rPh>
    <rPh sb="3" eb="5">
      <t>ギアン</t>
    </rPh>
    <phoneticPr fontId="3"/>
  </si>
  <si>
    <t>(　 　〃　 　 377,000円）</t>
    <rPh sb="16" eb="17">
      <t>エン</t>
    </rPh>
    <phoneticPr fontId="3"/>
  </si>
  <si>
    <t>平成27年度事業計画書</t>
    <phoneticPr fontId="3"/>
  </si>
  <si>
    <t>平成27年４月１日から平成28年３月３１日まで</t>
    <rPh sb="0" eb="2">
      <t>ヘイセイ</t>
    </rPh>
    <rPh sb="4" eb="5">
      <t>ネン</t>
    </rPh>
    <rPh sb="6" eb="7">
      <t>ガツ</t>
    </rPh>
    <rPh sb="8" eb="9">
      <t>ニチ</t>
    </rPh>
    <rPh sb="11" eb="13">
      <t>ヘイセイ</t>
    </rPh>
    <rPh sb="15" eb="16">
      <t>ネン</t>
    </rPh>
    <rPh sb="17" eb="18">
      <t>ガツ</t>
    </rPh>
    <rPh sb="20" eb="21">
      <t>ニチ</t>
    </rPh>
    <phoneticPr fontId="3"/>
  </si>
  <si>
    <t>　　（イ） マッサージ事業</t>
    <rPh sb="11" eb="13">
      <t>ジギョウ</t>
    </rPh>
    <phoneticPr fontId="3"/>
  </si>
  <si>
    <t>指定障害福祉サービス内容の届出（平成27年度）</t>
    <rPh sb="0" eb="2">
      <t>シテイ</t>
    </rPh>
    <rPh sb="2" eb="4">
      <t>ショウガイ</t>
    </rPh>
    <rPh sb="4" eb="6">
      <t>フクシ</t>
    </rPh>
    <rPh sb="10" eb="12">
      <t>ナイヨウ</t>
    </rPh>
    <rPh sb="13" eb="15">
      <t>トドケデ</t>
    </rPh>
    <rPh sb="16" eb="18">
      <t>ヘイセイ</t>
    </rPh>
    <rPh sb="20" eb="22">
      <t>ネンド</t>
    </rPh>
    <phoneticPr fontId="3"/>
  </si>
  <si>
    <t>（平成26年度は589単位）</t>
    <rPh sb="1" eb="3">
      <t>ヘイセイ</t>
    </rPh>
    <rPh sb="5" eb="7">
      <t>ネンド</t>
    </rPh>
    <rPh sb="11" eb="13">
      <t>タンイ</t>
    </rPh>
    <phoneticPr fontId="3"/>
  </si>
  <si>
    <t>・ 福祉専門職員配置等加算　3.Ⅲ</t>
    <rPh sb="2" eb="4">
      <t>フクシ</t>
    </rPh>
    <rPh sb="4" eb="6">
      <t>センモン</t>
    </rPh>
    <rPh sb="6" eb="8">
      <t>ショクイン</t>
    </rPh>
    <rPh sb="8" eb="10">
      <t>ハイチ</t>
    </rPh>
    <rPh sb="10" eb="11">
      <t>トウ</t>
    </rPh>
    <rPh sb="11" eb="13">
      <t>カサン</t>
    </rPh>
    <phoneticPr fontId="3"/>
  </si>
  <si>
    <t>（平成26年度は3.Ⅱ）</t>
    <rPh sb="1" eb="3">
      <t>ヘイセイ</t>
    </rPh>
    <rPh sb="5" eb="7">
      <t>ネンド</t>
    </rPh>
    <phoneticPr fontId="3"/>
  </si>
  <si>
    <t>（単位数は変わらず）</t>
    <rPh sb="1" eb="4">
      <t>タンイスウ</t>
    </rPh>
    <rPh sb="5" eb="6">
      <t>カ</t>
    </rPh>
    <phoneticPr fontId="3"/>
  </si>
  <si>
    <t xml:space="preserve">・ 目標工賃達成加算（Ⅱ） </t>
    <rPh sb="2" eb="4">
      <t>モクヒョウ</t>
    </rPh>
    <rPh sb="4" eb="6">
      <t>コウチン</t>
    </rPh>
    <rPh sb="6" eb="8">
      <t>タッセイ</t>
    </rPh>
    <rPh sb="8" eb="10">
      <t>カサン</t>
    </rPh>
    <phoneticPr fontId="3"/>
  </si>
  <si>
    <t>（平成26年度は49単位）</t>
    <rPh sb="1" eb="3">
      <t>ヘイセイ</t>
    </rPh>
    <rPh sb="5" eb="7">
      <t>ネンド</t>
    </rPh>
    <rPh sb="10" eb="12">
      <t>タンイ</t>
    </rPh>
    <phoneticPr fontId="3"/>
  </si>
  <si>
    <t>（平成26年度は81単位）</t>
    <rPh sb="1" eb="3">
      <t>ヘイセイ</t>
    </rPh>
    <rPh sb="5" eb="7">
      <t>ネンド</t>
    </rPh>
    <rPh sb="10" eb="12">
      <t>タンイ</t>
    </rPh>
    <phoneticPr fontId="3"/>
  </si>
  <si>
    <t>2６年　　　　a</t>
    <rPh sb="2" eb="3">
      <t>ネン</t>
    </rPh>
    <phoneticPr fontId="3"/>
  </si>
  <si>
    <t>2６年  　　　　 c</t>
    <rPh sb="2" eb="3">
      <t>ネン</t>
    </rPh>
    <phoneticPr fontId="3"/>
  </si>
  <si>
    <t>　　　平成2７年度　目標工賃　308円／時給 （工賃向上計画）</t>
    <rPh sb="3" eb="5">
      <t>ヘイセイ</t>
    </rPh>
    <rPh sb="7" eb="9">
      <t>ネンド</t>
    </rPh>
    <rPh sb="18" eb="19">
      <t>エン</t>
    </rPh>
    <rPh sb="20" eb="22">
      <t>ジキュウ</t>
    </rPh>
    <rPh sb="24" eb="26">
      <t>コウチン</t>
    </rPh>
    <rPh sb="26" eb="28">
      <t>コウジョウ</t>
    </rPh>
    <rPh sb="28" eb="30">
      <t>ケイカク</t>
    </rPh>
    <phoneticPr fontId="3"/>
  </si>
  <si>
    <t>27年  b</t>
    <rPh sb="2" eb="3">
      <t>ネン</t>
    </rPh>
    <phoneticPr fontId="3"/>
  </si>
  <si>
    <t>27年  　　　　　 d</t>
    <rPh sb="2" eb="3">
      <t>ネン</t>
    </rPh>
    <phoneticPr fontId="3"/>
  </si>
  <si>
    <t>2６年　　　　　　　　e</t>
    <rPh sb="2" eb="3">
      <t>ネン</t>
    </rPh>
    <phoneticPr fontId="3"/>
  </si>
  <si>
    <t>27年  　　　　　　　f</t>
    <rPh sb="2" eb="3">
      <t>ネン</t>
    </rPh>
    <phoneticPr fontId="3"/>
  </si>
  <si>
    <t>➂</t>
    <phoneticPr fontId="3"/>
  </si>
  <si>
    <t>仕入販売</t>
    <rPh sb="0" eb="2">
      <t>シイレ</t>
    </rPh>
    <rPh sb="2" eb="4">
      <t>ハンバイ</t>
    </rPh>
    <phoneticPr fontId="3"/>
  </si>
  <si>
    <t>③ 商品仕入</t>
    <rPh sb="2" eb="4">
      <t>ショウヒン</t>
    </rPh>
    <rPh sb="4" eb="6">
      <t>シイ</t>
    </rPh>
    <phoneticPr fontId="3"/>
  </si>
  <si>
    <t>(前年実績　764,050円）</t>
    <rPh sb="1" eb="3">
      <t>ゼンネン</t>
    </rPh>
    <rPh sb="3" eb="5">
      <t>ジッセキ</t>
    </rPh>
    <rPh sb="13" eb="14">
      <t>エン</t>
    </rPh>
    <phoneticPr fontId="3"/>
  </si>
  <si>
    <t>(　 　〃　 　383,000円）</t>
    <rPh sb="15" eb="16">
      <t>エン</t>
    </rPh>
    <phoneticPr fontId="3"/>
  </si>
  <si>
    <t>　　188,000円</t>
    <phoneticPr fontId="3"/>
  </si>
  <si>
    <t>　　95,000円</t>
    <phoneticPr fontId="3"/>
  </si>
  <si>
    <t>　　 ・　延利用人員　3,656人　(1日当り：1６．０人）</t>
    <rPh sb="5" eb="6">
      <t>ノ</t>
    </rPh>
    <rPh sb="6" eb="8">
      <t>リヨウ</t>
    </rPh>
    <rPh sb="8" eb="10">
      <t>ジンイン</t>
    </rPh>
    <rPh sb="12" eb="17">
      <t>６５６ニン</t>
    </rPh>
    <rPh sb="20" eb="21">
      <t>ニチ</t>
    </rPh>
    <rPh sb="21" eb="22">
      <t>アタ</t>
    </rPh>
    <rPh sb="28" eb="29">
      <t>ニン</t>
    </rPh>
    <phoneticPr fontId="3"/>
  </si>
  <si>
    <t xml:space="preserve"> 　　・　利用料　36,508千円　　(１人1日当り：9,238円）　</t>
    <rPh sb="5" eb="8">
      <t>リヨウリョウ</t>
    </rPh>
    <rPh sb="15" eb="17">
      <t>センエン</t>
    </rPh>
    <rPh sb="21" eb="22">
      <t>ニン</t>
    </rPh>
    <rPh sb="23" eb="24">
      <t>ニチ</t>
    </rPh>
    <rPh sb="24" eb="25">
      <t>アタ</t>
    </rPh>
    <rPh sb="32" eb="33">
      <t>エン</t>
    </rPh>
    <phoneticPr fontId="3"/>
  </si>
  <si>
    <t>平成27年度に介護給付等に係る算定を届け出たもの</t>
    <rPh sb="0" eb="2">
      <t>ヘイセイ</t>
    </rPh>
    <rPh sb="4" eb="6">
      <t>ネンド</t>
    </rPh>
    <rPh sb="7" eb="9">
      <t>カイゴ</t>
    </rPh>
    <rPh sb="9" eb="11">
      <t>キュウフ</t>
    </rPh>
    <rPh sb="11" eb="12">
      <t>トウ</t>
    </rPh>
    <rPh sb="13" eb="14">
      <t>カカ</t>
    </rPh>
    <rPh sb="15" eb="17">
      <t>サンテイ</t>
    </rPh>
    <rPh sb="18" eb="19">
      <t>トド</t>
    </rPh>
    <rPh sb="20" eb="21">
      <t>デ</t>
    </rPh>
    <phoneticPr fontId="3"/>
  </si>
  <si>
    <t>　工賃額のアップを確実に進めるために工賃向上計画（平成27年度～平成29年度）において、平成27年度の目標工賃は時給で308円とした。この工賃額は平成26年度の実績額291円を17円上回る計画である。開所から5年を経過する中で培ってきた企業との信頼関係をバックに多種多様な業務を受注することにより、利用者の技量に見合った就労支援を行うと共に、名刺・封筒等への点字印刷、点字プリンターの活用、大学等から受注するテープ起こし、封筒嵌入作業などの当施設の得意分野の受注量を増やすための営業活動を活発に推進する。</t>
    <rPh sb="1" eb="3">
      <t>コウチン</t>
    </rPh>
    <rPh sb="3" eb="4">
      <t>ガク</t>
    </rPh>
    <rPh sb="9" eb="11">
      <t>カクジツ</t>
    </rPh>
    <rPh sb="12" eb="13">
      <t>スス</t>
    </rPh>
    <rPh sb="18" eb="20">
      <t>コウチン</t>
    </rPh>
    <rPh sb="20" eb="22">
      <t>コウジョウ</t>
    </rPh>
    <rPh sb="22" eb="24">
      <t>ケイカク</t>
    </rPh>
    <rPh sb="25" eb="27">
      <t>ヘイセイ</t>
    </rPh>
    <rPh sb="29" eb="30">
      <t>ネン</t>
    </rPh>
    <rPh sb="30" eb="31">
      <t>ド</t>
    </rPh>
    <rPh sb="32" eb="34">
      <t>ヘイセイ</t>
    </rPh>
    <rPh sb="36" eb="37">
      <t>ネン</t>
    </rPh>
    <rPh sb="37" eb="38">
      <t>ド</t>
    </rPh>
    <rPh sb="44" eb="46">
      <t>ヘイセイ</t>
    </rPh>
    <rPh sb="48" eb="50">
      <t>ネンド</t>
    </rPh>
    <rPh sb="51" eb="53">
      <t>モクヒョウ</t>
    </rPh>
    <rPh sb="53" eb="55">
      <t>コウチン</t>
    </rPh>
    <rPh sb="56" eb="58">
      <t>ジキュウ</t>
    </rPh>
    <rPh sb="62" eb="63">
      <t>エン</t>
    </rPh>
    <rPh sb="69" eb="71">
      <t>コウチン</t>
    </rPh>
    <rPh sb="71" eb="72">
      <t>ガク</t>
    </rPh>
    <rPh sb="73" eb="75">
      <t>ヘイセイ</t>
    </rPh>
    <rPh sb="77" eb="79">
      <t>ネンド</t>
    </rPh>
    <rPh sb="80" eb="82">
      <t>ジッセキ</t>
    </rPh>
    <rPh sb="82" eb="83">
      <t>ガク</t>
    </rPh>
    <rPh sb="86" eb="87">
      <t>エン</t>
    </rPh>
    <rPh sb="90" eb="91">
      <t>エン</t>
    </rPh>
    <rPh sb="91" eb="93">
      <t>ウワマワ</t>
    </rPh>
    <rPh sb="94" eb="96">
      <t>ケイカク</t>
    </rPh>
    <rPh sb="100" eb="102">
      <t>カイショ</t>
    </rPh>
    <rPh sb="105" eb="106">
      <t>ネン</t>
    </rPh>
    <rPh sb="107" eb="109">
      <t>ケイカ</t>
    </rPh>
    <rPh sb="111" eb="112">
      <t>ナカ</t>
    </rPh>
    <rPh sb="113" eb="114">
      <t>ツチカ</t>
    </rPh>
    <rPh sb="118" eb="120">
      <t>キギョウ</t>
    </rPh>
    <rPh sb="122" eb="124">
      <t>シンライ</t>
    </rPh>
    <rPh sb="124" eb="126">
      <t>カンケイ</t>
    </rPh>
    <rPh sb="131" eb="135">
      <t>タシュタヨウ</t>
    </rPh>
    <rPh sb="136" eb="138">
      <t>ギョウム</t>
    </rPh>
    <rPh sb="139" eb="141">
      <t>ジュチュウ</t>
    </rPh>
    <rPh sb="149" eb="152">
      <t>リヨウシャ</t>
    </rPh>
    <rPh sb="153" eb="155">
      <t>ギリョウ</t>
    </rPh>
    <rPh sb="156" eb="158">
      <t>ミア</t>
    </rPh>
    <rPh sb="160" eb="162">
      <t>シュウロウ</t>
    </rPh>
    <rPh sb="162" eb="164">
      <t>シエン</t>
    </rPh>
    <rPh sb="165" eb="166">
      <t>オコナ</t>
    </rPh>
    <rPh sb="168" eb="169">
      <t>トモ</t>
    </rPh>
    <rPh sb="171" eb="173">
      <t>メイシ</t>
    </rPh>
    <rPh sb="174" eb="176">
      <t>フウトウ</t>
    </rPh>
    <rPh sb="176" eb="177">
      <t>トウ</t>
    </rPh>
    <rPh sb="179" eb="181">
      <t>テンジ</t>
    </rPh>
    <rPh sb="181" eb="183">
      <t>インサツ</t>
    </rPh>
    <rPh sb="184" eb="186">
      <t>テンジ</t>
    </rPh>
    <rPh sb="192" eb="194">
      <t>カツヨウ</t>
    </rPh>
    <rPh sb="195" eb="197">
      <t>ダイガク</t>
    </rPh>
    <rPh sb="197" eb="198">
      <t>トウ</t>
    </rPh>
    <rPh sb="200" eb="202">
      <t>ジュチュウ</t>
    </rPh>
    <rPh sb="207" eb="208">
      <t>オ</t>
    </rPh>
    <rPh sb="211" eb="213">
      <t>フウトウ</t>
    </rPh>
    <rPh sb="213" eb="215">
      <t>カンニュウ</t>
    </rPh>
    <rPh sb="215" eb="217">
      <t>サギョウ</t>
    </rPh>
    <rPh sb="220" eb="223">
      <t>トウシセツ</t>
    </rPh>
    <rPh sb="224" eb="226">
      <t>トクイ</t>
    </rPh>
    <rPh sb="226" eb="228">
      <t>ブンヤ</t>
    </rPh>
    <rPh sb="229" eb="231">
      <t>ジュチュウ</t>
    </rPh>
    <rPh sb="231" eb="232">
      <t>リョウ</t>
    </rPh>
    <rPh sb="233" eb="234">
      <t>フ</t>
    </rPh>
    <rPh sb="239" eb="241">
      <t>エイギョウ</t>
    </rPh>
    <rPh sb="241" eb="243">
      <t>カツドウ</t>
    </rPh>
    <rPh sb="244" eb="246">
      <t>カッパツ</t>
    </rPh>
    <rPh sb="247" eb="249">
      <t>スイシン</t>
    </rPh>
    <phoneticPr fontId="3"/>
  </si>
  <si>
    <t>(　　〃　　     　38回）</t>
    <rPh sb="14" eb="15">
      <t>カイ</t>
    </rPh>
    <phoneticPr fontId="3"/>
  </si>
  <si>
    <t>(　　〃　　468,920円）</t>
    <rPh sb="9" eb="14">
      <t>９２０エン</t>
    </rPh>
    <phoneticPr fontId="3"/>
  </si>
  <si>
    <t>(　　〃　　430,920円）</t>
    <rPh sb="13" eb="14">
      <t>エン</t>
    </rPh>
    <phoneticPr fontId="3"/>
  </si>
  <si>
    <t>(前年実績  　　　10人）</t>
    <rPh sb="1" eb="3">
      <t>ゼンネン</t>
    </rPh>
    <rPh sb="3" eb="5">
      <t>ジッセキ</t>
    </rPh>
    <rPh sb="12" eb="13">
      <t>ニン</t>
    </rPh>
    <phoneticPr fontId="3"/>
  </si>
  <si>
    <t>稼働日数：247日</t>
    <phoneticPr fontId="3"/>
  </si>
  <si>
    <t>・ 処遇改善加算Ⅱ</t>
    <rPh sb="2" eb="4">
      <t>ショグウ</t>
    </rPh>
    <rPh sb="4" eb="6">
      <t>カイゼン</t>
    </rPh>
    <rPh sb="6" eb="8">
      <t>カサン</t>
    </rPh>
    <phoneticPr fontId="3"/>
  </si>
  <si>
    <t xml:space="preserve">　％ </t>
    <phoneticPr fontId="3"/>
  </si>
  <si>
    <t>円(平成26年度＝10.13円）</t>
    <rPh sb="0" eb="1">
      <t>エン</t>
    </rPh>
    <rPh sb="2" eb="4">
      <t>ヘイセイ</t>
    </rPh>
    <rPh sb="6" eb="8">
      <t>ネンド</t>
    </rPh>
    <rPh sb="14" eb="15">
      <t>エン</t>
    </rPh>
    <phoneticPr fontId="3"/>
  </si>
  <si>
    <t>平成2８年度事業計画書</t>
    <phoneticPr fontId="3"/>
  </si>
  <si>
    <t>平成28年４月１日から平成29年３月３１日まで</t>
    <rPh sb="0" eb="2">
      <t>ヘイセイ</t>
    </rPh>
    <rPh sb="4" eb="5">
      <t>ネン</t>
    </rPh>
    <rPh sb="6" eb="7">
      <t>ガツ</t>
    </rPh>
    <rPh sb="8" eb="9">
      <t>ニチ</t>
    </rPh>
    <rPh sb="11" eb="13">
      <t>ヘイセイ</t>
    </rPh>
    <rPh sb="15" eb="16">
      <t>ネン</t>
    </rPh>
    <rPh sb="17" eb="18">
      <t>ガツ</t>
    </rPh>
    <rPh sb="20" eb="21">
      <t>ニチ</t>
    </rPh>
    <phoneticPr fontId="3"/>
  </si>
  <si>
    <t>稼働日数：250日</t>
    <phoneticPr fontId="3"/>
  </si>
  <si>
    <t>　　 ・　延利用人員　4,300人　(1日当り：17.2人）</t>
    <rPh sb="5" eb="6">
      <t>ノ</t>
    </rPh>
    <rPh sb="6" eb="8">
      <t>リヨウ</t>
    </rPh>
    <rPh sb="8" eb="10">
      <t>ジンイン</t>
    </rPh>
    <rPh sb="12" eb="17">
      <t>３００ニン</t>
    </rPh>
    <rPh sb="20" eb="21">
      <t>ニチ</t>
    </rPh>
    <rPh sb="21" eb="22">
      <t>アタ</t>
    </rPh>
    <rPh sb="28" eb="29">
      <t>ニン</t>
    </rPh>
    <phoneticPr fontId="3"/>
  </si>
  <si>
    <t xml:space="preserve"> 　　・　利用料　39,575千円　　(１人1日当り：9,203円）　</t>
    <rPh sb="5" eb="8">
      <t>リヨウリョウ</t>
    </rPh>
    <rPh sb="15" eb="17">
      <t>センエン</t>
    </rPh>
    <rPh sb="21" eb="22">
      <t>ニン</t>
    </rPh>
    <rPh sb="23" eb="24">
      <t>ニチ</t>
    </rPh>
    <rPh sb="24" eb="25">
      <t>アタ</t>
    </rPh>
    <rPh sb="32" eb="33">
      <t>エン</t>
    </rPh>
    <phoneticPr fontId="3"/>
  </si>
  <si>
    <t>指定障害福祉サービス内容の届出（平成28年度）</t>
    <rPh sb="0" eb="2">
      <t>シテイ</t>
    </rPh>
    <rPh sb="2" eb="4">
      <t>ショウガイ</t>
    </rPh>
    <rPh sb="4" eb="6">
      <t>フクシ</t>
    </rPh>
    <rPh sb="10" eb="12">
      <t>ナイヨウ</t>
    </rPh>
    <rPh sb="13" eb="15">
      <t>トドケデ</t>
    </rPh>
    <rPh sb="16" eb="18">
      <t>ヘイセイ</t>
    </rPh>
    <rPh sb="20" eb="22">
      <t>ネンド</t>
    </rPh>
    <phoneticPr fontId="3"/>
  </si>
  <si>
    <t>⇒</t>
    <phoneticPr fontId="3"/>
  </si>
  <si>
    <t>職員の交代により加算の基準に該当せず</t>
    <rPh sb="0" eb="2">
      <t>ショクイン</t>
    </rPh>
    <rPh sb="3" eb="5">
      <t>コウタイ</t>
    </rPh>
    <rPh sb="8" eb="10">
      <t>カサン</t>
    </rPh>
    <rPh sb="11" eb="13">
      <t>キジュン</t>
    </rPh>
    <rPh sb="14" eb="16">
      <t>ガイトウ</t>
    </rPh>
    <phoneticPr fontId="3"/>
  </si>
  <si>
    <t>　　　平成28年度　目標工賃　317円／時給 （工賃向上計画）</t>
    <rPh sb="3" eb="5">
      <t>ヘイセイ</t>
    </rPh>
    <rPh sb="7" eb="9">
      <t>ネンド</t>
    </rPh>
    <rPh sb="18" eb="19">
      <t>エン</t>
    </rPh>
    <rPh sb="20" eb="22">
      <t>ジキュウ</t>
    </rPh>
    <rPh sb="24" eb="26">
      <t>コウチン</t>
    </rPh>
    <rPh sb="26" eb="28">
      <t>コウジョウ</t>
    </rPh>
    <rPh sb="28" eb="30">
      <t>ケイカク</t>
    </rPh>
    <phoneticPr fontId="3"/>
  </si>
  <si>
    <t>27年　　　　a</t>
    <rPh sb="2" eb="3">
      <t>ネン</t>
    </rPh>
    <phoneticPr fontId="3"/>
  </si>
  <si>
    <t>28年  b</t>
    <rPh sb="2" eb="3">
      <t>ネン</t>
    </rPh>
    <phoneticPr fontId="3"/>
  </si>
  <si>
    <t>27年  　　　　 c</t>
    <rPh sb="2" eb="3">
      <t>ネン</t>
    </rPh>
    <phoneticPr fontId="3"/>
  </si>
  <si>
    <t>28年  　　　　　 d</t>
    <rPh sb="2" eb="3">
      <t>ネン</t>
    </rPh>
    <phoneticPr fontId="3"/>
  </si>
  <si>
    <t>27年　　　　　　　　e</t>
    <rPh sb="2" eb="3">
      <t>ネン</t>
    </rPh>
    <phoneticPr fontId="3"/>
  </si>
  <si>
    <t>28年  　　　　　　　f</t>
    <rPh sb="2" eb="3">
      <t>ネン</t>
    </rPh>
    <phoneticPr fontId="3"/>
  </si>
  <si>
    <t>① 材料費等自主事業</t>
    <rPh sb="2" eb="5">
      <t>ザイリョウヒ</t>
    </rPh>
    <rPh sb="5" eb="6">
      <t>トウ</t>
    </rPh>
    <rPh sb="6" eb="8">
      <t>ジシュ</t>
    </rPh>
    <rPh sb="8" eb="10">
      <t>ジギョウ</t>
    </rPh>
    <phoneticPr fontId="3"/>
  </si>
  <si>
    <t>　1,234,000円</t>
    <phoneticPr fontId="3"/>
  </si>
  <si>
    <t>　1,134,000円</t>
    <phoneticPr fontId="3"/>
  </si>
  <si>
    <t>(　　〃　　283,820円）</t>
    <rPh sb="13" eb="14">
      <t>エン</t>
    </rPh>
    <phoneticPr fontId="3"/>
  </si>
  <si>
    <t>(　　〃　　249,480円）</t>
    <rPh sb="13" eb="14">
      <t>エン</t>
    </rPh>
    <phoneticPr fontId="3"/>
  </si>
  <si>
    <t>(　　〃　　     　22回）</t>
    <rPh sb="14" eb="15">
      <t>カイ</t>
    </rPh>
    <phoneticPr fontId="3"/>
  </si>
  <si>
    <t>(前年実績　251,840円）</t>
    <rPh sb="1" eb="3">
      <t>ゼンネン</t>
    </rPh>
    <rPh sb="3" eb="5">
      <t>ジッセキ</t>
    </rPh>
    <rPh sb="13" eb="14">
      <t>エン</t>
    </rPh>
    <phoneticPr fontId="3"/>
  </si>
  <si>
    <t>(　 　〃　   　91,000円）</t>
    <rPh sb="16" eb="17">
      <t>エン</t>
    </rPh>
    <phoneticPr fontId="3"/>
  </si>
  <si>
    <t>この分野での視覚障害者の市場が極端に縮小している現状を受け止め、国家資格を有効に活用した活動を支援する。しかし、昨年の状況等からみて収入を計画する状況にはないと思われることから、今年度は活動は大幅に縮小すると見込む。</t>
    <rPh sb="2" eb="4">
      <t>ブンヤ</t>
    </rPh>
    <rPh sb="6" eb="8">
      <t>シカク</t>
    </rPh>
    <rPh sb="8" eb="10">
      <t>ショウガイ</t>
    </rPh>
    <rPh sb="10" eb="11">
      <t>シャ</t>
    </rPh>
    <rPh sb="12" eb="14">
      <t>シジョウ</t>
    </rPh>
    <rPh sb="15" eb="17">
      <t>キョクタン</t>
    </rPh>
    <rPh sb="18" eb="20">
      <t>シュクショウ</t>
    </rPh>
    <rPh sb="24" eb="26">
      <t>ゲンジョウ</t>
    </rPh>
    <rPh sb="27" eb="28">
      <t>ウ</t>
    </rPh>
    <rPh sb="29" eb="30">
      <t>ト</t>
    </rPh>
    <rPh sb="37" eb="39">
      <t>ユウコウ</t>
    </rPh>
    <rPh sb="40" eb="42">
      <t>カツヨウ</t>
    </rPh>
    <rPh sb="44" eb="46">
      <t>カツドウ</t>
    </rPh>
    <rPh sb="47" eb="49">
      <t>シエン</t>
    </rPh>
    <rPh sb="56" eb="58">
      <t>サクネン</t>
    </rPh>
    <rPh sb="59" eb="61">
      <t>ジョウキョウ</t>
    </rPh>
    <rPh sb="61" eb="62">
      <t>トウ</t>
    </rPh>
    <rPh sb="66" eb="68">
      <t>シュウニュウ</t>
    </rPh>
    <rPh sb="69" eb="71">
      <t>ケイカク</t>
    </rPh>
    <rPh sb="73" eb="75">
      <t>ジョウキョウ</t>
    </rPh>
    <rPh sb="80" eb="81">
      <t>オモ</t>
    </rPh>
    <rPh sb="89" eb="92">
      <t>コンネンド</t>
    </rPh>
    <rPh sb="93" eb="95">
      <t>カツドウ</t>
    </rPh>
    <rPh sb="96" eb="98">
      <t>オオハバ</t>
    </rPh>
    <rPh sb="99" eb="101">
      <t>シュクショウ</t>
    </rPh>
    <rPh sb="104" eb="106">
      <t>ミコ</t>
    </rPh>
    <phoneticPr fontId="3"/>
  </si>
  <si>
    <t>　　100,000円</t>
    <phoneticPr fontId="3"/>
  </si>
  <si>
    <t xml:space="preserve">  　　50,000円</t>
    <phoneticPr fontId="3"/>
  </si>
  <si>
    <t>平成２９年度事業計画書</t>
    <phoneticPr fontId="3"/>
  </si>
  <si>
    <t>平成29年４月１日から平成30年３月３１日まで</t>
    <rPh sb="0" eb="2">
      <t>ヘイセイ</t>
    </rPh>
    <rPh sb="4" eb="5">
      <t>ネン</t>
    </rPh>
    <rPh sb="6" eb="7">
      <t>ガツ</t>
    </rPh>
    <rPh sb="8" eb="9">
      <t>ニチ</t>
    </rPh>
    <rPh sb="11" eb="13">
      <t>ヘイセイ</t>
    </rPh>
    <rPh sb="15" eb="16">
      <t>ネン</t>
    </rPh>
    <rPh sb="17" eb="18">
      <t>ガツ</t>
    </rPh>
    <rPh sb="20" eb="21">
      <t>ニチ</t>
    </rPh>
    <phoneticPr fontId="3"/>
  </si>
  <si>
    <t>指定障害福祉サービス内容の届出（平成29年度）</t>
    <rPh sb="0" eb="2">
      <t>シテイ</t>
    </rPh>
    <rPh sb="2" eb="4">
      <t>ショウガイ</t>
    </rPh>
    <rPh sb="4" eb="6">
      <t>フクシ</t>
    </rPh>
    <rPh sb="10" eb="12">
      <t>ナイヨウ</t>
    </rPh>
    <rPh sb="13" eb="15">
      <t>トドケデ</t>
    </rPh>
    <rPh sb="16" eb="18">
      <t>ヘイセイ</t>
    </rPh>
    <rPh sb="20" eb="22">
      <t>ネンド</t>
    </rPh>
    <phoneticPr fontId="3"/>
  </si>
  <si>
    <t>平成29年度に介護給付等に係る算定を届け出たもの</t>
    <rPh sb="0" eb="2">
      <t>ヘイセイ</t>
    </rPh>
    <rPh sb="4" eb="6">
      <t>ネンド</t>
    </rPh>
    <rPh sb="7" eb="9">
      <t>カイゴ</t>
    </rPh>
    <rPh sb="9" eb="11">
      <t>キュウフ</t>
    </rPh>
    <rPh sb="11" eb="12">
      <t>トウ</t>
    </rPh>
    <rPh sb="13" eb="14">
      <t>カカ</t>
    </rPh>
    <rPh sb="15" eb="17">
      <t>サンテイ</t>
    </rPh>
    <rPh sb="18" eb="19">
      <t>トド</t>
    </rPh>
    <rPh sb="20" eb="21">
      <t>デ</t>
    </rPh>
    <phoneticPr fontId="3"/>
  </si>
  <si>
    <t>（片道）</t>
    <rPh sb="1" eb="3">
      <t>カタミチ</t>
    </rPh>
    <phoneticPr fontId="3"/>
  </si>
  <si>
    <t>１．基本方針</t>
    <rPh sb="2" eb="4">
      <t>キホン</t>
    </rPh>
    <phoneticPr fontId="3"/>
  </si>
  <si>
    <r>
      <t>　　（ア） 平成</t>
    </r>
    <r>
      <rPr>
        <sz val="11"/>
        <rFont val="ＭＳ Ｐ明朝"/>
        <family val="1"/>
        <charset val="128"/>
      </rPr>
      <t>29</t>
    </r>
    <r>
      <rPr>
        <sz val="11"/>
        <color theme="1"/>
        <rFont val="ＭＳ Ｐ明朝"/>
        <family val="1"/>
        <charset val="128"/>
      </rPr>
      <t>年度豊橋市視覚障害者歩行訓練事業</t>
    </r>
    <rPh sb="6" eb="8">
      <t>ヘイセイ</t>
    </rPh>
    <rPh sb="10" eb="12">
      <t>ネンド</t>
    </rPh>
    <rPh sb="12" eb="15">
      <t>トヨハシシ</t>
    </rPh>
    <rPh sb="15" eb="17">
      <t>シカク</t>
    </rPh>
    <rPh sb="17" eb="20">
      <t>ショウガイシャ</t>
    </rPh>
    <rPh sb="20" eb="22">
      <t>ホコウ</t>
    </rPh>
    <rPh sb="22" eb="24">
      <t>クンレン</t>
    </rPh>
    <rPh sb="24" eb="26">
      <t>ジギョウ</t>
    </rPh>
    <phoneticPr fontId="3"/>
  </si>
  <si>
    <t>28年　　　　a</t>
    <rPh sb="2" eb="3">
      <t>ネン</t>
    </rPh>
    <phoneticPr fontId="3"/>
  </si>
  <si>
    <t>29年  b</t>
    <rPh sb="2" eb="3">
      <t>ネン</t>
    </rPh>
    <phoneticPr fontId="3"/>
  </si>
  <si>
    <t>28年  　　　　 c</t>
    <rPh sb="2" eb="3">
      <t>ネン</t>
    </rPh>
    <phoneticPr fontId="3"/>
  </si>
  <si>
    <t>29年  　　　　　 d</t>
    <rPh sb="2" eb="3">
      <t>ネン</t>
    </rPh>
    <phoneticPr fontId="3"/>
  </si>
  <si>
    <t>28年　　　　　　　　e</t>
    <rPh sb="2" eb="3">
      <t>ネン</t>
    </rPh>
    <phoneticPr fontId="3"/>
  </si>
  <si>
    <t>29年  　　　　　　　f</t>
    <rPh sb="2" eb="3">
      <t>ネン</t>
    </rPh>
    <phoneticPr fontId="3"/>
  </si>
  <si>
    <t>　　　平成29年度　目標工賃　318円／時給 （工賃向上計画）</t>
    <rPh sb="3" eb="5">
      <t>ヘイセイ</t>
    </rPh>
    <rPh sb="7" eb="9">
      <t>ネンド</t>
    </rPh>
    <rPh sb="18" eb="19">
      <t>エン</t>
    </rPh>
    <rPh sb="20" eb="22">
      <t>ジキュウ</t>
    </rPh>
    <rPh sb="24" eb="26">
      <t>コウチン</t>
    </rPh>
    <rPh sb="26" eb="28">
      <t>コウジョウ</t>
    </rPh>
    <rPh sb="28" eb="30">
      <t>ケイカク</t>
    </rPh>
    <phoneticPr fontId="3"/>
  </si>
  <si>
    <t>(前年実績　4,500円）</t>
    <rPh sb="1" eb="3">
      <t>ゼンネン</t>
    </rPh>
    <rPh sb="3" eb="5">
      <t>ジッセキ</t>
    </rPh>
    <rPh sb="11" eb="12">
      <t>エン</t>
    </rPh>
    <phoneticPr fontId="3"/>
  </si>
  <si>
    <t>(　 　〃　 　 2,250円）</t>
    <rPh sb="14" eb="15">
      <t>エン</t>
    </rPh>
    <phoneticPr fontId="3"/>
  </si>
  <si>
    <t>支出額</t>
    <rPh sb="0" eb="3">
      <t>シシュツガク</t>
    </rPh>
    <phoneticPr fontId="3"/>
  </si>
  <si>
    <t>収入額</t>
    <rPh sb="0" eb="2">
      <t>シュウニュウ</t>
    </rPh>
    <rPh sb="2" eb="3">
      <t>ガク</t>
    </rPh>
    <phoneticPr fontId="3"/>
  </si>
  <si>
    <t>　1,134,000円</t>
    <phoneticPr fontId="3"/>
  </si>
  <si>
    <t>　有資格者によるマッサージ」としてホームページ等でＰＲしているが、近隣の住民等への認知度が低下しており、営業活動の強化により利用者の掘り起こしをする。</t>
    <rPh sb="1" eb="5">
      <t>ユウシカクシャ</t>
    </rPh>
    <rPh sb="23" eb="24">
      <t>トウ</t>
    </rPh>
    <rPh sb="33" eb="35">
      <t>キンリン</t>
    </rPh>
    <rPh sb="36" eb="38">
      <t>ジュウミン</t>
    </rPh>
    <rPh sb="38" eb="39">
      <t>トウ</t>
    </rPh>
    <rPh sb="41" eb="44">
      <t>ニンチド</t>
    </rPh>
    <rPh sb="45" eb="47">
      <t>テイカ</t>
    </rPh>
    <rPh sb="52" eb="54">
      <t>エイギョウ</t>
    </rPh>
    <rPh sb="54" eb="56">
      <t>カツドウ</t>
    </rPh>
    <rPh sb="57" eb="59">
      <t>キョウカ</t>
    </rPh>
    <rPh sb="62" eb="65">
      <t>リヨウシャ</t>
    </rPh>
    <rPh sb="66" eb="67">
      <t>ホ</t>
    </rPh>
    <rPh sb="68" eb="69">
      <t>オ</t>
    </rPh>
    <phoneticPr fontId="3"/>
  </si>
  <si>
    <t>　特定非営利活動法人てのひらは、豊橋市を始めとする東三河地域を中心に活動し、障害者の意向を尊重して日常生活及び社会生活を総合的に支援することにより、「障害があっても安心して穏やかに暮らせる、活力ある地域づくりに寄与する」ことを目的に次の事業を行う。</t>
    <rPh sb="1" eb="3">
      <t>トクテイ</t>
    </rPh>
    <rPh sb="3" eb="6">
      <t>ヒエイリ</t>
    </rPh>
    <rPh sb="6" eb="8">
      <t>カツドウ</t>
    </rPh>
    <rPh sb="8" eb="10">
      <t>ホウジン</t>
    </rPh>
    <rPh sb="16" eb="19">
      <t>トヨハシシ</t>
    </rPh>
    <rPh sb="20" eb="21">
      <t>ハジ</t>
    </rPh>
    <rPh sb="25" eb="26">
      <t>ヒガシ</t>
    </rPh>
    <rPh sb="26" eb="28">
      <t>ミカワ</t>
    </rPh>
    <rPh sb="28" eb="30">
      <t>チイキ</t>
    </rPh>
    <rPh sb="31" eb="33">
      <t>チュウシン</t>
    </rPh>
    <rPh sb="34" eb="36">
      <t>カツドウ</t>
    </rPh>
    <rPh sb="38" eb="41">
      <t>ショウガイシャ</t>
    </rPh>
    <rPh sb="42" eb="44">
      <t>イコウ</t>
    </rPh>
    <rPh sb="45" eb="47">
      <t>ソンチョウ</t>
    </rPh>
    <rPh sb="49" eb="51">
      <t>ニチジョウ</t>
    </rPh>
    <rPh sb="51" eb="53">
      <t>セイカツ</t>
    </rPh>
    <rPh sb="53" eb="54">
      <t>オヨ</t>
    </rPh>
    <rPh sb="55" eb="57">
      <t>シャカイ</t>
    </rPh>
    <rPh sb="57" eb="59">
      <t>セイカツ</t>
    </rPh>
    <rPh sb="60" eb="63">
      <t>ソウゴウテキ</t>
    </rPh>
    <rPh sb="64" eb="66">
      <t>シエン</t>
    </rPh>
    <rPh sb="75" eb="77">
      <t>ショウガイ</t>
    </rPh>
    <rPh sb="82" eb="84">
      <t>アンシン</t>
    </rPh>
    <rPh sb="86" eb="87">
      <t>オダ</t>
    </rPh>
    <rPh sb="90" eb="91">
      <t>ク</t>
    </rPh>
    <rPh sb="95" eb="97">
      <t>カツリョク</t>
    </rPh>
    <rPh sb="99" eb="101">
      <t>チイキ</t>
    </rPh>
    <rPh sb="105" eb="107">
      <t>キヨ</t>
    </rPh>
    <rPh sb="113" eb="115">
      <t>モクテキ</t>
    </rPh>
    <rPh sb="116" eb="117">
      <t>ツギ</t>
    </rPh>
    <rPh sb="118" eb="120">
      <t>ジギョウ</t>
    </rPh>
    <rPh sb="121" eb="122">
      <t>オコナ</t>
    </rPh>
    <phoneticPr fontId="3"/>
  </si>
  <si>
    <t>　工賃額のアップを確実に進めるために、工賃向上計画（平成27年度～平成29年度）において、平成27年度の目標工賃は時給で317円とした。この工賃額は平成27年度の実績額308円を更に9円上回る計画である。開所から６年を経過する中で培ってきた企業との信頼関係をバックに多種多様な業務を受注することにより、利用者の技量に見合った就労支援を行うと共に、名刺・封筒等への点字印刷、点字プリンターの活用、大学等から受注するテープ起こし、封筒嵌入作業などの当施設の得意分野の受注量を増やすための営業活動を活発に推進する。</t>
    <rPh sb="1" eb="3">
      <t>コウチン</t>
    </rPh>
    <rPh sb="3" eb="4">
      <t>ガク</t>
    </rPh>
    <rPh sb="9" eb="11">
      <t>カクジツ</t>
    </rPh>
    <rPh sb="12" eb="13">
      <t>スス</t>
    </rPh>
    <rPh sb="19" eb="21">
      <t>コウチン</t>
    </rPh>
    <rPh sb="21" eb="23">
      <t>コウジョウ</t>
    </rPh>
    <rPh sb="23" eb="25">
      <t>ケイカク</t>
    </rPh>
    <rPh sb="26" eb="28">
      <t>ヘイセイ</t>
    </rPh>
    <rPh sb="30" eb="31">
      <t>ネン</t>
    </rPh>
    <rPh sb="31" eb="32">
      <t>ド</t>
    </rPh>
    <rPh sb="33" eb="35">
      <t>ヘイセイ</t>
    </rPh>
    <rPh sb="37" eb="38">
      <t>ネン</t>
    </rPh>
    <rPh sb="38" eb="39">
      <t>ド</t>
    </rPh>
    <rPh sb="45" eb="47">
      <t>ヘイセイ</t>
    </rPh>
    <rPh sb="49" eb="51">
      <t>ネンド</t>
    </rPh>
    <rPh sb="52" eb="54">
      <t>モクヒョウ</t>
    </rPh>
    <rPh sb="54" eb="56">
      <t>コウチン</t>
    </rPh>
    <rPh sb="57" eb="59">
      <t>ジキュウ</t>
    </rPh>
    <rPh sb="63" eb="64">
      <t>エン</t>
    </rPh>
    <rPh sb="70" eb="72">
      <t>コウチン</t>
    </rPh>
    <rPh sb="72" eb="73">
      <t>ガク</t>
    </rPh>
    <rPh sb="74" eb="76">
      <t>ヘイセイ</t>
    </rPh>
    <rPh sb="78" eb="80">
      <t>ネンド</t>
    </rPh>
    <rPh sb="81" eb="83">
      <t>ジッセキ</t>
    </rPh>
    <rPh sb="83" eb="84">
      <t>ガク</t>
    </rPh>
    <rPh sb="87" eb="88">
      <t>エン</t>
    </rPh>
    <rPh sb="89" eb="90">
      <t>サラ</t>
    </rPh>
    <rPh sb="92" eb="93">
      <t>エン</t>
    </rPh>
    <rPh sb="96" eb="98">
      <t>ケイカク</t>
    </rPh>
    <rPh sb="102" eb="104">
      <t>カイショ</t>
    </rPh>
    <rPh sb="107" eb="108">
      <t>ネン</t>
    </rPh>
    <rPh sb="109" eb="111">
      <t>ケイカ</t>
    </rPh>
    <rPh sb="113" eb="114">
      <t>ナカ</t>
    </rPh>
    <rPh sb="115" eb="116">
      <t>ツチカ</t>
    </rPh>
    <rPh sb="120" eb="122">
      <t>キギョウ</t>
    </rPh>
    <rPh sb="124" eb="126">
      <t>シンライ</t>
    </rPh>
    <rPh sb="126" eb="128">
      <t>カンケイ</t>
    </rPh>
    <rPh sb="133" eb="137">
      <t>タシュタヨウ</t>
    </rPh>
    <rPh sb="138" eb="140">
      <t>ギョウム</t>
    </rPh>
    <rPh sb="141" eb="143">
      <t>ジュチュウ</t>
    </rPh>
    <rPh sb="151" eb="154">
      <t>リヨウシャ</t>
    </rPh>
    <rPh sb="155" eb="157">
      <t>ギリョウ</t>
    </rPh>
    <rPh sb="158" eb="160">
      <t>ミア</t>
    </rPh>
    <rPh sb="162" eb="164">
      <t>シュウロウ</t>
    </rPh>
    <rPh sb="164" eb="166">
      <t>シエン</t>
    </rPh>
    <rPh sb="167" eb="168">
      <t>オコナ</t>
    </rPh>
    <rPh sb="170" eb="171">
      <t>トモ</t>
    </rPh>
    <rPh sb="173" eb="175">
      <t>メイシ</t>
    </rPh>
    <rPh sb="176" eb="178">
      <t>フウトウ</t>
    </rPh>
    <rPh sb="178" eb="179">
      <t>トウ</t>
    </rPh>
    <rPh sb="181" eb="183">
      <t>テンジ</t>
    </rPh>
    <rPh sb="183" eb="185">
      <t>インサツ</t>
    </rPh>
    <rPh sb="186" eb="188">
      <t>テンジ</t>
    </rPh>
    <rPh sb="194" eb="196">
      <t>カツヨウ</t>
    </rPh>
    <rPh sb="197" eb="199">
      <t>ダイガク</t>
    </rPh>
    <rPh sb="199" eb="200">
      <t>トウ</t>
    </rPh>
    <rPh sb="202" eb="204">
      <t>ジュチュウ</t>
    </rPh>
    <rPh sb="209" eb="210">
      <t>オ</t>
    </rPh>
    <rPh sb="213" eb="215">
      <t>フウトウ</t>
    </rPh>
    <rPh sb="215" eb="217">
      <t>カンニュウ</t>
    </rPh>
    <rPh sb="217" eb="219">
      <t>サギョウ</t>
    </rPh>
    <rPh sb="222" eb="225">
      <t>トウシセツ</t>
    </rPh>
    <rPh sb="226" eb="228">
      <t>トクイ</t>
    </rPh>
    <rPh sb="228" eb="230">
      <t>ブンヤ</t>
    </rPh>
    <rPh sb="231" eb="233">
      <t>ジュチュウ</t>
    </rPh>
    <rPh sb="233" eb="234">
      <t>リョウ</t>
    </rPh>
    <rPh sb="235" eb="236">
      <t>フ</t>
    </rPh>
    <rPh sb="241" eb="243">
      <t>エイギョウ</t>
    </rPh>
    <rPh sb="243" eb="245">
      <t>カツドウ</t>
    </rPh>
    <rPh sb="246" eb="248">
      <t>カッパツ</t>
    </rPh>
    <rPh sb="249" eb="251">
      <t>スイシン</t>
    </rPh>
    <phoneticPr fontId="3"/>
  </si>
  <si>
    <t>　平均工賃のアップを確実に進めるために、工賃向上計画（平成27年度～平成29年度）の策定において、平成２９年度の目標工賃は時給で318円/時とした。平成28年度は職員の退職や利用者の入れ替りにより生産量が低下する中で財源確保に苦慮したが、今年度は職員数の増員による効果を発揮し、生産効率の高い業務の受注や自主製品の販売拡大により達成する。</t>
    <rPh sb="1" eb="3">
      <t>ヘイキン</t>
    </rPh>
    <rPh sb="3" eb="5">
      <t>コウチン</t>
    </rPh>
    <rPh sb="10" eb="12">
      <t>カクジツ</t>
    </rPh>
    <rPh sb="13" eb="14">
      <t>スス</t>
    </rPh>
    <rPh sb="20" eb="22">
      <t>コウチン</t>
    </rPh>
    <rPh sb="22" eb="24">
      <t>コウジョウ</t>
    </rPh>
    <rPh sb="24" eb="26">
      <t>ケイカク</t>
    </rPh>
    <rPh sb="27" eb="29">
      <t>ヘイセイ</t>
    </rPh>
    <rPh sb="31" eb="32">
      <t>ネン</t>
    </rPh>
    <rPh sb="32" eb="33">
      <t>ド</t>
    </rPh>
    <rPh sb="34" eb="36">
      <t>ヘイセイ</t>
    </rPh>
    <rPh sb="38" eb="39">
      <t>ネン</t>
    </rPh>
    <rPh sb="39" eb="40">
      <t>ド</t>
    </rPh>
    <rPh sb="42" eb="44">
      <t>サクテイ</t>
    </rPh>
    <rPh sb="49" eb="51">
      <t>ヘイセイ</t>
    </rPh>
    <rPh sb="53" eb="55">
      <t>ネンド</t>
    </rPh>
    <rPh sb="56" eb="58">
      <t>モクヒョウ</t>
    </rPh>
    <rPh sb="58" eb="60">
      <t>コウチン</t>
    </rPh>
    <rPh sb="61" eb="63">
      <t>ジキュウ</t>
    </rPh>
    <rPh sb="67" eb="68">
      <t>エン</t>
    </rPh>
    <rPh sb="69" eb="70">
      <t>ジ</t>
    </rPh>
    <rPh sb="74" eb="76">
      <t>ヘイセイ</t>
    </rPh>
    <rPh sb="78" eb="80">
      <t>ネンド</t>
    </rPh>
    <rPh sb="81" eb="83">
      <t>ショクイン</t>
    </rPh>
    <rPh sb="84" eb="86">
      <t>タイショク</t>
    </rPh>
    <rPh sb="87" eb="90">
      <t>リヨウシャ</t>
    </rPh>
    <rPh sb="91" eb="92">
      <t>イ</t>
    </rPh>
    <rPh sb="93" eb="94">
      <t>カワ</t>
    </rPh>
    <rPh sb="98" eb="100">
      <t>セイサン</t>
    </rPh>
    <rPh sb="100" eb="101">
      <t>リョウ</t>
    </rPh>
    <rPh sb="102" eb="104">
      <t>テイカ</t>
    </rPh>
    <rPh sb="106" eb="107">
      <t>ナカ</t>
    </rPh>
    <rPh sb="108" eb="110">
      <t>ザイゲン</t>
    </rPh>
    <rPh sb="110" eb="112">
      <t>カクホ</t>
    </rPh>
    <rPh sb="113" eb="115">
      <t>クリョ</t>
    </rPh>
    <rPh sb="119" eb="122">
      <t>コンネンド</t>
    </rPh>
    <rPh sb="123" eb="126">
      <t>ショクインスウ</t>
    </rPh>
    <rPh sb="127" eb="129">
      <t>ゾウイン</t>
    </rPh>
    <rPh sb="132" eb="134">
      <t>コウカ</t>
    </rPh>
    <rPh sb="135" eb="137">
      <t>ハッキ</t>
    </rPh>
    <rPh sb="139" eb="141">
      <t>セイサン</t>
    </rPh>
    <rPh sb="141" eb="143">
      <t>コウリツ</t>
    </rPh>
    <rPh sb="144" eb="145">
      <t>タカ</t>
    </rPh>
    <rPh sb="146" eb="148">
      <t>ギョウム</t>
    </rPh>
    <rPh sb="149" eb="151">
      <t>ジュチュウ</t>
    </rPh>
    <rPh sb="152" eb="154">
      <t>ジシュ</t>
    </rPh>
    <rPh sb="154" eb="156">
      <t>セイヒン</t>
    </rPh>
    <rPh sb="157" eb="159">
      <t>ハンバイ</t>
    </rPh>
    <rPh sb="159" eb="161">
      <t>カクダイ</t>
    </rPh>
    <rPh sb="164" eb="166">
      <t>タッセイ</t>
    </rPh>
    <phoneticPr fontId="3"/>
  </si>
  <si>
    <t>　　 (1)  開所日数　　　　　　 　　　</t>
    <rPh sb="8" eb="10">
      <t>カイショ</t>
    </rPh>
    <rPh sb="10" eb="12">
      <t>ニッスウ</t>
    </rPh>
    <phoneticPr fontId="3"/>
  </si>
  <si>
    <t>　　 (2)  延利用日数　　　　　　　　</t>
    <rPh sb="8" eb="9">
      <t>ノ</t>
    </rPh>
    <rPh sb="9" eb="11">
      <t>リヨウ</t>
    </rPh>
    <rPh sb="11" eb="13">
      <t>ニッスウ</t>
    </rPh>
    <phoneticPr fontId="3"/>
  </si>
  <si>
    <t xml:space="preserve">　　 (3)  １日平均延利用人員　 </t>
    <phoneticPr fontId="3"/>
  </si>
  <si>
    <t>　　 (4)  支出額　　</t>
    <rPh sb="8" eb="10">
      <t>シシュツ</t>
    </rPh>
    <rPh sb="10" eb="11">
      <t>ガク</t>
    </rPh>
    <phoneticPr fontId="3"/>
  </si>
  <si>
    <t xml:space="preserve">　　 (5)  収入額　　　　 </t>
    <rPh sb="8" eb="10">
      <t>シュウニュウ</t>
    </rPh>
    <rPh sb="10" eb="11">
      <t>ガク</t>
    </rPh>
    <phoneticPr fontId="3"/>
  </si>
  <si>
    <t>日</t>
    <rPh sb="0" eb="1">
      <t>ニチ</t>
    </rPh>
    <phoneticPr fontId="3"/>
  </si>
  <si>
    <t>人</t>
    <rPh sb="0" eb="1">
      <t>ニン</t>
    </rPh>
    <phoneticPr fontId="3"/>
  </si>
  <si>
    <t>円</t>
    <rPh sb="0" eb="1">
      <t>エン</t>
    </rPh>
    <phoneticPr fontId="3"/>
  </si>
  <si>
    <t>（平成２８年度＝２４８日）</t>
  </si>
  <si>
    <t xml:space="preserve"> （平成２８年度＝4,394日）</t>
  </si>
  <si>
    <t>　（平成２８年度＝17.8人 ）</t>
    <phoneticPr fontId="3"/>
  </si>
  <si>
    <t>　（イ就労支援事業を除く）</t>
  </si>
  <si>
    <t>　　 (1)  開所日数　　　　　　　　</t>
    <rPh sb="8" eb="10">
      <t>カイショ</t>
    </rPh>
    <rPh sb="10" eb="12">
      <t>ニッスウ</t>
    </rPh>
    <phoneticPr fontId="3"/>
  </si>
  <si>
    <t>　　 (2)  延就労時間　 　　</t>
    <rPh sb="8" eb="9">
      <t>ノ</t>
    </rPh>
    <rPh sb="9" eb="11">
      <t>シュウロウ</t>
    </rPh>
    <rPh sb="11" eb="13">
      <t>ジカン</t>
    </rPh>
    <phoneticPr fontId="3"/>
  </si>
  <si>
    <t>　　 (3)  支出額　　　　　</t>
    <rPh sb="8" eb="10">
      <t>シシュツ</t>
    </rPh>
    <rPh sb="10" eb="11">
      <t>ガク</t>
    </rPh>
    <phoneticPr fontId="3"/>
  </si>
  <si>
    <t>　　 (4)  収入額　　　　　</t>
    <rPh sb="8" eb="10">
      <t>シュウニュウ</t>
    </rPh>
    <rPh sb="10" eb="11">
      <t>ガク</t>
    </rPh>
    <phoneticPr fontId="3"/>
  </si>
  <si>
    <t>時間</t>
    <rPh sb="0" eb="2">
      <t>ジカン</t>
    </rPh>
    <phoneticPr fontId="3"/>
  </si>
  <si>
    <t>（平成２８年度＝14,950時間）</t>
  </si>
  <si>
    <t>（平成28年度＝5,047,322円）</t>
  </si>
  <si>
    <t>（平成28年度＝4,638,068円）</t>
    <phoneticPr fontId="3"/>
  </si>
  <si>
    <t>利用対象者　</t>
    <phoneticPr fontId="3"/>
  </si>
  <si>
    <t>利用回数　</t>
    <phoneticPr fontId="3"/>
  </si>
  <si>
    <t>回</t>
    <rPh sb="0" eb="1">
      <t>カイ</t>
    </rPh>
    <phoneticPr fontId="3"/>
  </si>
  <si>
    <t>　（1人10回を限度）</t>
    <rPh sb="3" eb="4">
      <t>ニン</t>
    </rPh>
    <rPh sb="6" eb="7">
      <t>カイ</t>
    </rPh>
    <rPh sb="8" eb="10">
      <t>ゲンド</t>
    </rPh>
    <phoneticPr fontId="3"/>
  </si>
  <si>
    <t xml:space="preserve"> （歩行訓練士委託費）</t>
    <rPh sb="2" eb="4">
      <t>ホコウ</t>
    </rPh>
    <rPh sb="4" eb="6">
      <t>クンレン</t>
    </rPh>
    <rPh sb="6" eb="7">
      <t>シ</t>
    </rPh>
    <rPh sb="7" eb="9">
      <t>イタク</t>
    </rPh>
    <rPh sb="9" eb="10">
      <t>ヒ</t>
    </rPh>
    <phoneticPr fontId="3"/>
  </si>
  <si>
    <t>平成30年度事業計画書</t>
    <phoneticPr fontId="3"/>
  </si>
  <si>
    <t>平成30年４月１日から平成31年３月３１日まで</t>
    <rPh sb="0" eb="2">
      <t>ヘイセイ</t>
    </rPh>
    <rPh sb="4" eb="5">
      <t>ネン</t>
    </rPh>
    <rPh sb="6" eb="7">
      <t>ガツ</t>
    </rPh>
    <rPh sb="8" eb="9">
      <t>ニチ</t>
    </rPh>
    <rPh sb="11" eb="13">
      <t>ヘイセイ</t>
    </rPh>
    <rPh sb="15" eb="16">
      <t>ネン</t>
    </rPh>
    <rPh sb="17" eb="18">
      <t>ガツ</t>
    </rPh>
    <rPh sb="20" eb="21">
      <t>ニチ</t>
    </rPh>
    <phoneticPr fontId="3"/>
  </si>
  <si>
    <t>　</t>
    <phoneticPr fontId="3"/>
  </si>
  <si>
    <t>前年＝実績</t>
    <rPh sb="0" eb="2">
      <t>ゼンネン</t>
    </rPh>
    <rPh sb="3" eb="5">
      <t>ジッセキ</t>
    </rPh>
    <phoneticPr fontId="3"/>
  </si>
  <si>
    <r>
      <rPr>
        <sz val="11"/>
        <color theme="0"/>
        <rFont val="ＭＳ Ｐ明朝"/>
        <family val="1"/>
        <charset val="128"/>
      </rPr>
      <t>■</t>
    </r>
    <r>
      <rPr>
        <sz val="11"/>
        <color theme="1"/>
        <rFont val="ＭＳ Ｐ明朝"/>
        <family val="1"/>
        <charset val="128"/>
      </rPr>
      <t>障害者自立支援法の施行から１１年が経過し、障害福祉サービス等の利用者は約１００万人、国の予算は１．３兆円と倍増する中で、「障害者総合支援法」の見直しと同時に平成３０年度障害福祉サービス等報酬改定が施行された。また、平成２８年６月に閣議決定された「日本一億総活躍プラン」において「障害や疾病の特性等に応じて最大限活躍できる環境を整備することが必要」とされるとともに、「障害者の就労支援等の推進」が掲げられており、平成２２年開所〜８年経過した“就労継続支援[陸]”においても報酬改定が追い風になることを期待した。　　　　　　　　　　　　　　　　　　　　　　　　　　　　　　　　　　　　　　　　　　　　　　　　　　　　　　　　　　　　　　　　　　　　　　　　　　　　　　　　　　　　　　　　　　　　　　　　</t>
    </r>
    <r>
      <rPr>
        <sz val="11"/>
        <color theme="0"/>
        <rFont val="ＭＳ Ｐ明朝"/>
        <family val="1"/>
        <charset val="128"/>
      </rPr>
      <t>■</t>
    </r>
    <r>
      <rPr>
        <sz val="11"/>
        <color theme="1"/>
        <rFont val="ＭＳ Ｐ明朝"/>
        <family val="1"/>
        <charset val="128"/>
      </rPr>
      <t>しかし、平成３０年度障害福祉サービス等報酬改定は、“陸”が開所以来追求してきた時給額の工賃向上を報酬改定に反映することなく、月額での実績をもって算定額が決まる方式としたため、中途障害者等の療養継続中の利用者が多い“陸”にとって大変厳しいものとなった。更に従来の報酬で算定できた工賃達成加算は算定項目から削除されることになり、“陸”の経営を大きく圧迫する内容となった。　　　　　　　　　　　　　　　　　　　　　　　　　　　　　　　　　　　　　　　　　　　　　　　　　　</t>
    </r>
    <r>
      <rPr>
        <sz val="11"/>
        <color theme="0"/>
        <rFont val="ＭＳ Ｐ明朝"/>
        <family val="1"/>
        <charset val="128"/>
      </rPr>
      <t>■</t>
    </r>
    <r>
      <rPr>
        <sz val="11"/>
        <rFont val="ＭＳ Ｐ明朝"/>
        <family val="1"/>
        <charset val="128"/>
      </rPr>
      <t>このような状況の中でスタートする平成３０年度の計画は、当然厳しいものとなるが従来の姿勢を持続しつつ、新しい事業の開拓等を見据えて支援していくこととする。</t>
    </r>
    <rPh sb="1" eb="4">
      <t>ショウガイシャ</t>
    </rPh>
    <rPh sb="4" eb="6">
      <t>ジリツ</t>
    </rPh>
    <rPh sb="6" eb="8">
      <t>シエン</t>
    </rPh>
    <rPh sb="8" eb="9">
      <t>ホウ</t>
    </rPh>
    <rPh sb="10" eb="12">
      <t>セコウ</t>
    </rPh>
    <rPh sb="16" eb="17">
      <t>ネン</t>
    </rPh>
    <rPh sb="18" eb="20">
      <t>ケイカ</t>
    </rPh>
    <rPh sb="22" eb="24">
      <t>ショウガイ</t>
    </rPh>
    <rPh sb="24" eb="26">
      <t>フクシ</t>
    </rPh>
    <rPh sb="30" eb="31">
      <t>トウ</t>
    </rPh>
    <rPh sb="32" eb="35">
      <t>リヨウシャ</t>
    </rPh>
    <rPh sb="36" eb="37">
      <t>ヤク</t>
    </rPh>
    <rPh sb="40" eb="42">
      <t>マンニン</t>
    </rPh>
    <rPh sb="43" eb="44">
      <t>クニ</t>
    </rPh>
    <rPh sb="45" eb="47">
      <t>ヨサン</t>
    </rPh>
    <rPh sb="51" eb="53">
      <t>チョウエン</t>
    </rPh>
    <rPh sb="54" eb="56">
      <t>バイゾウ</t>
    </rPh>
    <rPh sb="58" eb="59">
      <t>ナカ</t>
    </rPh>
    <rPh sb="62" eb="65">
      <t>ショウガイシャ</t>
    </rPh>
    <rPh sb="65" eb="67">
      <t>ソウゴウ</t>
    </rPh>
    <rPh sb="67" eb="69">
      <t>シエン</t>
    </rPh>
    <rPh sb="69" eb="70">
      <t>ホウ</t>
    </rPh>
    <rPh sb="72" eb="74">
      <t>ミナオ</t>
    </rPh>
    <rPh sb="76" eb="78">
      <t>ドウジ</t>
    </rPh>
    <rPh sb="79" eb="81">
      <t>ヘイセイ</t>
    </rPh>
    <rPh sb="83" eb="84">
      <t>ネン</t>
    </rPh>
    <rPh sb="84" eb="85">
      <t>ド</t>
    </rPh>
    <rPh sb="85" eb="87">
      <t>ショウガイ</t>
    </rPh>
    <rPh sb="87" eb="89">
      <t>フクシ</t>
    </rPh>
    <rPh sb="93" eb="94">
      <t>トウ</t>
    </rPh>
    <rPh sb="94" eb="96">
      <t>ホウシュウ</t>
    </rPh>
    <rPh sb="96" eb="98">
      <t>カイテイ</t>
    </rPh>
    <rPh sb="99" eb="101">
      <t>セコウ</t>
    </rPh>
    <rPh sb="108" eb="110">
      <t>ヘイセイ</t>
    </rPh>
    <rPh sb="112" eb="113">
      <t>ネン</t>
    </rPh>
    <rPh sb="114" eb="115">
      <t>ガツ</t>
    </rPh>
    <rPh sb="116" eb="118">
      <t>カクギ</t>
    </rPh>
    <rPh sb="118" eb="120">
      <t>ケッテイ</t>
    </rPh>
    <rPh sb="124" eb="126">
      <t>ニッポン</t>
    </rPh>
    <rPh sb="126" eb="128">
      <t>イチオク</t>
    </rPh>
    <rPh sb="128" eb="129">
      <t>ソウ</t>
    </rPh>
    <rPh sb="129" eb="131">
      <t>カツヤク</t>
    </rPh>
    <rPh sb="140" eb="142">
      <t>ショウガイ</t>
    </rPh>
    <rPh sb="143" eb="145">
      <t>シッペイ</t>
    </rPh>
    <rPh sb="146" eb="148">
      <t>トクセイ</t>
    </rPh>
    <rPh sb="148" eb="149">
      <t>トウ</t>
    </rPh>
    <rPh sb="150" eb="151">
      <t>オウ</t>
    </rPh>
    <rPh sb="153" eb="156">
      <t>サイダイゲン</t>
    </rPh>
    <rPh sb="156" eb="158">
      <t>カツヤク</t>
    </rPh>
    <rPh sb="161" eb="163">
      <t>カンキョウ</t>
    </rPh>
    <rPh sb="164" eb="166">
      <t>セイビ</t>
    </rPh>
    <rPh sb="171" eb="173">
      <t>ヒツヨウ</t>
    </rPh>
    <rPh sb="184" eb="187">
      <t>ショウガイシャ</t>
    </rPh>
    <rPh sb="188" eb="190">
      <t>シュウロウ</t>
    </rPh>
    <rPh sb="190" eb="192">
      <t>シエン</t>
    </rPh>
    <rPh sb="192" eb="193">
      <t>トウ</t>
    </rPh>
    <rPh sb="194" eb="196">
      <t>スイシン</t>
    </rPh>
    <rPh sb="198" eb="199">
      <t>カカ</t>
    </rPh>
    <rPh sb="206" eb="208">
      <t>ヘイセイ</t>
    </rPh>
    <rPh sb="210" eb="211">
      <t>ネン</t>
    </rPh>
    <rPh sb="211" eb="213">
      <t>カイショ</t>
    </rPh>
    <rPh sb="215" eb="216">
      <t>ネン</t>
    </rPh>
    <rPh sb="216" eb="218">
      <t>ケイカ</t>
    </rPh>
    <rPh sb="221" eb="223">
      <t>シュウロウ</t>
    </rPh>
    <rPh sb="223" eb="225">
      <t>ケイゾク</t>
    </rPh>
    <rPh sb="225" eb="227">
      <t>シエン</t>
    </rPh>
    <rPh sb="228" eb="229">
      <t>リク</t>
    </rPh>
    <rPh sb="236" eb="238">
      <t>ホウシュウ</t>
    </rPh>
    <rPh sb="238" eb="240">
      <t>カイテイ</t>
    </rPh>
    <rPh sb="241" eb="242">
      <t>オ</t>
    </rPh>
    <rPh sb="243" eb="244">
      <t>カゼ</t>
    </rPh>
    <rPh sb="250" eb="252">
      <t>キタイ</t>
    </rPh>
    <rPh sb="378" eb="379">
      <t>リク</t>
    </rPh>
    <rPh sb="381" eb="383">
      <t>カイショ</t>
    </rPh>
    <rPh sb="383" eb="385">
      <t>イライ</t>
    </rPh>
    <rPh sb="385" eb="387">
      <t>ツイキュウ</t>
    </rPh>
    <rPh sb="391" eb="393">
      <t>ジキュウ</t>
    </rPh>
    <rPh sb="393" eb="394">
      <t>ガク</t>
    </rPh>
    <rPh sb="395" eb="397">
      <t>コウチン</t>
    </rPh>
    <rPh sb="397" eb="399">
      <t>コウジョウ</t>
    </rPh>
    <rPh sb="400" eb="404">
      <t>ホウシュウカイテイ</t>
    </rPh>
    <rPh sb="405" eb="407">
      <t>ハンエイ</t>
    </rPh>
    <rPh sb="414" eb="416">
      <t>ゲツガク</t>
    </rPh>
    <rPh sb="418" eb="420">
      <t>ジッセキ</t>
    </rPh>
    <rPh sb="424" eb="426">
      <t>サンテイ</t>
    </rPh>
    <rPh sb="426" eb="427">
      <t>ガク</t>
    </rPh>
    <rPh sb="428" eb="429">
      <t>キ</t>
    </rPh>
    <rPh sb="431" eb="433">
      <t>ホウシキ</t>
    </rPh>
    <rPh sb="439" eb="441">
      <t>チュウト</t>
    </rPh>
    <rPh sb="441" eb="444">
      <t>ショウガイシャ</t>
    </rPh>
    <rPh sb="444" eb="445">
      <t>トウ</t>
    </rPh>
    <rPh sb="446" eb="448">
      <t>リョウヨウ</t>
    </rPh>
    <rPh sb="448" eb="450">
      <t>ケイゾク</t>
    </rPh>
    <rPh sb="450" eb="451">
      <t>チュウ</t>
    </rPh>
    <rPh sb="452" eb="455">
      <t>リヨウシャ</t>
    </rPh>
    <rPh sb="456" eb="457">
      <t>オオ</t>
    </rPh>
    <rPh sb="459" eb="460">
      <t>リク</t>
    </rPh>
    <rPh sb="465" eb="467">
      <t>タイヘン</t>
    </rPh>
    <rPh sb="467" eb="468">
      <t>キビ</t>
    </rPh>
    <rPh sb="477" eb="478">
      <t>サラ</t>
    </rPh>
    <rPh sb="479" eb="481">
      <t>ジュウライ</t>
    </rPh>
    <rPh sb="482" eb="484">
      <t>ホウシュウ</t>
    </rPh>
    <rPh sb="485" eb="487">
      <t>サンテイ</t>
    </rPh>
    <rPh sb="490" eb="492">
      <t>コウチン</t>
    </rPh>
    <rPh sb="492" eb="494">
      <t>タッセイ</t>
    </rPh>
    <rPh sb="494" eb="496">
      <t>カサン</t>
    </rPh>
    <rPh sb="497" eb="499">
      <t>サンテイ</t>
    </rPh>
    <rPh sb="499" eb="501">
      <t>コウモク</t>
    </rPh>
    <rPh sb="503" eb="505">
      <t>サクジョ</t>
    </rPh>
    <rPh sb="515" eb="516">
      <t>リク</t>
    </rPh>
    <rPh sb="518" eb="520">
      <t>ケイエイ</t>
    </rPh>
    <rPh sb="521" eb="522">
      <t>オオ</t>
    </rPh>
    <rPh sb="524" eb="526">
      <t>アッパク</t>
    </rPh>
    <rPh sb="528" eb="530">
      <t>ナイヨウ</t>
    </rPh>
    <rPh sb="591" eb="593">
      <t>ジョウキョウ</t>
    </rPh>
    <rPh sb="594" eb="595">
      <t>ナカ</t>
    </rPh>
    <rPh sb="602" eb="604">
      <t>ヘイセイ</t>
    </rPh>
    <rPh sb="606" eb="607">
      <t>ネン</t>
    </rPh>
    <rPh sb="607" eb="608">
      <t>ド</t>
    </rPh>
    <rPh sb="609" eb="611">
      <t>ケイカク</t>
    </rPh>
    <rPh sb="613" eb="615">
      <t>トウゼン</t>
    </rPh>
    <rPh sb="615" eb="616">
      <t>キビ</t>
    </rPh>
    <rPh sb="624" eb="626">
      <t>ジュウライ</t>
    </rPh>
    <rPh sb="627" eb="629">
      <t>シセイ</t>
    </rPh>
    <rPh sb="630" eb="632">
      <t>ジゾク</t>
    </rPh>
    <rPh sb="636" eb="637">
      <t>アタラ</t>
    </rPh>
    <rPh sb="639" eb="641">
      <t>ジギョウ</t>
    </rPh>
    <rPh sb="642" eb="644">
      <t>カイタク</t>
    </rPh>
    <rPh sb="644" eb="645">
      <t>トウ</t>
    </rPh>
    <rPh sb="646" eb="648">
      <t>ミス</t>
    </rPh>
    <rPh sb="650" eb="652">
      <t>シエン</t>
    </rPh>
    <phoneticPr fontId="3"/>
  </si>
  <si>
    <t>（平成２９年度＝２４６日）</t>
    <phoneticPr fontId="3"/>
  </si>
  <si>
    <t>（平成２９年度＝4,088日）</t>
    <phoneticPr fontId="3"/>
  </si>
  <si>
    <t>（平成２９年度＝16.6人）</t>
    <rPh sb="12" eb="13">
      <t>ニン</t>
    </rPh>
    <phoneticPr fontId="3"/>
  </si>
  <si>
    <t xml:space="preserve"> 　　　平均工賃が1万円以上2万円未満</t>
    <rPh sb="4" eb="6">
      <t>ヘイキン</t>
    </rPh>
    <rPh sb="6" eb="8">
      <t>コウチン</t>
    </rPh>
    <rPh sb="10" eb="14">
      <t>マンエンイジョウ</t>
    </rPh>
    <rPh sb="15" eb="17">
      <t>マンエン</t>
    </rPh>
    <rPh sb="17" eb="19">
      <t>ミマン</t>
    </rPh>
    <phoneticPr fontId="3"/>
  </si>
  <si>
    <t>（平成29年度＝584単位）</t>
    <rPh sb="1" eb="3">
      <t>ヘイセイ</t>
    </rPh>
    <rPh sb="5" eb="6">
      <t>ネン</t>
    </rPh>
    <rPh sb="6" eb="7">
      <t>ド</t>
    </rPh>
    <rPh sb="11" eb="13">
      <t>タンイ</t>
    </rPh>
    <phoneticPr fontId="3"/>
  </si>
  <si>
    <t>＊工賃の条件なし</t>
    <rPh sb="1" eb="3">
      <t>コウチン</t>
    </rPh>
    <rPh sb="4" eb="6">
      <t>ジョウケン</t>
    </rPh>
    <phoneticPr fontId="3"/>
  </si>
  <si>
    <t>(変更なし）</t>
    <rPh sb="1" eb="3">
      <t>ヘンコウ</t>
    </rPh>
    <phoneticPr fontId="3"/>
  </si>
  <si>
    <t>(　廃　止　）</t>
    <rPh sb="2" eb="3">
      <t>ハイ</t>
    </rPh>
    <rPh sb="4" eb="5">
      <t>トメ</t>
    </rPh>
    <phoneticPr fontId="3"/>
  </si>
  <si>
    <t>指定障害福祉サービス内容の届出（平成３０年度）</t>
    <rPh sb="0" eb="2">
      <t>シテイ</t>
    </rPh>
    <rPh sb="2" eb="4">
      <t>ショウガイ</t>
    </rPh>
    <rPh sb="4" eb="6">
      <t>フクシ</t>
    </rPh>
    <rPh sb="10" eb="12">
      <t>ナイヨウ</t>
    </rPh>
    <rPh sb="13" eb="15">
      <t>トドケデ</t>
    </rPh>
    <rPh sb="16" eb="18">
      <t>ヘイセイ</t>
    </rPh>
    <rPh sb="20" eb="22">
      <t>ネンド</t>
    </rPh>
    <phoneticPr fontId="3"/>
  </si>
  <si>
    <t>（平成29年度＝27単位）</t>
    <rPh sb="1" eb="3">
      <t>ヘイセイ</t>
    </rPh>
    <rPh sb="5" eb="6">
      <t>ネン</t>
    </rPh>
    <rPh sb="6" eb="7">
      <t>ド</t>
    </rPh>
    <rPh sb="10" eb="12">
      <t>タンイ</t>
    </rPh>
    <phoneticPr fontId="3"/>
  </si>
  <si>
    <t>○目標工賃の策定</t>
    <rPh sb="1" eb="3">
      <t>モクヒョウ</t>
    </rPh>
    <rPh sb="3" eb="5">
      <t>コウチン</t>
    </rPh>
    <rPh sb="6" eb="8">
      <t>サクテイ</t>
    </rPh>
    <phoneticPr fontId="3"/>
  </si>
  <si>
    <t>平成29年度</t>
    <rPh sb="0" eb="2">
      <t>ヘイセイ</t>
    </rPh>
    <rPh sb="4" eb="5">
      <t>ネン</t>
    </rPh>
    <rPh sb="5" eb="6">
      <t>ド</t>
    </rPh>
    <phoneticPr fontId="3"/>
  </si>
  <si>
    <t>平成30年度</t>
    <rPh sb="0" eb="2">
      <t>ヘイセイ</t>
    </rPh>
    <rPh sb="4" eb="5">
      <t>ネン</t>
    </rPh>
    <rPh sb="5" eb="6">
      <t>ド</t>
    </rPh>
    <phoneticPr fontId="3"/>
  </si>
  <si>
    <t>平成31年度</t>
    <rPh sb="0" eb="2">
      <t>ヘイセイ</t>
    </rPh>
    <rPh sb="4" eb="5">
      <t>ネン</t>
    </rPh>
    <rPh sb="5" eb="6">
      <t>ド</t>
    </rPh>
    <phoneticPr fontId="3"/>
  </si>
  <si>
    <t>平成32年度</t>
    <rPh sb="0" eb="2">
      <t>ヘイセイ</t>
    </rPh>
    <rPh sb="4" eb="5">
      <t>ネン</t>
    </rPh>
    <rPh sb="5" eb="6">
      <t>ド</t>
    </rPh>
    <phoneticPr fontId="3"/>
  </si>
  <si>
    <t>年間売上高</t>
    <rPh sb="0" eb="2">
      <t>ネンカン</t>
    </rPh>
    <rPh sb="2" eb="4">
      <t>ウリアゲ</t>
    </rPh>
    <rPh sb="4" eb="5">
      <t>ダカ</t>
    </rPh>
    <phoneticPr fontId="3"/>
  </si>
  <si>
    <t>支払工賃総額</t>
    <rPh sb="0" eb="2">
      <t>シハライ</t>
    </rPh>
    <rPh sb="2" eb="4">
      <t>コウチン</t>
    </rPh>
    <rPh sb="4" eb="6">
      <t>ソウガク</t>
    </rPh>
    <phoneticPr fontId="3"/>
  </si>
  <si>
    <t>延人数</t>
    <rPh sb="0" eb="1">
      <t>ノ</t>
    </rPh>
    <rPh sb="1" eb="3">
      <t>ニンズウ</t>
    </rPh>
    <phoneticPr fontId="3"/>
  </si>
  <si>
    <t>平均工賃月額</t>
    <rPh sb="0" eb="2">
      <t>ヘイキン</t>
    </rPh>
    <rPh sb="2" eb="4">
      <t>コウチン</t>
    </rPh>
    <rPh sb="4" eb="6">
      <t>ゲツガク</t>
    </rPh>
    <phoneticPr fontId="3"/>
  </si>
  <si>
    <t>時間額(時間給）</t>
    <rPh sb="0" eb="3">
      <t>ジカンガク</t>
    </rPh>
    <rPh sb="4" eb="7">
      <t>ジカンキュウ</t>
    </rPh>
    <phoneticPr fontId="3"/>
  </si>
  <si>
    <t>円</t>
    <rPh sb="0" eb="1">
      <t>エン</t>
    </rPh>
    <phoneticPr fontId="3"/>
  </si>
  <si>
    <t>総就労時間</t>
    <rPh sb="0" eb="1">
      <t>ソウ</t>
    </rPh>
    <rPh sb="1" eb="3">
      <t>シュウロウ</t>
    </rPh>
    <rPh sb="3" eb="5">
      <t>ジカン</t>
    </rPh>
    <phoneticPr fontId="3"/>
  </si>
  <si>
    <t>時間</t>
    <rPh sb="0" eb="2">
      <t>ジカン</t>
    </rPh>
    <phoneticPr fontId="3"/>
  </si>
  <si>
    <t>（平成29年度＝14,396時間）</t>
    <phoneticPr fontId="3"/>
  </si>
  <si>
    <t>（平成29年度＝4,765,737円）</t>
    <phoneticPr fontId="3"/>
  </si>
  <si>
    <t>（平成29年度＝5,273,090円）</t>
    <phoneticPr fontId="3"/>
  </si>
  <si>
    <t>（平成29年度＝246日）</t>
    <phoneticPr fontId="3"/>
  </si>
  <si>
    <t>（平成29年度＝ 6人）</t>
    <rPh sb="10" eb="11">
      <t>ニン</t>
    </rPh>
    <phoneticPr fontId="3"/>
  </si>
  <si>
    <t>（平成29年度＝36回）</t>
    <rPh sb="10" eb="11">
      <t>カイ</t>
    </rPh>
    <phoneticPr fontId="3"/>
  </si>
  <si>
    <t>（平成29年度＝421,400円）</t>
    <phoneticPr fontId="3"/>
  </si>
  <si>
    <t>（平成29年度＝457,400円）</t>
    <phoneticPr fontId="3"/>
  </si>
  <si>
    <t>(前年実績　なし）</t>
    <rPh sb="1" eb="3">
      <t>ゼンネン</t>
    </rPh>
    <rPh sb="3" eb="5">
      <t>ジッセキ</t>
    </rPh>
    <phoneticPr fontId="3"/>
  </si>
  <si>
    <t>(　 　〃　 　 　　）</t>
    <phoneticPr fontId="3"/>
  </si>
  <si>
    <r>
      <rPr>
        <sz val="11"/>
        <color theme="0"/>
        <rFont val="ＭＳ Ｐ明朝"/>
        <family val="1"/>
        <charset val="128"/>
      </rPr>
      <t>■</t>
    </r>
    <r>
      <rPr>
        <sz val="11"/>
        <rFont val="ＭＳ Ｐ明朝"/>
        <family val="1"/>
        <charset val="128"/>
      </rPr>
      <t>「目標工賃達成指導員配置加算」の要件となる平成30年度から平成32年度工賃向上計画を策定し、計画に基づき業務・作業内容を見直しの作成及び計画に基づく業務・作業内容を実践する。　　　　　　　　　　　　　　　　　　　　　　　　　　　　　　　　　　　　　　　　　　　　　　　　　　　　　　</t>
    </r>
    <r>
      <rPr>
        <sz val="11"/>
        <color theme="0"/>
        <rFont val="ＭＳ Ｐ明朝"/>
        <family val="1"/>
        <charset val="128"/>
      </rPr>
      <t>■</t>
    </r>
    <r>
      <rPr>
        <sz val="11"/>
        <rFont val="ＭＳ Ｐ明朝"/>
        <family val="1"/>
        <charset val="128"/>
      </rPr>
      <t>株式会社鈴木ゴム商会との連携により、効率的な業務遂行により収益増を図る。</t>
    </r>
    <rPh sb="22" eb="24">
      <t>ヘイセイ</t>
    </rPh>
    <rPh sb="26" eb="27">
      <t>ネン</t>
    </rPh>
    <rPh sb="27" eb="28">
      <t>ド</t>
    </rPh>
    <rPh sb="30" eb="32">
      <t>ヘイセイ</t>
    </rPh>
    <rPh sb="34" eb="35">
      <t>ネン</t>
    </rPh>
    <rPh sb="35" eb="36">
      <t>ド</t>
    </rPh>
    <rPh sb="36" eb="38">
      <t>コウチン</t>
    </rPh>
    <rPh sb="38" eb="40">
      <t>コウジョウ</t>
    </rPh>
    <rPh sb="40" eb="42">
      <t>ケイカク</t>
    </rPh>
    <rPh sb="43" eb="45">
      <t>サクテイ</t>
    </rPh>
    <rPh sb="47" eb="49">
      <t>ケイカク</t>
    </rPh>
    <rPh sb="50" eb="51">
      <t>モト</t>
    </rPh>
    <rPh sb="53" eb="55">
      <t>ギョウム</t>
    </rPh>
    <rPh sb="56" eb="58">
      <t>サギョウ</t>
    </rPh>
    <rPh sb="58" eb="60">
      <t>ナイヨウ</t>
    </rPh>
    <rPh sb="61" eb="63">
      <t>ミナオ</t>
    </rPh>
    <rPh sb="65" eb="67">
      <t>サクセイ</t>
    </rPh>
    <rPh sb="67" eb="68">
      <t>オヨ</t>
    </rPh>
    <rPh sb="69" eb="71">
      <t>ケイカク</t>
    </rPh>
    <rPh sb="72" eb="73">
      <t>モト</t>
    </rPh>
    <rPh sb="75" eb="77">
      <t>ギョウム</t>
    </rPh>
    <rPh sb="78" eb="80">
      <t>サギョウ</t>
    </rPh>
    <rPh sb="80" eb="82">
      <t>ナイヨウ</t>
    </rPh>
    <rPh sb="83" eb="85">
      <t>ジッセン</t>
    </rPh>
    <rPh sb="143" eb="147">
      <t>カブシキカイシャ</t>
    </rPh>
    <rPh sb="147" eb="149">
      <t>スズキ</t>
    </rPh>
    <rPh sb="151" eb="153">
      <t>ショウカイ</t>
    </rPh>
    <rPh sb="155" eb="157">
      <t>レンケイ</t>
    </rPh>
    <rPh sb="161" eb="164">
      <t>コウリツテキ</t>
    </rPh>
    <rPh sb="165" eb="167">
      <t>ギョウム</t>
    </rPh>
    <rPh sb="167" eb="169">
      <t>スイコウ</t>
    </rPh>
    <rPh sb="172" eb="174">
      <t>シュウエキ</t>
    </rPh>
    <rPh sb="174" eb="175">
      <t>ゾウ</t>
    </rPh>
    <rPh sb="176" eb="177">
      <t>ハカ</t>
    </rPh>
    <phoneticPr fontId="3"/>
  </si>
  <si>
    <t>令和元年度事業計画書</t>
    <rPh sb="0" eb="3">
      <t>レイワガン</t>
    </rPh>
    <phoneticPr fontId="3"/>
  </si>
  <si>
    <t>指定障害福祉サービス内容の届出（令和元年度）</t>
    <rPh sb="0" eb="2">
      <t>シテイ</t>
    </rPh>
    <rPh sb="2" eb="4">
      <t>ショウガイ</t>
    </rPh>
    <rPh sb="4" eb="6">
      <t>フクシ</t>
    </rPh>
    <rPh sb="10" eb="12">
      <t>ナイヨウ</t>
    </rPh>
    <rPh sb="13" eb="15">
      <t>トドケデ</t>
    </rPh>
    <rPh sb="16" eb="17">
      <t>レイ</t>
    </rPh>
    <rPh sb="17" eb="18">
      <t>ワ</t>
    </rPh>
    <rPh sb="18" eb="20">
      <t>ガンネン</t>
    </rPh>
    <rPh sb="20" eb="21">
      <t>ドヘイネンド</t>
    </rPh>
    <phoneticPr fontId="3"/>
  </si>
  <si>
    <t>平成30年度に介護給付等に係る算定を届け出たもの</t>
    <rPh sb="0" eb="2">
      <t>ヘイセイ</t>
    </rPh>
    <rPh sb="4" eb="6">
      <t>ネンド</t>
    </rPh>
    <rPh sb="7" eb="9">
      <t>カイゴ</t>
    </rPh>
    <rPh sb="9" eb="11">
      <t>キュウフ</t>
    </rPh>
    <rPh sb="11" eb="12">
      <t>トウ</t>
    </rPh>
    <rPh sb="13" eb="14">
      <t>カカ</t>
    </rPh>
    <rPh sb="15" eb="17">
      <t>サンテイ</t>
    </rPh>
    <rPh sb="18" eb="19">
      <t>トド</t>
    </rPh>
    <rPh sb="20" eb="21">
      <t>デ</t>
    </rPh>
    <phoneticPr fontId="3"/>
  </si>
  <si>
    <t>・ 福祉専門職員配置等加算　Ⅱ</t>
    <rPh sb="2" eb="4">
      <t>フクシ</t>
    </rPh>
    <rPh sb="4" eb="6">
      <t>センモン</t>
    </rPh>
    <rPh sb="6" eb="8">
      <t>ショクイン</t>
    </rPh>
    <rPh sb="8" eb="10">
      <t>ハイチ</t>
    </rPh>
    <rPh sb="10" eb="11">
      <t>トウ</t>
    </rPh>
    <rPh sb="11" eb="13">
      <t>カサン</t>
    </rPh>
    <phoneticPr fontId="3"/>
  </si>
  <si>
    <t>(変更なし）</t>
    <phoneticPr fontId="3"/>
  </si>
  <si>
    <t>（平成30年度＝6単位）</t>
    <phoneticPr fontId="3"/>
  </si>
  <si>
    <t>（平成30年度＝56単位）</t>
    <phoneticPr fontId="3"/>
  </si>
  <si>
    <t>令和元年度
（平成31年度）</t>
    <rPh sb="0" eb="5">
      <t>レイワガンネンド</t>
    </rPh>
    <rPh sb="7" eb="9">
      <t>ヘイセイ</t>
    </rPh>
    <rPh sb="11" eb="12">
      <t>ネン</t>
    </rPh>
    <rPh sb="12" eb="13">
      <t>ド</t>
    </rPh>
    <phoneticPr fontId="3"/>
  </si>
  <si>
    <t>令和2年度
（平成32年度）</t>
    <rPh sb="7" eb="9">
      <t>ヘイセイ</t>
    </rPh>
    <rPh sb="11" eb="12">
      <t>ネン</t>
    </rPh>
    <rPh sb="12" eb="13">
      <t>ド</t>
    </rPh>
    <phoneticPr fontId="3"/>
  </si>
  <si>
    <t>令和元年度</t>
    <rPh sb="0" eb="2">
      <t>レイワ</t>
    </rPh>
    <rPh sb="2" eb="3">
      <t>ガン</t>
    </rPh>
    <rPh sb="3" eb="4">
      <t>ネン</t>
    </rPh>
    <rPh sb="4" eb="5">
      <t>ド</t>
    </rPh>
    <phoneticPr fontId="3"/>
  </si>
  <si>
    <t>（平成30年度＝14,396時間）</t>
    <phoneticPr fontId="3"/>
  </si>
  <si>
    <t>（平成30年度＝4,148日）</t>
    <phoneticPr fontId="3"/>
  </si>
  <si>
    <t>（平成30年度＝17.0人）</t>
    <rPh sb="12" eb="13">
      <t>ニン</t>
    </rPh>
    <phoneticPr fontId="3"/>
  </si>
  <si>
    <t>（平成30年度＝4,870,185円）</t>
    <phoneticPr fontId="3"/>
  </si>
  <si>
    <t>（平成30年度＝5,312,054円）</t>
    <phoneticPr fontId="3"/>
  </si>
  <si>
    <t>　　（ア） 平成30年度豊橋市視覚障害者歩行訓練事業</t>
    <rPh sb="6" eb="8">
      <t>ヘイセイ</t>
    </rPh>
    <rPh sb="10" eb="12">
      <t>ネンド</t>
    </rPh>
    <rPh sb="12" eb="15">
      <t>トヨハシシ</t>
    </rPh>
    <rPh sb="15" eb="17">
      <t>シカク</t>
    </rPh>
    <rPh sb="17" eb="20">
      <t>ショウガイシャ</t>
    </rPh>
    <rPh sb="20" eb="22">
      <t>ホコウ</t>
    </rPh>
    <rPh sb="22" eb="24">
      <t>クンレン</t>
    </rPh>
    <rPh sb="24" eb="26">
      <t>ジギョウ</t>
    </rPh>
    <phoneticPr fontId="3"/>
  </si>
  <si>
    <t>（平成30年度＝ 　7人）</t>
    <rPh sb="11" eb="12">
      <t>ニン</t>
    </rPh>
    <phoneticPr fontId="3"/>
  </si>
  <si>
    <t>（平成30年度＝　42回）</t>
    <rPh sb="11" eb="12">
      <t>カイ</t>
    </rPh>
    <phoneticPr fontId="3"/>
  </si>
  <si>
    <t>廃止した。（2019年5月17日、保健所と廃止手続きを行う）</t>
    <rPh sb="0" eb="2">
      <t>ハイシ</t>
    </rPh>
    <rPh sb="10" eb="11">
      <t>ネン</t>
    </rPh>
    <rPh sb="12" eb="13">
      <t>ガツ</t>
    </rPh>
    <rPh sb="15" eb="16">
      <t>ニチ</t>
    </rPh>
    <rPh sb="17" eb="20">
      <t>ホケンジョ</t>
    </rPh>
    <rPh sb="21" eb="23">
      <t>ハイシ</t>
    </rPh>
    <rPh sb="23" eb="25">
      <t>テツヅ</t>
    </rPh>
    <rPh sb="27" eb="28">
      <t>オコナ</t>
    </rPh>
    <phoneticPr fontId="3"/>
  </si>
  <si>
    <t>令和元年４月１日から令和２年３月３１日まで</t>
    <rPh sb="0" eb="1">
      <t>レイ</t>
    </rPh>
    <rPh sb="1" eb="2">
      <t>ワ</t>
    </rPh>
    <rPh sb="2" eb="4">
      <t>ガンネン</t>
    </rPh>
    <rPh sb="4" eb="5">
      <t>ヘイネン</t>
    </rPh>
    <rPh sb="5" eb="6">
      <t>ガツ</t>
    </rPh>
    <rPh sb="7" eb="8">
      <t>ニチ</t>
    </rPh>
    <rPh sb="10" eb="11">
      <t>レイ</t>
    </rPh>
    <rPh sb="11" eb="12">
      <t>ワ</t>
    </rPh>
    <rPh sb="13" eb="14">
      <t>ネン</t>
    </rPh>
    <rPh sb="14" eb="15">
      <t>ヘイネン</t>
    </rPh>
    <rPh sb="15" eb="16">
      <t>ガツ</t>
    </rPh>
    <rPh sb="18" eb="19">
      <t>ニチ</t>
    </rPh>
    <phoneticPr fontId="3"/>
  </si>
  <si>
    <t>（平成30年度＝243日）</t>
    <phoneticPr fontId="3"/>
  </si>
  <si>
    <t>（平成30年度＝524,860円）</t>
    <phoneticPr fontId="3"/>
  </si>
  <si>
    <t>（平成30年度＝482,860円）</t>
    <phoneticPr fontId="3"/>
  </si>
  <si>
    <t>　平成２２年に開所された“就労継続支援施設[陸]”は、令和元年を持って、９年を経過した。平成３０年度障害福祉サービス等報酬改定は、“陸”が開所以来追求してきた時給額の工賃向上を報酬改定に反映することなく、月額での実績をもって算定額が決まる方式としたため、中途障害者等の療養継続中の利用者が多い“陸”にとって大変厳しいものとなった。このような状況でスタートした平成３０年度は、当然厳しいものとなると予想された。その中で新しい事業の開拓等を見据えて支援を行い、施設外就労や新たな下請作業を受注し、従来の姿勢を持続していくように努めた。
　令和元年度の計画は、昨年度、新たに取り入れた施設外就労などの作業を充実させ、利用者の方々の工賃向上を目指していく。また、障害者の意向を尊重して日常生活及び社会生活を総合的に支援することにより、障害があっても安心して穏やかに暮らせる、活力ある地域づくりに寄与することを目的に事業を行う。</t>
    <rPh sb="7" eb="9">
      <t>カイショ</t>
    </rPh>
    <rPh sb="19" eb="21">
      <t>シセツ</t>
    </rPh>
    <rPh sb="27" eb="28">
      <t>レイ</t>
    </rPh>
    <rPh sb="28" eb="29">
      <t>ワ</t>
    </rPh>
    <rPh sb="29" eb="31">
      <t>ガンネン</t>
    </rPh>
    <rPh sb="32" eb="33">
      <t>モ</t>
    </rPh>
    <rPh sb="198" eb="200">
      <t>ヨソウ</t>
    </rPh>
    <rPh sb="206" eb="207">
      <t>ナカ</t>
    </rPh>
    <rPh sb="222" eb="224">
      <t>シエン</t>
    </rPh>
    <rPh sb="225" eb="226">
      <t>オコナ</t>
    </rPh>
    <rPh sb="228" eb="233">
      <t>シセツガイシュウロウ</t>
    </rPh>
    <rPh sb="234" eb="235">
      <t>アラ</t>
    </rPh>
    <rPh sb="237" eb="241">
      <t>シタウケサギョウ</t>
    </rPh>
    <rPh sb="242" eb="244">
      <t>ジュチュウ</t>
    </rPh>
    <rPh sb="261" eb="262">
      <t>ツト</t>
    </rPh>
    <rPh sb="267" eb="268">
      <t>レイ</t>
    </rPh>
    <rPh sb="268" eb="269">
      <t>ワ</t>
    </rPh>
    <rPh sb="269" eb="271">
      <t>ガンネン</t>
    </rPh>
    <rPh sb="271" eb="272">
      <t>ド</t>
    </rPh>
    <rPh sb="273" eb="275">
      <t>ケイカク</t>
    </rPh>
    <rPh sb="289" eb="294">
      <t>シセツガイシュウロウ</t>
    </rPh>
    <rPh sb="297" eb="299">
      <t>サギョウ</t>
    </rPh>
    <rPh sb="300" eb="302">
      <t>ジュウジツ</t>
    </rPh>
    <rPh sb="305" eb="308">
      <t>リヨウシャ</t>
    </rPh>
    <rPh sb="309" eb="311">
      <t>カタガタ</t>
    </rPh>
    <rPh sb="312" eb="314">
      <t>コウチン</t>
    </rPh>
    <rPh sb="314" eb="316">
      <t>コウジョウ</t>
    </rPh>
    <rPh sb="317" eb="319">
      <t>メザ</t>
    </rPh>
    <phoneticPr fontId="3"/>
  </si>
  <si>
    <t>令和2年度事業計画書</t>
    <rPh sb="0" eb="1">
      <t>レイ</t>
    </rPh>
    <rPh sb="1" eb="2">
      <t>ワ</t>
    </rPh>
    <rPh sb="3" eb="5">
      <t>ネンド</t>
    </rPh>
    <phoneticPr fontId="3"/>
  </si>
  <si>
    <t>令和２年４月１日から令和３年３月３１日まで</t>
    <rPh sb="0" eb="1">
      <t>レイ</t>
    </rPh>
    <rPh sb="1" eb="2">
      <t>ワ</t>
    </rPh>
    <rPh sb="3" eb="4">
      <t>ネン</t>
    </rPh>
    <rPh sb="4" eb="5">
      <t>ヘイネン</t>
    </rPh>
    <rPh sb="5" eb="6">
      <t>ガツ</t>
    </rPh>
    <rPh sb="7" eb="8">
      <t>ニチ</t>
    </rPh>
    <rPh sb="10" eb="11">
      <t>レイ</t>
    </rPh>
    <rPh sb="11" eb="12">
      <t>ワ</t>
    </rPh>
    <rPh sb="13" eb="14">
      <t>ネン</t>
    </rPh>
    <rPh sb="14" eb="15">
      <t>ヘイネン</t>
    </rPh>
    <rPh sb="15" eb="16">
      <t>ガツ</t>
    </rPh>
    <rPh sb="18" eb="19">
      <t>ニチ</t>
    </rPh>
    <phoneticPr fontId="3"/>
  </si>
  <si>
    <t>（令和元年度＝248日）</t>
    <rPh sb="1" eb="4">
      <t>レイワガン</t>
    </rPh>
    <phoneticPr fontId="3"/>
  </si>
  <si>
    <t>（令和元年度＝4,823日）</t>
    <rPh sb="1" eb="4">
      <t>レイワガン</t>
    </rPh>
    <phoneticPr fontId="3"/>
  </si>
  <si>
    <t>令和2年度に介護給付等に係る算定を届け出たもの</t>
    <rPh sb="0" eb="2">
      <t>レイワ</t>
    </rPh>
    <rPh sb="3" eb="5">
      <t>ネンド</t>
    </rPh>
    <rPh sb="6" eb="8">
      <t>カイゴ</t>
    </rPh>
    <rPh sb="8" eb="10">
      <t>キュウフ</t>
    </rPh>
    <rPh sb="10" eb="11">
      <t>トウ</t>
    </rPh>
    <rPh sb="12" eb="13">
      <t>カカ</t>
    </rPh>
    <rPh sb="14" eb="16">
      <t>サンテイ</t>
    </rPh>
    <rPh sb="17" eb="18">
      <t>トド</t>
    </rPh>
    <rPh sb="19" eb="20">
      <t>デ</t>
    </rPh>
    <phoneticPr fontId="3"/>
  </si>
  <si>
    <t>・ 福祉専門職員配置等加算　Ⅲ</t>
    <rPh sb="2" eb="4">
      <t>フクシ</t>
    </rPh>
    <rPh sb="4" eb="6">
      <t>センモン</t>
    </rPh>
    <rPh sb="6" eb="8">
      <t>ショクイン</t>
    </rPh>
    <rPh sb="8" eb="10">
      <t>ハイチ</t>
    </rPh>
    <rPh sb="10" eb="11">
      <t>トウ</t>
    </rPh>
    <rPh sb="11" eb="13">
      <t>カサン</t>
    </rPh>
    <phoneticPr fontId="3"/>
  </si>
  <si>
    <t>（令和元年度＝10単位）</t>
    <rPh sb="1" eb="3">
      <t>レイワ</t>
    </rPh>
    <rPh sb="3" eb="4">
      <t>ガン</t>
    </rPh>
    <phoneticPr fontId="3"/>
  </si>
  <si>
    <t>（令和元年度＝28単位）</t>
    <rPh sb="1" eb="4">
      <t>レイワガン</t>
    </rPh>
    <phoneticPr fontId="3"/>
  </si>
  <si>
    <t>・ 重度支援体制加算（Ⅰ）イ．利用定員が20人以下</t>
    <rPh sb="2" eb="4">
      <t>ジュウド</t>
    </rPh>
    <rPh sb="4" eb="6">
      <t>シエン</t>
    </rPh>
    <rPh sb="6" eb="8">
      <t>タイセイ</t>
    </rPh>
    <rPh sb="8" eb="10">
      <t>カサン</t>
    </rPh>
    <rPh sb="15" eb="17">
      <t>リヨウ</t>
    </rPh>
    <rPh sb="17" eb="19">
      <t>テイイン</t>
    </rPh>
    <rPh sb="22" eb="25">
      <t>ニンイカ</t>
    </rPh>
    <phoneticPr fontId="3"/>
  </si>
  <si>
    <t>・ 特定処遇改善加算Ⅰ</t>
    <rPh sb="2" eb="4">
      <t>トクテイ</t>
    </rPh>
    <rPh sb="4" eb="6">
      <t>ショグウ</t>
    </rPh>
    <rPh sb="6" eb="8">
      <t>カイゼン</t>
    </rPh>
    <rPh sb="8" eb="10">
      <t>カサン</t>
    </rPh>
    <phoneticPr fontId="3"/>
  </si>
  <si>
    <t>・ 処遇改善加算Ⅲ</t>
    <rPh sb="2" eb="4">
      <t>ショグウ</t>
    </rPh>
    <rPh sb="4" eb="6">
      <t>カイゼン</t>
    </rPh>
    <rPh sb="6" eb="8">
      <t>カサン</t>
    </rPh>
    <phoneticPr fontId="3"/>
  </si>
  <si>
    <t>（令和元年度＝16,989時間）</t>
    <rPh sb="1" eb="4">
      <t>レイワガン</t>
    </rPh>
    <phoneticPr fontId="3"/>
  </si>
  <si>
    <t>（令和元年度＝5,021,258円）</t>
    <rPh sb="1" eb="4">
      <t>レイワガン</t>
    </rPh>
    <phoneticPr fontId="3"/>
  </si>
  <si>
    <t>（令和元年度＝5,421,957円）</t>
    <rPh sb="1" eb="4">
      <t>レイワガン</t>
    </rPh>
    <phoneticPr fontId="3"/>
  </si>
  <si>
    <t>令和2年度</t>
    <rPh sb="0" eb="2">
      <t>レイワ</t>
    </rPh>
    <rPh sb="3" eb="4">
      <t>ネン</t>
    </rPh>
    <rPh sb="4" eb="5">
      <t>ド</t>
    </rPh>
    <phoneticPr fontId="3"/>
  </si>
  <si>
    <t>　　（ア） 令和2年度豊橋市視覚障害者歩行訓練事業</t>
    <rPh sb="6" eb="7">
      <t>レイ</t>
    </rPh>
    <rPh sb="7" eb="8">
      <t>ワ</t>
    </rPh>
    <rPh sb="9" eb="10">
      <t>ネン</t>
    </rPh>
    <rPh sb="10" eb="11">
      <t>ド</t>
    </rPh>
    <rPh sb="11" eb="14">
      <t>トヨハシシ</t>
    </rPh>
    <rPh sb="14" eb="16">
      <t>シカク</t>
    </rPh>
    <rPh sb="16" eb="19">
      <t>ショウガイシャ</t>
    </rPh>
    <rPh sb="19" eb="21">
      <t>ホコウ</t>
    </rPh>
    <rPh sb="21" eb="23">
      <t>クンレン</t>
    </rPh>
    <rPh sb="23" eb="25">
      <t>ジギョウ</t>
    </rPh>
    <phoneticPr fontId="3"/>
  </si>
  <si>
    <t>（令和元年度＝ 　8人）</t>
    <rPh sb="1" eb="4">
      <t>レイワガン</t>
    </rPh>
    <rPh sb="10" eb="11">
      <t>ニン</t>
    </rPh>
    <phoneticPr fontId="3"/>
  </si>
  <si>
    <t>（令和元年度＝　31回）</t>
    <rPh sb="1" eb="4">
      <t>レイワガン</t>
    </rPh>
    <rPh sb="10" eb="11">
      <t>カイ</t>
    </rPh>
    <phoneticPr fontId="3"/>
  </si>
  <si>
    <t>（令和元年度＝359,180円）</t>
    <rPh sb="1" eb="4">
      <t>レイワガン</t>
    </rPh>
    <phoneticPr fontId="3"/>
  </si>
  <si>
    <t>（令和元年度＝390,180円）</t>
    <rPh sb="1" eb="4">
      <t>レイワガン</t>
    </rPh>
    <phoneticPr fontId="3"/>
  </si>
  <si>
    <t>　平成２２年に開所された就労継続支援施設「陸」は、令和２年４月を以て１０年を経過した。令和元年度での「陸」は契約利用者数が３５名、職員は９名の体制で事業を行った。開所当初と比べると大きな変化があったように思える。１０年の経過の中で新しい事業の開拓等を見据えて支援を行い、施設外就労を始めとする新たな下請作業を行い、変化の中でも従来の利用者の意向に沿う、工賃の向上といった姿勢を持続していくよう努めてきた。この姿勢は令和２年度においても持続するよう努めるが、昨年末からの新型コロナウィルスの感染拡大予防により「陸」の事業にも大きな影響を与えると考えられる。
　その様な状況において、１０年という節目を迎え新規事業の開拓に取り組む。視覚障害者を対象の主とした相談支援事業所を開設する予定で準備を進めていく。個別給付の地域相談と基本相談を行い地域の視覚障害者の社会とつながる一歩となるよう取り組んでいく。開設場所、時期は現在会議を定期的に行い検討中であり、新型コロナウイルスの影響も含め実施していく。</t>
    <phoneticPr fontId="3"/>
  </si>
  <si>
    <r>
      <rPr>
        <sz val="11"/>
        <color theme="0"/>
        <rFont val="ＭＳ Ｐ明朝"/>
        <family val="1"/>
        <charset val="128"/>
      </rPr>
      <t>■</t>
    </r>
    <r>
      <rPr>
        <sz val="11"/>
        <rFont val="ＭＳ Ｐ明朝"/>
        <family val="1"/>
        <charset val="128"/>
      </rPr>
      <t>「目標工賃達成指導員配置加算」の要件となる平成30年度から令和2年（平成32年）度工賃向上計画を策定し、計画に基づき業務・作業内容を見直しの作成及び計画に基づく業務・作業内容を実践する。</t>
    </r>
    <r>
      <rPr>
        <sz val="11"/>
        <rFont val="ＭＳ Ｐ明朝"/>
        <family val="1"/>
        <charset val="128"/>
      </rPr>
      <t>株式会社鈴木ゴム商会との連携により、効率的な業務遂行により収益増を図る。</t>
    </r>
    <rPh sb="22" eb="24">
      <t>ヘイセイ</t>
    </rPh>
    <rPh sb="26" eb="27">
      <t>ネン</t>
    </rPh>
    <rPh sb="27" eb="28">
      <t>ド</t>
    </rPh>
    <rPh sb="30" eb="32">
      <t>レイワ</t>
    </rPh>
    <rPh sb="33" eb="34">
      <t>ネン</t>
    </rPh>
    <rPh sb="35" eb="37">
      <t>ヘイセイ</t>
    </rPh>
    <rPh sb="39" eb="40">
      <t>ネン</t>
    </rPh>
    <rPh sb="41" eb="42">
      <t>ド</t>
    </rPh>
    <rPh sb="42" eb="44">
      <t>コウチン</t>
    </rPh>
    <rPh sb="44" eb="46">
      <t>コウジョウ</t>
    </rPh>
    <rPh sb="46" eb="48">
      <t>ケイカク</t>
    </rPh>
    <rPh sb="49" eb="51">
      <t>サクテイ</t>
    </rPh>
    <rPh sb="53" eb="55">
      <t>ケイカク</t>
    </rPh>
    <rPh sb="56" eb="57">
      <t>モト</t>
    </rPh>
    <rPh sb="59" eb="61">
      <t>ギョウム</t>
    </rPh>
    <rPh sb="62" eb="64">
      <t>サギョウ</t>
    </rPh>
    <rPh sb="64" eb="66">
      <t>ナイヨウ</t>
    </rPh>
    <rPh sb="67" eb="69">
      <t>ミナオ</t>
    </rPh>
    <rPh sb="71" eb="73">
      <t>サクセイ</t>
    </rPh>
    <rPh sb="73" eb="74">
      <t>オヨ</t>
    </rPh>
    <rPh sb="75" eb="77">
      <t>ケイカク</t>
    </rPh>
    <rPh sb="78" eb="79">
      <t>モト</t>
    </rPh>
    <rPh sb="81" eb="83">
      <t>ギョウム</t>
    </rPh>
    <rPh sb="84" eb="86">
      <t>サギョウ</t>
    </rPh>
    <rPh sb="86" eb="88">
      <t>ナイヨウ</t>
    </rPh>
    <rPh sb="89" eb="91">
      <t>ジッセン</t>
    </rPh>
    <rPh sb="94" eb="98">
      <t>カブシキカイシャ</t>
    </rPh>
    <rPh sb="98" eb="100">
      <t>スズキ</t>
    </rPh>
    <rPh sb="102" eb="104">
      <t>ショウカイ</t>
    </rPh>
    <rPh sb="106" eb="108">
      <t>レンケイ</t>
    </rPh>
    <rPh sb="112" eb="115">
      <t>コウリツテキ</t>
    </rPh>
    <rPh sb="116" eb="118">
      <t>ギョウム</t>
    </rPh>
    <rPh sb="118" eb="120">
      <t>スイコウ</t>
    </rPh>
    <rPh sb="123" eb="125">
      <t>シュウエキ</t>
    </rPh>
    <rPh sb="125" eb="126">
      <t>ゾウ</t>
    </rPh>
    <rPh sb="127" eb="128">
      <t>ハカ</t>
    </rPh>
    <phoneticPr fontId="3"/>
  </si>
  <si>
    <t>（令和元年度＝19.5人）</t>
    <rPh sb="1" eb="4">
      <t>レイワガン</t>
    </rPh>
    <rPh sb="11" eb="12">
      <t>ニン</t>
    </rPh>
    <phoneticPr fontId="3"/>
  </si>
  <si>
    <t>令和3年度事業計画書</t>
    <rPh sb="0" eb="1">
      <t>レイ</t>
    </rPh>
    <rPh sb="1" eb="2">
      <t>ワ</t>
    </rPh>
    <rPh sb="3" eb="5">
      <t>ネンド</t>
    </rPh>
    <phoneticPr fontId="3"/>
  </si>
  <si>
    <t>令和３年４月１日から令和４年３月３１日まで</t>
    <rPh sb="0" eb="1">
      <t>レイ</t>
    </rPh>
    <rPh sb="1" eb="2">
      <t>ワ</t>
    </rPh>
    <rPh sb="3" eb="4">
      <t>ネン</t>
    </rPh>
    <rPh sb="4" eb="5">
      <t>ヘイネン</t>
    </rPh>
    <rPh sb="5" eb="6">
      <t>ガツ</t>
    </rPh>
    <rPh sb="7" eb="8">
      <t>ニチ</t>
    </rPh>
    <rPh sb="10" eb="11">
      <t>レイ</t>
    </rPh>
    <rPh sb="11" eb="12">
      <t>ワ</t>
    </rPh>
    <rPh sb="13" eb="14">
      <t>ネン</t>
    </rPh>
    <rPh sb="14" eb="15">
      <t>ヘイネン</t>
    </rPh>
    <rPh sb="15" eb="16">
      <t>ガツ</t>
    </rPh>
    <rPh sb="18" eb="19">
      <t>ニチ</t>
    </rPh>
    <phoneticPr fontId="3"/>
  </si>
  <si>
    <t>（１）特定非営利活動に係る事業</t>
    <rPh sb="0" eb="2">
      <t>イシキ</t>
    </rPh>
    <phoneticPr fontId="3"/>
  </si>
  <si>
    <t>2019年12月以降、中国湖北省武漢市を中心に発生し、短期間で全世界に感染拡大をもたらした新型コロナウィルス（COVID-１９）の影響は未だに絶えず当事業所また、福祉事業全般に大きな影響をもたらしている。
　全福祉事業所に対し「感染の発生及びまん延の防止等に関する取組」が義務付けられ、換気、消毒等の徹底や外部からの来訪者に対し検温の実施、連絡先の把握等施設における閉塞的環境を余儀なくされている。
　その様な状況下「陸」に於いては２０２１年３月時点で登録利用者３２名、男性１３名、女性１９名で４月からは２０歳代女性の利用予定者がおり、年齢、障害特性が多様化している。２０２１年４月基本的報酬改定等があり、コロナ禍でありながらも、より利用者に対する工賃向上への取り組みが事業所に課せられ、職員の意識向上が求められている。既存の受託企業との信頼関係の構築及び維持、新規作業内容の模索等取り組んでいく。
　一方「新型コロナウィルスを含む感染症対策」「障害者虐待防止等」について委員会の設置等義務付けられ、具体的取り組みを実施していく。
　また新型コロナウィルスの影響を受けながらも、障害者の社会活動を促進する事業として「視覚障害者の歩行訓練事業」も引き続き豊橋市より委託を受け継続し活動を取り組んでいく。</t>
    <rPh sb="4" eb="5">
      <t>ネン</t>
    </rPh>
    <rPh sb="7" eb="8">
      <t>ツキ</t>
    </rPh>
    <rPh sb="8" eb="10">
      <t>イコウ</t>
    </rPh>
    <rPh sb="11" eb="13">
      <t>チュウゴク</t>
    </rPh>
    <rPh sb="13" eb="16">
      <t>コホクショウ</t>
    </rPh>
    <rPh sb="16" eb="19">
      <t>ブカンシ</t>
    </rPh>
    <rPh sb="20" eb="22">
      <t>チュウシン</t>
    </rPh>
    <rPh sb="23" eb="25">
      <t>ハッセイ</t>
    </rPh>
    <rPh sb="27" eb="30">
      <t>タンキカン</t>
    </rPh>
    <rPh sb="31" eb="34">
      <t>ゼンセカイ</t>
    </rPh>
    <rPh sb="35" eb="37">
      <t>カンセン</t>
    </rPh>
    <rPh sb="37" eb="39">
      <t>カクダイ</t>
    </rPh>
    <rPh sb="45" eb="47">
      <t>シンガタ</t>
    </rPh>
    <rPh sb="65" eb="67">
      <t>エイキョウ</t>
    </rPh>
    <rPh sb="68" eb="69">
      <t>イマ</t>
    </rPh>
    <rPh sb="71" eb="72">
      <t>タ</t>
    </rPh>
    <rPh sb="74" eb="75">
      <t>トウ</t>
    </rPh>
    <rPh sb="75" eb="78">
      <t>ジギョウショ</t>
    </rPh>
    <rPh sb="81" eb="83">
      <t>フクシ</t>
    </rPh>
    <rPh sb="83" eb="85">
      <t>ジギョウ</t>
    </rPh>
    <rPh sb="85" eb="87">
      <t>ゼンパン</t>
    </rPh>
    <rPh sb="88" eb="89">
      <t>オオ</t>
    </rPh>
    <rPh sb="91" eb="93">
      <t>エイキョウ</t>
    </rPh>
    <rPh sb="104" eb="105">
      <t>ゼン</t>
    </rPh>
    <rPh sb="105" eb="107">
      <t>フクシ</t>
    </rPh>
    <rPh sb="107" eb="110">
      <t>ジギョウショ</t>
    </rPh>
    <rPh sb="111" eb="112">
      <t>タイ</t>
    </rPh>
    <rPh sb="114" eb="116">
      <t>カンセン</t>
    </rPh>
    <rPh sb="117" eb="119">
      <t>ハッセイ</t>
    </rPh>
    <rPh sb="119" eb="120">
      <t>オヨ</t>
    </rPh>
    <rPh sb="123" eb="124">
      <t>エン</t>
    </rPh>
    <rPh sb="125" eb="128">
      <t>ボウシナド</t>
    </rPh>
    <rPh sb="129" eb="130">
      <t>カン</t>
    </rPh>
    <rPh sb="132" eb="134">
      <t>トリクミ</t>
    </rPh>
    <rPh sb="136" eb="139">
      <t>ギムヅ</t>
    </rPh>
    <rPh sb="143" eb="145">
      <t>カンキ</t>
    </rPh>
    <rPh sb="146" eb="148">
      <t>ショウドク</t>
    </rPh>
    <rPh sb="148" eb="149">
      <t>ナド</t>
    </rPh>
    <rPh sb="150" eb="152">
      <t>テッテイ</t>
    </rPh>
    <rPh sb="153" eb="155">
      <t>ガイブ</t>
    </rPh>
    <rPh sb="158" eb="161">
      <t>ライホウシャ</t>
    </rPh>
    <rPh sb="162" eb="163">
      <t>タイ</t>
    </rPh>
    <rPh sb="164" eb="166">
      <t>ケンオン</t>
    </rPh>
    <rPh sb="167" eb="169">
      <t>ジッシ</t>
    </rPh>
    <rPh sb="170" eb="173">
      <t>レンラクサキ</t>
    </rPh>
    <rPh sb="174" eb="177">
      <t>ハアクナド</t>
    </rPh>
    <rPh sb="177" eb="179">
      <t>シセツ</t>
    </rPh>
    <rPh sb="183" eb="186">
      <t>ヘイソクテキ</t>
    </rPh>
    <rPh sb="186" eb="188">
      <t>カンキョウ</t>
    </rPh>
    <rPh sb="189" eb="191">
      <t>ヨギ</t>
    </rPh>
    <rPh sb="203" eb="204">
      <t>ヨウ</t>
    </rPh>
    <rPh sb="205" eb="208">
      <t>ジョウキョウカ</t>
    </rPh>
    <rPh sb="209" eb="210">
      <t>リク</t>
    </rPh>
    <rPh sb="212" eb="213">
      <t>オ</t>
    </rPh>
    <rPh sb="220" eb="221">
      <t>ネン</t>
    </rPh>
    <rPh sb="222" eb="223">
      <t>ツキ</t>
    </rPh>
    <rPh sb="223" eb="225">
      <t>ジテン</t>
    </rPh>
    <rPh sb="226" eb="228">
      <t>トウロク</t>
    </rPh>
    <rPh sb="228" eb="231">
      <t>リヨウシャ</t>
    </rPh>
    <rPh sb="233" eb="234">
      <t>ナ</t>
    </rPh>
    <rPh sb="235" eb="237">
      <t>ダンセイ</t>
    </rPh>
    <rPh sb="239" eb="240">
      <t>ナ</t>
    </rPh>
    <rPh sb="241" eb="243">
      <t>ジョセイ</t>
    </rPh>
    <rPh sb="245" eb="246">
      <t>ナ</t>
    </rPh>
    <rPh sb="248" eb="249">
      <t>ツキ</t>
    </rPh>
    <rPh sb="254" eb="255">
      <t>サイ</t>
    </rPh>
    <rPh sb="255" eb="256">
      <t>ダイ</t>
    </rPh>
    <rPh sb="256" eb="258">
      <t>ジョセイ</t>
    </rPh>
    <rPh sb="259" eb="261">
      <t>リヨウ</t>
    </rPh>
    <rPh sb="261" eb="263">
      <t>ヨテイ</t>
    </rPh>
    <rPh sb="263" eb="264">
      <t>シャ</t>
    </rPh>
    <rPh sb="268" eb="270">
      <t>ネンレイ</t>
    </rPh>
    <rPh sb="271" eb="273">
      <t>ショウガイ</t>
    </rPh>
    <rPh sb="273" eb="275">
      <t>トクセイ</t>
    </rPh>
    <rPh sb="276" eb="279">
      <t>タヨウカ</t>
    </rPh>
    <rPh sb="288" eb="289">
      <t>ネン</t>
    </rPh>
    <rPh sb="290" eb="291">
      <t>ツキ</t>
    </rPh>
    <rPh sb="291" eb="294">
      <t>キホンテキ</t>
    </rPh>
    <rPh sb="294" eb="296">
      <t>ホウシュウ</t>
    </rPh>
    <rPh sb="296" eb="299">
      <t>カイテイナド</t>
    </rPh>
    <rPh sb="306" eb="307">
      <t>カ</t>
    </rPh>
    <rPh sb="317" eb="320">
      <t>リヨウシャ</t>
    </rPh>
    <rPh sb="321" eb="322">
      <t>タイ</t>
    </rPh>
    <rPh sb="324" eb="326">
      <t>コウチン</t>
    </rPh>
    <rPh sb="326" eb="328">
      <t>コウジョウ</t>
    </rPh>
    <rPh sb="330" eb="331">
      <t>ト</t>
    </rPh>
    <rPh sb="332" eb="333">
      <t>ク</t>
    </rPh>
    <rPh sb="335" eb="338">
      <t>ジギョウショ</t>
    </rPh>
    <rPh sb="339" eb="340">
      <t>カ</t>
    </rPh>
    <rPh sb="344" eb="346">
      <t>ショクイン</t>
    </rPh>
    <rPh sb="347" eb="349">
      <t>イシキ</t>
    </rPh>
    <rPh sb="349" eb="351">
      <t>コウジョウ</t>
    </rPh>
    <rPh sb="352" eb="353">
      <t>モト</t>
    </rPh>
    <rPh sb="360" eb="362">
      <t>キゾン</t>
    </rPh>
    <rPh sb="363" eb="365">
      <t>ジュタク</t>
    </rPh>
    <rPh sb="365" eb="367">
      <t>キギョウ</t>
    </rPh>
    <rPh sb="369" eb="371">
      <t>シンライ</t>
    </rPh>
    <rPh sb="371" eb="373">
      <t>カンケイ</t>
    </rPh>
    <rPh sb="374" eb="376">
      <t>コウチク</t>
    </rPh>
    <rPh sb="376" eb="377">
      <t>オヨ</t>
    </rPh>
    <rPh sb="378" eb="380">
      <t>イジ</t>
    </rPh>
    <rPh sb="381" eb="383">
      <t>シンキ</t>
    </rPh>
    <rPh sb="383" eb="385">
      <t>サギョウ</t>
    </rPh>
    <rPh sb="385" eb="387">
      <t>ナイヨウ</t>
    </rPh>
    <rPh sb="388" eb="390">
      <t>モサク</t>
    </rPh>
    <rPh sb="390" eb="391">
      <t>ナド</t>
    </rPh>
    <rPh sb="391" eb="392">
      <t>ト</t>
    </rPh>
    <rPh sb="393" eb="394">
      <t>ク</t>
    </rPh>
    <rPh sb="401" eb="403">
      <t>イッポウ</t>
    </rPh>
    <rPh sb="404" eb="406">
      <t>シンガタ</t>
    </rPh>
    <rPh sb="414" eb="415">
      <t>フク</t>
    </rPh>
    <rPh sb="416" eb="418">
      <t>カンセン</t>
    </rPh>
    <rPh sb="418" eb="419">
      <t>ショウ</t>
    </rPh>
    <rPh sb="419" eb="421">
      <t>タイサク</t>
    </rPh>
    <rPh sb="423" eb="426">
      <t>ショウガイシャ</t>
    </rPh>
    <rPh sb="426" eb="428">
      <t>ギャクタイ</t>
    </rPh>
    <rPh sb="428" eb="430">
      <t>ボウシ</t>
    </rPh>
    <rPh sb="430" eb="431">
      <t>ナド</t>
    </rPh>
    <rPh sb="436" eb="439">
      <t>イインカイ</t>
    </rPh>
    <rPh sb="440" eb="442">
      <t>セッチ</t>
    </rPh>
    <rPh sb="442" eb="443">
      <t>ナド</t>
    </rPh>
    <rPh sb="443" eb="446">
      <t>ギムヅ</t>
    </rPh>
    <rPh sb="450" eb="453">
      <t>グタイテキ</t>
    </rPh>
    <rPh sb="453" eb="454">
      <t>ト</t>
    </rPh>
    <rPh sb="455" eb="456">
      <t>ク</t>
    </rPh>
    <rPh sb="458" eb="460">
      <t>ジッシ</t>
    </rPh>
    <rPh sb="469" eb="471">
      <t>シンガタ</t>
    </rPh>
    <rPh sb="479" eb="481">
      <t>エイキョウ</t>
    </rPh>
    <rPh sb="482" eb="483">
      <t>ウ</t>
    </rPh>
    <rPh sb="489" eb="492">
      <t>ショウガイシャ</t>
    </rPh>
    <rPh sb="493" eb="495">
      <t>シャカイ</t>
    </rPh>
    <rPh sb="495" eb="497">
      <t>カツドウ</t>
    </rPh>
    <rPh sb="498" eb="500">
      <t>ソクシン</t>
    </rPh>
    <rPh sb="502" eb="504">
      <t>ジギョウ</t>
    </rPh>
    <rPh sb="508" eb="510">
      <t>シカク</t>
    </rPh>
    <rPh sb="510" eb="513">
      <t>ショウガイシャ</t>
    </rPh>
    <rPh sb="514" eb="516">
      <t>ホコウ</t>
    </rPh>
    <rPh sb="516" eb="518">
      <t>クンレン</t>
    </rPh>
    <rPh sb="518" eb="520">
      <t>ジギョウ</t>
    </rPh>
    <rPh sb="522" eb="523">
      <t>ヒ</t>
    </rPh>
    <rPh sb="524" eb="525">
      <t>ツヅ</t>
    </rPh>
    <rPh sb="526" eb="529">
      <t>トヨハシシ</t>
    </rPh>
    <rPh sb="531" eb="533">
      <t>イタク</t>
    </rPh>
    <rPh sb="534" eb="535">
      <t>ウ</t>
    </rPh>
    <rPh sb="536" eb="538">
      <t>ケイゾク</t>
    </rPh>
    <rPh sb="539" eb="541">
      <t>カツドウ</t>
    </rPh>
    <rPh sb="542" eb="543">
      <t>ト</t>
    </rPh>
    <rPh sb="544" eb="545">
      <t>ク</t>
    </rPh>
    <phoneticPr fontId="3"/>
  </si>
  <si>
    <t>（令和2年度＝241日）</t>
    <rPh sb="1" eb="3">
      <t>レイワ</t>
    </rPh>
    <rPh sb="4" eb="6">
      <t>ネンド</t>
    </rPh>
    <phoneticPr fontId="3"/>
  </si>
  <si>
    <t>（令和2年度＝4,580日）</t>
    <rPh sb="1" eb="3">
      <t>レイワ</t>
    </rPh>
    <rPh sb="4" eb="6">
      <t>ネンド</t>
    </rPh>
    <phoneticPr fontId="3"/>
  </si>
  <si>
    <t>（令和2年度＝19.1人）</t>
    <rPh sb="1" eb="3">
      <t>レイワ</t>
    </rPh>
    <rPh sb="4" eb="6">
      <t>ネンド</t>
    </rPh>
    <rPh sb="11" eb="12">
      <t>ニン</t>
    </rPh>
    <phoneticPr fontId="3"/>
  </si>
  <si>
    <t>指定障害福祉サービス内容の届出（令和3年度）</t>
    <rPh sb="0" eb="2">
      <t>シテイ</t>
    </rPh>
    <rPh sb="2" eb="4">
      <t>ショウガイ</t>
    </rPh>
    <rPh sb="4" eb="6">
      <t>フクシ</t>
    </rPh>
    <rPh sb="10" eb="12">
      <t>ナイヨウ</t>
    </rPh>
    <rPh sb="13" eb="15">
      <t>トドケデ</t>
    </rPh>
    <rPh sb="16" eb="17">
      <t>レイ</t>
    </rPh>
    <rPh sb="17" eb="18">
      <t>ワ</t>
    </rPh>
    <rPh sb="19" eb="21">
      <t>ネンド</t>
    </rPh>
    <rPh sb="20" eb="21">
      <t>ドヘイネンド</t>
    </rPh>
    <phoneticPr fontId="3"/>
  </si>
  <si>
    <t>令和3年度に介護給付等に係る算定を届け出たもの</t>
    <rPh sb="0" eb="2">
      <t>レイワ</t>
    </rPh>
    <rPh sb="3" eb="5">
      <t>ネンド</t>
    </rPh>
    <rPh sb="6" eb="8">
      <t>カイゴ</t>
    </rPh>
    <rPh sb="8" eb="10">
      <t>キュウフ</t>
    </rPh>
    <rPh sb="10" eb="11">
      <t>トウ</t>
    </rPh>
    <rPh sb="12" eb="13">
      <t>カカ</t>
    </rPh>
    <rPh sb="14" eb="16">
      <t>サンテイ</t>
    </rPh>
    <rPh sb="17" eb="18">
      <t>トド</t>
    </rPh>
    <rPh sb="19" eb="20">
      <t>デ</t>
    </rPh>
    <phoneticPr fontId="3"/>
  </si>
  <si>
    <t>(令和2年度＝589単位）</t>
    <rPh sb="1" eb="3">
      <t>レイワ</t>
    </rPh>
    <rPh sb="4" eb="6">
      <t>ネンド</t>
    </rPh>
    <rPh sb="10" eb="12">
      <t>タンイ</t>
    </rPh>
    <phoneticPr fontId="3"/>
  </si>
  <si>
    <t xml:space="preserve"> 　　　平均工賃が1万5千円以上2万円未満</t>
    <rPh sb="4" eb="6">
      <t>ヘイキン</t>
    </rPh>
    <rPh sb="6" eb="8">
      <t>コウチン</t>
    </rPh>
    <rPh sb="13" eb="14">
      <t>エン</t>
    </rPh>
    <rPh sb="14" eb="16">
      <t>イジョウ</t>
    </rPh>
    <rPh sb="17" eb="19">
      <t>マンエン</t>
    </rPh>
    <rPh sb="19" eb="21">
      <t>ミマン</t>
    </rPh>
    <phoneticPr fontId="3"/>
  </si>
  <si>
    <t>（令和2年度＝6単位）</t>
    <rPh sb="1" eb="3">
      <t>レイワ</t>
    </rPh>
    <phoneticPr fontId="3"/>
  </si>
  <si>
    <t>（変更なし）</t>
    <rPh sb="1" eb="3">
      <t>ヘンコウ</t>
    </rPh>
    <phoneticPr fontId="3"/>
  </si>
  <si>
    <t>(令和2年度＝2.1％）</t>
    <rPh sb="1" eb="3">
      <t>レイワ</t>
    </rPh>
    <rPh sb="4" eb="6">
      <t>ネンド</t>
    </rPh>
    <phoneticPr fontId="3"/>
  </si>
  <si>
    <t>(令和2年度＝2.0％）</t>
    <rPh sb="1" eb="3">
      <t>レイワ</t>
    </rPh>
    <rPh sb="4" eb="6">
      <t>ネンド</t>
    </rPh>
    <phoneticPr fontId="3"/>
  </si>
  <si>
    <r>
      <rPr>
        <sz val="11"/>
        <color theme="0"/>
        <rFont val="ＭＳ Ｐ明朝"/>
        <family val="1"/>
        <charset val="128"/>
      </rPr>
      <t>■</t>
    </r>
    <r>
      <rPr>
        <sz val="11"/>
        <rFont val="ＭＳ Ｐ明朝"/>
        <family val="1"/>
        <charset val="128"/>
      </rPr>
      <t>「目標工賃達成指導員配置加算」の要件となる令和2年度から令和5年度工賃向上計画を策定し、計画に基づき業務・作業内容を見直しの作成及び計画に基づく業務・作業内容を実践する。株式会社鈴木ゴム商会との連携により、効率的な業務遂行により収益増を図ると共に、コロナ禍におけるバザーの中止等鑑みる。</t>
    </r>
    <rPh sb="22" eb="24">
      <t>レイワ</t>
    </rPh>
    <rPh sb="25" eb="26">
      <t>ネン</t>
    </rPh>
    <rPh sb="26" eb="27">
      <t>ド</t>
    </rPh>
    <rPh sb="29" eb="31">
      <t>レイワ</t>
    </rPh>
    <rPh sb="32" eb="33">
      <t>ネン</t>
    </rPh>
    <rPh sb="33" eb="34">
      <t>ド</t>
    </rPh>
    <rPh sb="34" eb="36">
      <t>コウチン</t>
    </rPh>
    <rPh sb="36" eb="38">
      <t>コウジョウ</t>
    </rPh>
    <rPh sb="38" eb="40">
      <t>ケイカク</t>
    </rPh>
    <rPh sb="41" eb="43">
      <t>サクテイ</t>
    </rPh>
    <rPh sb="45" eb="47">
      <t>ケイカク</t>
    </rPh>
    <rPh sb="48" eb="49">
      <t>モト</t>
    </rPh>
    <rPh sb="51" eb="53">
      <t>ギョウム</t>
    </rPh>
    <rPh sb="54" eb="56">
      <t>サギョウ</t>
    </rPh>
    <rPh sb="56" eb="58">
      <t>ナイヨウ</t>
    </rPh>
    <rPh sb="59" eb="61">
      <t>ミナオ</t>
    </rPh>
    <rPh sb="63" eb="65">
      <t>サクセイ</t>
    </rPh>
    <rPh sb="65" eb="66">
      <t>オヨ</t>
    </rPh>
    <rPh sb="67" eb="69">
      <t>ケイカク</t>
    </rPh>
    <rPh sb="70" eb="71">
      <t>モト</t>
    </rPh>
    <rPh sb="73" eb="75">
      <t>ギョウム</t>
    </rPh>
    <rPh sb="76" eb="78">
      <t>サギョウ</t>
    </rPh>
    <rPh sb="78" eb="80">
      <t>ナイヨウ</t>
    </rPh>
    <rPh sb="81" eb="83">
      <t>ジッセン</t>
    </rPh>
    <rPh sb="86" eb="90">
      <t>カブシキカイシャ</t>
    </rPh>
    <rPh sb="90" eb="92">
      <t>スズキ</t>
    </rPh>
    <rPh sb="94" eb="96">
      <t>ショウカイ</t>
    </rPh>
    <rPh sb="98" eb="100">
      <t>レンケイ</t>
    </rPh>
    <rPh sb="104" eb="107">
      <t>コウリツテキ</t>
    </rPh>
    <rPh sb="108" eb="110">
      <t>ギョウム</t>
    </rPh>
    <rPh sb="110" eb="112">
      <t>スイコウ</t>
    </rPh>
    <rPh sb="115" eb="117">
      <t>シュウエキ</t>
    </rPh>
    <rPh sb="117" eb="118">
      <t>ゾウ</t>
    </rPh>
    <rPh sb="119" eb="120">
      <t>ハカ</t>
    </rPh>
    <rPh sb="122" eb="123">
      <t>トモ</t>
    </rPh>
    <rPh sb="128" eb="129">
      <t>カ</t>
    </rPh>
    <rPh sb="137" eb="140">
      <t>チュウシナド</t>
    </rPh>
    <rPh sb="140" eb="141">
      <t>カンガ</t>
    </rPh>
    <phoneticPr fontId="3"/>
  </si>
  <si>
    <t>令和3年度</t>
    <rPh sb="0" eb="2">
      <t>レイワ</t>
    </rPh>
    <rPh sb="3" eb="4">
      <t>ネン</t>
    </rPh>
    <rPh sb="4" eb="5">
      <t>ド</t>
    </rPh>
    <phoneticPr fontId="3"/>
  </si>
  <si>
    <t>令和4年度</t>
    <rPh sb="0" eb="2">
      <t>レイワ</t>
    </rPh>
    <rPh sb="3" eb="5">
      <t>ネンド</t>
    </rPh>
    <phoneticPr fontId="3"/>
  </si>
  <si>
    <t>令和5年度</t>
    <rPh sb="3" eb="5">
      <t>ネンド</t>
    </rPh>
    <phoneticPr fontId="3"/>
  </si>
  <si>
    <t>（令和2年度＝16,604時間）</t>
    <rPh sb="1" eb="3">
      <t>レイワ</t>
    </rPh>
    <rPh sb="4" eb="6">
      <t>ネンド</t>
    </rPh>
    <phoneticPr fontId="3"/>
  </si>
  <si>
    <t>（令和2年度＝5,076,918円）</t>
    <rPh sb="1" eb="3">
      <t>レイワ</t>
    </rPh>
    <rPh sb="4" eb="6">
      <t>ネンド</t>
    </rPh>
    <phoneticPr fontId="3"/>
  </si>
  <si>
    <t>（令和2年度＝4,962,672円）</t>
    <rPh sb="1" eb="3">
      <t>レイワ</t>
    </rPh>
    <rPh sb="4" eb="6">
      <t>ネンド</t>
    </rPh>
    <phoneticPr fontId="3"/>
  </si>
  <si>
    <t>　　（ア） 令和3年度豊橋市視覚障害者歩行訓練事業</t>
    <rPh sb="6" eb="7">
      <t>レイ</t>
    </rPh>
    <rPh sb="7" eb="8">
      <t>ワ</t>
    </rPh>
    <rPh sb="9" eb="10">
      <t>ネン</t>
    </rPh>
    <rPh sb="10" eb="11">
      <t>ド</t>
    </rPh>
    <rPh sb="11" eb="14">
      <t>トヨハシシ</t>
    </rPh>
    <rPh sb="14" eb="16">
      <t>シカク</t>
    </rPh>
    <rPh sb="16" eb="19">
      <t>ショウガイシャ</t>
    </rPh>
    <rPh sb="19" eb="21">
      <t>ホコウ</t>
    </rPh>
    <rPh sb="21" eb="23">
      <t>クンレン</t>
    </rPh>
    <rPh sb="23" eb="25">
      <t>ジギョウ</t>
    </rPh>
    <phoneticPr fontId="3"/>
  </si>
  <si>
    <t>（令和2年度＝ 4人）</t>
    <rPh sb="1" eb="3">
      <t>レイワ</t>
    </rPh>
    <rPh sb="4" eb="6">
      <t>ネンド</t>
    </rPh>
    <rPh sb="9" eb="10">
      <t>ニン</t>
    </rPh>
    <phoneticPr fontId="3"/>
  </si>
  <si>
    <t>（令和2年度＝　14回）</t>
    <rPh sb="1" eb="3">
      <t>レイワ</t>
    </rPh>
    <rPh sb="4" eb="6">
      <t>ネンド</t>
    </rPh>
    <rPh sb="10" eb="11">
      <t>カイ</t>
    </rPh>
    <phoneticPr fontId="3"/>
  </si>
  <si>
    <t>（令和2年度＝160,920円）</t>
    <rPh sb="1" eb="3">
      <t>レイワ</t>
    </rPh>
    <rPh sb="4" eb="6">
      <t>ネンド</t>
    </rPh>
    <phoneticPr fontId="3"/>
  </si>
  <si>
    <t>（令和2年度＝174,920円）</t>
    <rPh sb="1" eb="3">
      <t>レイワ</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</si>
</sst>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_ "/>
    <numFmt numFmtId="178" formatCode="0;&quot;△ &quot;0"/>
    <numFmt numFmtId="179" formatCode="#,##0.0;[Red]\-#,##0.0"/>
    <numFmt numFmtId="180" formatCode="0.0_ "/>
    <numFmt numFmtId="181" formatCode="#,##0;&quot;△ &quot;#,##0"/>
    <numFmt numFmtId="182" formatCode="0_);\(0\)"/>
    <numFmt numFmtId="183" formatCode="#,##0.0"/>
    <numFmt numFmtId="184" formatCode="0.0"/>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ゴシック"/>
      <family val="3"/>
      <charset val="128"/>
    </font>
    <font>
      <sz val="10"/>
      <color theme="1"/>
      <name val="ＭＳ Ｐゴシック"/>
      <family val="2"/>
      <charset val="128"/>
      <scheme val="minor"/>
    </font>
    <font>
      <sz val="14"/>
      <color theme="1"/>
      <name val="ＭＳ ゴシック"/>
      <family val="3"/>
      <charset val="128"/>
    </font>
    <font>
      <sz val="12"/>
      <color theme="1"/>
      <name val="ＭＳ ゴシック"/>
      <family val="3"/>
      <charset val="128"/>
    </font>
    <font>
      <sz val="11"/>
      <color rgb="FFFFFFFF"/>
      <name val="ＭＳ ゴシック"/>
      <family val="3"/>
      <charset val="128"/>
    </font>
    <font>
      <sz val="9"/>
      <color theme="1"/>
      <name val="ＭＳ ゴシック"/>
      <family val="3"/>
      <charset val="128"/>
    </font>
    <font>
      <sz val="10"/>
      <color theme="1"/>
      <name val="ＭＳ ゴシック"/>
      <family val="3"/>
      <charset val="128"/>
    </font>
    <font>
      <sz val="11"/>
      <name val="ＭＳ ゴシック"/>
      <family val="3"/>
      <charset val="128"/>
    </font>
    <font>
      <sz val="16"/>
      <color theme="1"/>
      <name val="ＭＳ ゴシック"/>
      <family val="3"/>
      <charset val="128"/>
    </font>
    <font>
      <sz val="11"/>
      <color theme="1"/>
      <name val="ＭＳ Ｐ明朝"/>
      <family val="1"/>
      <charset val="128"/>
    </font>
    <font>
      <sz val="16"/>
      <color theme="1"/>
      <name val="ＭＳ Ｐ明朝"/>
      <family val="1"/>
      <charset val="128"/>
    </font>
    <font>
      <sz val="10"/>
      <color theme="1"/>
      <name val="ＭＳ Ｐ明朝"/>
      <family val="1"/>
      <charset val="128"/>
    </font>
    <font>
      <sz val="11"/>
      <color rgb="FFFFFFFF"/>
      <name val="ＭＳ Ｐ明朝"/>
      <family val="1"/>
      <charset val="128"/>
    </font>
    <font>
      <sz val="11"/>
      <name val="ＭＳ Ｐ明朝"/>
      <family val="1"/>
      <charset val="128"/>
    </font>
    <font>
      <sz val="9"/>
      <color theme="1"/>
      <name val="ＭＳ Ｐ明朝"/>
      <family val="1"/>
      <charset val="128"/>
    </font>
    <font>
      <sz val="11"/>
      <color rgb="FFFFFFFF"/>
      <name val="ＭＳ 明朝"/>
      <family val="1"/>
      <charset val="128"/>
    </font>
    <font>
      <sz val="16"/>
      <color theme="1"/>
      <name val="ＭＳ Ｐゴシック"/>
      <family val="3"/>
      <charset val="128"/>
      <scheme val="minor"/>
    </font>
    <font>
      <sz val="11"/>
      <color theme="1"/>
      <name val="ＭＳ Ｐゴシック"/>
      <family val="3"/>
      <charset val="128"/>
      <scheme val="minor"/>
    </font>
    <font>
      <sz val="11"/>
      <color theme="0"/>
      <name val="ＭＳ Ｐ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medium">
        <color indexed="64"/>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3">
    <xf numFmtId="0" fontId="0" fillId="0" borderId="0" xfId="0">
      <alignment vertical="center"/>
    </xf>
    <xf numFmtId="0" fontId="4" fillId="0" borderId="0" xfId="0" applyFont="1" applyBorder="1" applyAlignment="1">
      <alignment vertical="center" wrapText="1"/>
    </xf>
    <xf numFmtId="180" fontId="5" fillId="0" borderId="0" xfId="0" applyNumberFormat="1" applyFont="1" applyBorder="1" applyAlignme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shrinkToFit="1"/>
    </xf>
    <xf numFmtId="0" fontId="10" fillId="0" borderId="0" xfId="0" applyFont="1" applyAlignment="1">
      <alignment horizontal="right" vertical="center"/>
    </xf>
    <xf numFmtId="0" fontId="10" fillId="0" borderId="0" xfId="0" applyFont="1">
      <alignment vertical="center"/>
    </xf>
    <xf numFmtId="0" fontId="6" fillId="0" borderId="0" xfId="0" applyFont="1" applyAlignment="1">
      <alignment horizontal="left" vertical="center"/>
    </xf>
    <xf numFmtId="180" fontId="0" fillId="0" borderId="0" xfId="0" applyNumberFormat="1">
      <alignment vertical="center"/>
    </xf>
    <xf numFmtId="0" fontId="10" fillId="0" borderId="0" xfId="0" applyFont="1" applyAlignment="1">
      <alignment vertical="center" shrinkToFit="1"/>
    </xf>
    <xf numFmtId="0" fontId="10" fillId="0" borderId="0" xfId="0" applyFont="1" applyAlignment="1">
      <alignment vertical="center"/>
    </xf>
    <xf numFmtId="0" fontId="2"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shrinkToFit="1"/>
    </xf>
    <xf numFmtId="0" fontId="4" fillId="0" borderId="0" xfId="0" applyFont="1" applyAlignment="1">
      <alignment horizontal="left" vertical="center"/>
    </xf>
    <xf numFmtId="0" fontId="8"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left" vertical="center" wrapText="1"/>
    </xf>
    <xf numFmtId="0" fontId="13" fillId="0" borderId="0" xfId="0" applyFont="1" applyAlignment="1">
      <alignment horizontal="right" vertical="center"/>
    </xf>
    <xf numFmtId="0" fontId="13" fillId="0" borderId="0" xfId="0" applyFont="1">
      <alignment vertical="center"/>
    </xf>
    <xf numFmtId="0" fontId="16"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left" vertical="center"/>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shrinkToFi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horizontal="left" vertical="center" wrapText="1"/>
    </xf>
    <xf numFmtId="0" fontId="13" fillId="0" borderId="0" xfId="0" applyFont="1" applyBorder="1" applyAlignment="1">
      <alignment horizontal="center" vertical="center" wrapText="1"/>
    </xf>
    <xf numFmtId="38" fontId="13" fillId="0" borderId="0" xfId="1" applyFont="1" applyBorder="1" applyAlignment="1">
      <alignment horizontal="right" vertical="center" shrinkToFit="1"/>
    </xf>
    <xf numFmtId="38" fontId="13" fillId="0" borderId="0" xfId="0" applyNumberFormat="1" applyFont="1" applyBorder="1" applyAlignment="1">
      <alignment horizontal="right" vertical="center" shrinkToFit="1"/>
    </xf>
    <xf numFmtId="177" fontId="13" fillId="0" borderId="0" xfId="0" applyNumberFormat="1" applyFont="1" applyBorder="1" applyAlignment="1">
      <alignment horizontal="right" vertical="center" shrinkToFit="1"/>
    </xf>
    <xf numFmtId="180" fontId="15" fillId="0" borderId="0" xfId="0" applyNumberFormat="1" applyFont="1" applyBorder="1" applyAlignment="1">
      <alignment horizontal="right" vertical="center" shrinkToFit="1"/>
    </xf>
    <xf numFmtId="0" fontId="13" fillId="0" borderId="0" xfId="0" applyFont="1" applyBorder="1">
      <alignment vertical="center"/>
    </xf>
    <xf numFmtId="0" fontId="13" fillId="0" borderId="0" xfId="0" applyFont="1" applyBorder="1" applyAlignment="1">
      <alignment vertical="center"/>
    </xf>
    <xf numFmtId="0" fontId="13" fillId="0" borderId="29" xfId="0" applyFont="1" applyBorder="1">
      <alignment vertical="center"/>
    </xf>
    <xf numFmtId="38" fontId="13" fillId="0" borderId="0" xfId="0" applyNumberFormat="1" applyFont="1" applyBorder="1" applyAlignment="1">
      <alignment horizontal="right" vertical="center"/>
    </xf>
    <xf numFmtId="0" fontId="13" fillId="0" borderId="0" xfId="0" applyFont="1" applyBorder="1" applyAlignment="1">
      <alignment horizontal="right" vertical="center"/>
    </xf>
    <xf numFmtId="38" fontId="13" fillId="0" borderId="29" xfId="0" applyNumberFormat="1" applyFont="1" applyBorder="1" applyAlignment="1">
      <alignment horizontal="right" vertical="center"/>
    </xf>
    <xf numFmtId="0" fontId="13" fillId="0" borderId="29" xfId="0" applyFont="1" applyBorder="1" applyAlignment="1">
      <alignment horizontal="right" vertical="center"/>
    </xf>
    <xf numFmtId="0" fontId="13" fillId="0" borderId="0" xfId="0" applyFont="1" applyBorder="1" applyAlignment="1">
      <alignment horizontal="left" vertical="center"/>
    </xf>
    <xf numFmtId="3" fontId="13" fillId="0" borderId="0" xfId="0" applyNumberFormat="1" applyFont="1" applyBorder="1" applyAlignment="1">
      <alignment horizontal="right" vertical="center" shrinkToFit="1"/>
    </xf>
    <xf numFmtId="0" fontId="13" fillId="0" borderId="0" xfId="0" applyFont="1" applyBorder="1" applyAlignment="1">
      <alignment horizontal="right" vertical="center" shrinkToFit="1"/>
    </xf>
    <xf numFmtId="0" fontId="16"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right" vertical="center"/>
    </xf>
    <xf numFmtId="38" fontId="13" fillId="0" borderId="0" xfId="0" applyNumberFormat="1" applyFont="1" applyBorder="1" applyAlignment="1">
      <alignment horizontal="right" vertical="center"/>
    </xf>
    <xf numFmtId="0" fontId="13" fillId="0" borderId="0" xfId="0" applyFont="1" applyBorder="1" applyAlignment="1">
      <alignment horizontal="right" vertical="center"/>
    </xf>
    <xf numFmtId="38" fontId="13" fillId="0" borderId="29" xfId="0" applyNumberFormat="1" applyFont="1" applyBorder="1" applyAlignment="1">
      <alignment horizontal="right" vertical="center"/>
    </xf>
    <xf numFmtId="0" fontId="13" fillId="0" borderId="29"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7" fillId="0" borderId="0" xfId="0" applyFont="1" applyBorder="1">
      <alignment vertical="center"/>
    </xf>
    <xf numFmtId="0" fontId="17" fillId="0" borderId="0" xfId="0" applyFont="1" applyBorder="1" applyAlignment="1">
      <alignment vertical="center"/>
    </xf>
    <xf numFmtId="0" fontId="17" fillId="0" borderId="0" xfId="0" applyFont="1" applyAlignment="1">
      <alignment horizontal="left" vertical="center"/>
    </xf>
    <xf numFmtId="0" fontId="17" fillId="0" borderId="0" xfId="0" applyFont="1">
      <alignment vertical="center"/>
    </xf>
    <xf numFmtId="0" fontId="16"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right" vertical="center"/>
    </xf>
    <xf numFmtId="38" fontId="13" fillId="0" borderId="0" xfId="0" applyNumberFormat="1" applyFont="1" applyBorder="1" applyAlignment="1">
      <alignment horizontal="right" vertical="center"/>
    </xf>
    <xf numFmtId="0" fontId="13" fillId="0" borderId="0" xfId="0" applyFont="1" applyBorder="1" applyAlignment="1">
      <alignment horizontal="right" vertical="center"/>
    </xf>
    <xf numFmtId="38" fontId="13" fillId="0" borderId="29" xfId="0" applyNumberFormat="1" applyFont="1" applyBorder="1" applyAlignment="1">
      <alignment horizontal="right" vertical="center"/>
    </xf>
    <xf numFmtId="0" fontId="13" fillId="0" borderId="29" xfId="0" applyFont="1" applyBorder="1" applyAlignment="1">
      <alignment horizontal="right" vertical="center"/>
    </xf>
    <xf numFmtId="0" fontId="13" fillId="0" borderId="0" xfId="0" applyFont="1" applyBorder="1" applyAlignment="1">
      <alignment horizontal="left" vertical="center"/>
    </xf>
    <xf numFmtId="3" fontId="13" fillId="0" borderId="0" xfId="0" applyNumberFormat="1" applyFont="1" applyBorder="1" applyAlignment="1">
      <alignment horizontal="right" vertical="center" shrinkToFit="1"/>
    </xf>
    <xf numFmtId="0" fontId="13" fillId="0" borderId="0" xfId="0" applyFont="1" applyBorder="1" applyAlignment="1">
      <alignment horizontal="right" vertical="center" shrinkToFit="1"/>
    </xf>
    <xf numFmtId="0" fontId="15" fillId="0" borderId="0" xfId="0" applyFont="1" applyAlignment="1">
      <alignment vertical="center" shrinkToFit="1"/>
    </xf>
    <xf numFmtId="38" fontId="13" fillId="0" borderId="0" xfId="0" applyNumberFormat="1"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3" fontId="13" fillId="0" borderId="0" xfId="0" applyNumberFormat="1" applyFont="1" applyBorder="1" applyAlignment="1">
      <alignment horizontal="right" vertical="center" shrinkToFit="1"/>
    </xf>
    <xf numFmtId="0" fontId="13" fillId="0" borderId="0" xfId="0" applyFont="1" applyBorder="1" applyAlignment="1">
      <alignment horizontal="right" vertical="center" shrinkToFit="1"/>
    </xf>
    <xf numFmtId="38" fontId="13" fillId="0" borderId="31" xfId="1" applyFont="1" applyBorder="1" applyAlignment="1">
      <alignment vertical="center" shrinkToFit="1"/>
    </xf>
    <xf numFmtId="0" fontId="13" fillId="0" borderId="0" xfId="0" applyFont="1" applyAlignment="1">
      <alignment horizontal="left" vertical="center"/>
    </xf>
    <xf numFmtId="0" fontId="16" fillId="0" borderId="0" xfId="0" applyFont="1" applyAlignment="1">
      <alignment horizontal="left" vertical="center" wrapText="1"/>
    </xf>
    <xf numFmtId="0" fontId="13" fillId="0" borderId="0" xfId="0" applyFont="1" applyAlignment="1">
      <alignment horizontal="right" vertical="center"/>
    </xf>
    <xf numFmtId="0" fontId="13" fillId="0" borderId="0" xfId="0" applyFont="1" applyAlignment="1">
      <alignment horizontal="left" vertical="center"/>
    </xf>
    <xf numFmtId="0" fontId="15" fillId="0" borderId="0" xfId="0" applyFont="1" applyAlignment="1">
      <alignment horizontal="center" vertical="center" shrinkToFit="1"/>
    </xf>
    <xf numFmtId="0" fontId="13"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xf>
    <xf numFmtId="0" fontId="0" fillId="0" borderId="0" xfId="0" applyFont="1">
      <alignment vertical="center"/>
    </xf>
    <xf numFmtId="0" fontId="21" fillId="0" borderId="0" xfId="0" applyFo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6" fillId="0" borderId="0" xfId="0" applyFont="1" applyAlignment="1">
      <alignment horizontal="left" vertical="center" wrapText="1"/>
    </xf>
    <xf numFmtId="0" fontId="13" fillId="0" borderId="0" xfId="0" applyFont="1" applyAlignment="1">
      <alignment horizontal="left" vertical="center"/>
    </xf>
    <xf numFmtId="3" fontId="13" fillId="0" borderId="0" xfId="0" applyNumberFormat="1" applyFont="1" applyAlignment="1">
      <alignment horizontal="right" vertical="center"/>
    </xf>
    <xf numFmtId="0" fontId="15" fillId="0" borderId="0" xfId="0" applyFont="1" applyAlignment="1">
      <alignment horizontal="left" vertical="center" shrinkToFit="1"/>
    </xf>
    <xf numFmtId="0" fontId="13" fillId="0" borderId="0" xfId="0" applyFont="1" applyAlignment="1">
      <alignment horizontal="right" vertical="center"/>
    </xf>
    <xf numFmtId="0" fontId="16" fillId="0" borderId="0" xfId="0" applyFont="1" applyAlignment="1">
      <alignment horizontal="left" vertical="center" wrapText="1"/>
    </xf>
    <xf numFmtId="181" fontId="0" fillId="0" borderId="0" xfId="0" applyNumberFormat="1">
      <alignment vertical="center"/>
    </xf>
    <xf numFmtId="0" fontId="13" fillId="0" borderId="0" xfId="0" applyFont="1" applyAlignment="1">
      <alignment horizontal="left" vertical="center"/>
    </xf>
    <xf numFmtId="3" fontId="13" fillId="0" borderId="0" xfId="0" applyNumberFormat="1" applyFont="1" applyAlignment="1">
      <alignment horizontal="right" vertical="center"/>
    </xf>
    <xf numFmtId="0" fontId="15" fillId="0" borderId="0" xfId="0" applyFont="1" applyAlignment="1">
      <alignment horizontal="left" vertical="center" shrinkToFit="1"/>
    </xf>
    <xf numFmtId="0" fontId="13" fillId="0" borderId="0" xfId="0" applyFont="1" applyAlignment="1">
      <alignment horizontal="right" vertical="center"/>
    </xf>
    <xf numFmtId="0" fontId="16" fillId="0" borderId="0" xfId="0" applyFont="1" applyAlignment="1">
      <alignment horizontal="left" vertical="center" wrapText="1"/>
    </xf>
    <xf numFmtId="0" fontId="13" fillId="0" borderId="0" xfId="0" applyFont="1" applyAlignment="1">
      <alignment vertical="center" wrapText="1"/>
    </xf>
    <xf numFmtId="3" fontId="13" fillId="0" borderId="0" xfId="0" applyNumberFormat="1" applyFont="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left" vertical="center" shrinkToFit="1"/>
    </xf>
    <xf numFmtId="0" fontId="15" fillId="0" borderId="0" xfId="0" applyFont="1" applyAlignment="1">
      <alignment horizontal="center" vertical="center" shrinkToFit="1"/>
    </xf>
    <xf numFmtId="0" fontId="16" fillId="0" borderId="0" xfId="0" applyFont="1" applyAlignment="1">
      <alignment horizontal="left" vertical="center" wrapText="1"/>
    </xf>
    <xf numFmtId="38" fontId="13" fillId="0" borderId="0" xfId="1"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right" vertical="center"/>
    </xf>
    <xf numFmtId="3" fontId="13" fillId="0" borderId="0" xfId="0" applyNumberFormat="1" applyFont="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xf>
    <xf numFmtId="0" fontId="15" fillId="0" borderId="0" xfId="0" applyFont="1" applyAlignment="1">
      <alignment horizontal="left" vertical="center" shrinkToFit="1"/>
    </xf>
    <xf numFmtId="0" fontId="16" fillId="0" borderId="0" xfId="0" applyFont="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horizontal="left" vertical="center"/>
    </xf>
    <xf numFmtId="0" fontId="19" fillId="0" borderId="0" xfId="0" applyFont="1" applyAlignment="1">
      <alignment horizontal="left" vertical="center" wrapText="1"/>
    </xf>
    <xf numFmtId="0" fontId="13" fillId="0" borderId="0" xfId="0" applyFont="1" applyAlignment="1">
      <alignment horizontal="center" vertical="center"/>
    </xf>
    <xf numFmtId="0" fontId="13" fillId="0" borderId="33" xfId="0" applyFont="1" applyBorder="1" applyAlignment="1">
      <alignment horizontal="center" vertical="center"/>
    </xf>
    <xf numFmtId="0" fontId="13" fillId="0" borderId="4" xfId="0" applyFont="1" applyBorder="1" applyAlignment="1">
      <alignment horizontal="center" vertical="top" wrapText="1"/>
    </xf>
    <xf numFmtId="0" fontId="13" fillId="0" borderId="6" xfId="0" applyFont="1" applyBorder="1" applyAlignment="1">
      <alignment horizontal="center" vertical="top"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2" xfId="0" applyFont="1" applyBorder="1" applyAlignment="1">
      <alignment horizontal="center" vertical="center"/>
    </xf>
    <xf numFmtId="0" fontId="20"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xf>
    <xf numFmtId="0" fontId="13" fillId="0" borderId="7" xfId="0" applyFont="1" applyBorder="1" applyAlignment="1">
      <alignment horizontal="right" vertical="center" wrapText="1"/>
    </xf>
    <xf numFmtId="0" fontId="13" fillId="0" borderId="8" xfId="0" applyFont="1" applyBorder="1" applyAlignment="1">
      <alignment horizontal="right" vertical="center" wrapText="1"/>
    </xf>
    <xf numFmtId="38" fontId="13" fillId="0" borderId="18" xfId="1" applyFont="1" applyBorder="1" applyAlignment="1">
      <alignment horizontal="right" vertical="center"/>
    </xf>
    <xf numFmtId="38" fontId="13" fillId="0" borderId="3" xfId="1" applyFont="1" applyBorder="1" applyAlignment="1">
      <alignment horizontal="right" vertical="center"/>
    </xf>
    <xf numFmtId="38" fontId="17" fillId="0" borderId="2" xfId="1" applyFont="1" applyFill="1" applyBorder="1" applyAlignment="1">
      <alignment horizontal="right" vertical="center" wrapText="1"/>
    </xf>
    <xf numFmtId="38" fontId="17" fillId="0" borderId="3" xfId="1" applyFont="1" applyFill="1" applyBorder="1" applyAlignment="1">
      <alignment horizontal="right" vertical="center" wrapText="1"/>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38" fontId="13" fillId="0" borderId="7" xfId="1" applyFont="1" applyBorder="1" applyAlignment="1">
      <alignment horizontal="right" vertical="center"/>
    </xf>
    <xf numFmtId="38" fontId="13" fillId="0" borderId="1" xfId="1" applyFont="1" applyBorder="1" applyAlignment="1">
      <alignment horizontal="righ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178" fontId="13" fillId="0" borderId="2" xfId="0" applyNumberFormat="1" applyFont="1" applyBorder="1" applyAlignment="1">
      <alignment horizontal="right" vertical="center"/>
    </xf>
    <xf numFmtId="178" fontId="13" fillId="0" borderId="17" xfId="0" applyNumberFormat="1" applyFont="1" applyBorder="1" applyAlignment="1">
      <alignment horizontal="right" vertical="center"/>
    </xf>
    <xf numFmtId="38" fontId="13" fillId="0" borderId="7" xfId="1" applyFont="1" applyFill="1" applyBorder="1" applyAlignment="1">
      <alignment horizontal="right" vertical="center"/>
    </xf>
    <xf numFmtId="38" fontId="13" fillId="0" borderId="1" xfId="1" applyFont="1" applyFill="1" applyBorder="1" applyAlignment="1">
      <alignment horizontal="right" vertical="center"/>
    </xf>
    <xf numFmtId="181" fontId="13" fillId="0" borderId="1" xfId="1" applyNumberFormat="1" applyFont="1" applyBorder="1" applyAlignment="1">
      <alignment horizontal="right" vertical="center"/>
    </xf>
    <xf numFmtId="179" fontId="15" fillId="0" borderId="1" xfId="1" applyNumberFormat="1" applyFont="1" applyBorder="1" applyAlignment="1">
      <alignment horizontal="right" vertical="center"/>
    </xf>
    <xf numFmtId="179" fontId="15" fillId="0" borderId="8" xfId="1" applyNumberFormat="1" applyFont="1" applyBorder="1" applyAlignment="1">
      <alignment horizontal="right" vertical="center"/>
    </xf>
    <xf numFmtId="0" fontId="13" fillId="0" borderId="2" xfId="0" applyFont="1" applyBorder="1" applyAlignment="1">
      <alignment horizontal="center" vertical="center" wrapText="1"/>
    </xf>
    <xf numFmtId="0" fontId="13" fillId="0" borderId="17" xfId="0" applyFont="1" applyBorder="1" applyAlignment="1">
      <alignment horizontal="center" vertical="center" wrapText="1"/>
    </xf>
    <xf numFmtId="181" fontId="15" fillId="0" borderId="36" xfId="0" applyNumberFormat="1" applyFont="1" applyBorder="1" applyAlignment="1">
      <alignment vertical="center"/>
    </xf>
    <xf numFmtId="181" fontId="15" fillId="0" borderId="37" xfId="0" applyNumberFormat="1" applyFont="1" applyBorder="1" applyAlignment="1">
      <alignment vertical="center"/>
    </xf>
    <xf numFmtId="38" fontId="13" fillId="0" borderId="15" xfId="1" applyFont="1" applyBorder="1" applyAlignment="1">
      <alignment horizontal="right" vertical="center"/>
    </xf>
    <xf numFmtId="38" fontId="13" fillId="0" borderId="10" xfId="1" applyFont="1" applyBorder="1" applyAlignment="1">
      <alignment horizontal="right" vertical="center"/>
    </xf>
    <xf numFmtId="181" fontId="13" fillId="0" borderId="10" xfId="1" applyNumberFormat="1" applyFont="1" applyBorder="1" applyAlignment="1">
      <alignment horizontal="right" vertical="center"/>
    </xf>
    <xf numFmtId="179" fontId="15" fillId="0" borderId="10" xfId="1" applyNumberFormat="1" applyFont="1" applyBorder="1" applyAlignment="1">
      <alignment horizontal="right" vertical="center"/>
    </xf>
    <xf numFmtId="179" fontId="15" fillId="0" borderId="11" xfId="1" applyNumberFormat="1" applyFont="1" applyBorder="1" applyAlignment="1">
      <alignment horizontal="right" vertical="center"/>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38" fontId="13" fillId="0" borderId="9" xfId="1" applyFont="1" applyBorder="1" applyAlignment="1">
      <alignment horizontal="right" vertical="center"/>
    </xf>
    <xf numFmtId="38" fontId="13" fillId="0" borderId="10" xfId="1" applyFont="1" applyBorder="1" applyAlignment="1">
      <alignment horizontal="right" vertical="center" wrapText="1"/>
    </xf>
    <xf numFmtId="181" fontId="15" fillId="0" borderId="16" xfId="0" applyNumberFormat="1" applyFont="1" applyBorder="1" applyAlignment="1">
      <alignment vertical="center"/>
    </xf>
    <xf numFmtId="181" fontId="15" fillId="0" borderId="19" xfId="0" applyNumberFormat="1" applyFont="1" applyBorder="1" applyAlignment="1">
      <alignment vertical="center"/>
    </xf>
    <xf numFmtId="0" fontId="13" fillId="0" borderId="7" xfId="0" applyFont="1" applyFill="1" applyBorder="1" applyAlignment="1">
      <alignment horizontal="right" vertical="center" wrapText="1"/>
    </xf>
    <xf numFmtId="0" fontId="13" fillId="0" borderId="8" xfId="0" applyFont="1" applyFill="1" applyBorder="1" applyAlignment="1">
      <alignment horizontal="right" vertical="center" wrapText="1"/>
    </xf>
    <xf numFmtId="3" fontId="13" fillId="0" borderId="0" xfId="0" applyNumberFormat="1" applyFont="1" applyAlignment="1">
      <alignment horizontal="right" vertical="center"/>
    </xf>
    <xf numFmtId="183" fontId="13" fillId="0" borderId="0" xfId="0" applyNumberFormat="1" applyFont="1" applyAlignment="1">
      <alignment horizontal="right" vertical="center"/>
    </xf>
    <xf numFmtId="178" fontId="13" fillId="0" borderId="16" xfId="0" applyNumberFormat="1" applyFont="1" applyBorder="1" applyAlignment="1">
      <alignment horizontal="right" vertical="center"/>
    </xf>
    <xf numFmtId="178" fontId="13" fillId="0" borderId="19" xfId="0" applyNumberFormat="1" applyFont="1" applyBorder="1" applyAlignment="1">
      <alignment horizontal="right" vertical="center"/>
    </xf>
    <xf numFmtId="38" fontId="13" fillId="0" borderId="11" xfId="1" applyFont="1" applyBorder="1" applyAlignment="1">
      <alignment horizontal="right" vertical="center"/>
    </xf>
    <xf numFmtId="0" fontId="13" fillId="0" borderId="0" xfId="0" applyFont="1" applyAlignment="1">
      <alignment horizontal="right" vertical="center"/>
    </xf>
    <xf numFmtId="0" fontId="15" fillId="0" borderId="0" xfId="0" applyFont="1" applyAlignment="1">
      <alignment horizontal="left" vertical="center" shrinkToFit="1"/>
    </xf>
    <xf numFmtId="0" fontId="15" fillId="0" borderId="0" xfId="0" applyFont="1" applyAlignment="1">
      <alignment horizontal="center" vertical="center" shrinkToFit="1"/>
    </xf>
    <xf numFmtId="0" fontId="15" fillId="0" borderId="0" xfId="0" applyFont="1" applyAlignment="1">
      <alignment horizontal="right" vertical="center"/>
    </xf>
    <xf numFmtId="0" fontId="18" fillId="0" borderId="0" xfId="0" applyFont="1" applyAlignment="1">
      <alignment horizontal="left" vertical="center" shrinkToFit="1"/>
    </xf>
    <xf numFmtId="0" fontId="17" fillId="0" borderId="0" xfId="0" applyFont="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3" xfId="0" applyFont="1" applyBorder="1" applyAlignment="1">
      <alignment horizontal="center" vertical="center"/>
    </xf>
    <xf numFmtId="184" fontId="15" fillId="0" borderId="0" xfId="0" applyNumberFormat="1" applyFont="1" applyAlignment="1">
      <alignment horizontal="right" vertical="center"/>
    </xf>
    <xf numFmtId="38" fontId="13" fillId="0" borderId="34" xfId="1" applyFont="1" applyBorder="1" applyAlignment="1">
      <alignment horizontal="left" vertical="center"/>
    </xf>
    <xf numFmtId="38" fontId="13" fillId="0" borderId="3" xfId="1" applyFont="1" applyBorder="1" applyAlignment="1">
      <alignment horizontal="left" vertical="center"/>
    </xf>
    <xf numFmtId="38" fontId="13" fillId="0" borderId="2" xfId="1" applyFont="1" applyBorder="1" applyAlignment="1">
      <alignment horizontal="right" vertical="center"/>
    </xf>
    <xf numFmtId="38" fontId="13" fillId="0" borderId="34" xfId="1" applyFont="1" applyBorder="1" applyAlignment="1">
      <alignment horizontal="right" vertical="center"/>
    </xf>
    <xf numFmtId="38" fontId="13" fillId="0" borderId="41" xfId="1" applyFont="1" applyBorder="1" applyAlignment="1">
      <alignment horizontal="right" vertical="center"/>
    </xf>
    <xf numFmtId="38" fontId="13" fillId="0" borderId="42" xfId="1" applyFont="1" applyBorder="1" applyAlignment="1">
      <alignment horizontal="left" vertical="center"/>
    </xf>
    <xf numFmtId="38" fontId="13" fillId="0" borderId="43" xfId="1" applyFont="1" applyBorder="1" applyAlignment="1">
      <alignment horizontal="right" vertical="center"/>
    </xf>
    <xf numFmtId="38" fontId="13" fillId="0" borderId="44" xfId="1" applyFont="1" applyBorder="1" applyAlignment="1">
      <alignment horizontal="right" vertical="center"/>
    </xf>
    <xf numFmtId="38" fontId="13" fillId="0" borderId="44" xfId="1" applyFont="1" applyBorder="1" applyAlignment="1">
      <alignment horizontal="left" vertical="center"/>
    </xf>
    <xf numFmtId="38" fontId="13" fillId="0" borderId="45" xfId="1" applyFont="1" applyBorder="1" applyAlignment="1">
      <alignment horizontal="left" vertical="center"/>
    </xf>
    <xf numFmtId="182" fontId="13" fillId="0" borderId="0" xfId="0" applyNumberFormat="1" applyFont="1" applyAlignment="1">
      <alignment horizontal="right" vertical="center"/>
    </xf>
    <xf numFmtId="38" fontId="13" fillId="0" borderId="2" xfId="1" applyFont="1" applyBorder="1" applyAlignment="1">
      <alignment horizontal="right" vertical="center" wrapText="1"/>
    </xf>
    <xf numFmtId="38" fontId="13" fillId="0" borderId="3" xfId="1" applyFont="1" applyBorder="1" applyAlignment="1">
      <alignment horizontal="right" vertical="center" wrapText="1"/>
    </xf>
    <xf numFmtId="38" fontId="13" fillId="0" borderId="26" xfId="1" applyFont="1" applyBorder="1" applyAlignment="1">
      <alignment horizontal="right" vertical="center"/>
    </xf>
    <xf numFmtId="38" fontId="13" fillId="0" borderId="35" xfId="1" applyFont="1" applyBorder="1" applyAlignment="1">
      <alignment horizontal="right" vertical="center"/>
    </xf>
    <xf numFmtId="38" fontId="13" fillId="0" borderId="2" xfId="1" applyFont="1" applyFill="1" applyBorder="1" applyAlignment="1">
      <alignment horizontal="right" vertical="center" wrapText="1"/>
    </xf>
    <xf numFmtId="38" fontId="13" fillId="0" borderId="3" xfId="1" applyFont="1" applyFill="1" applyBorder="1" applyAlignment="1">
      <alignment horizontal="right" vertical="center" wrapText="1"/>
    </xf>
    <xf numFmtId="38" fontId="13" fillId="0" borderId="18" xfId="1" applyFont="1" applyFill="1" applyBorder="1" applyAlignment="1">
      <alignment horizontal="right" vertical="center"/>
    </xf>
    <xf numFmtId="38" fontId="13" fillId="0" borderId="34" xfId="1" applyFont="1" applyFill="1" applyBorder="1" applyAlignment="1">
      <alignment horizontal="right" vertical="center"/>
    </xf>
    <xf numFmtId="38" fontId="13" fillId="0" borderId="3" xfId="1" applyFont="1" applyFill="1" applyBorder="1" applyAlignment="1">
      <alignment horizontal="right"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81" fontId="13" fillId="0" borderId="16" xfId="0" applyNumberFormat="1" applyFont="1" applyBorder="1" applyAlignment="1">
      <alignment vertical="center"/>
    </xf>
    <xf numFmtId="181" fontId="13" fillId="0" borderId="19" xfId="0" applyNumberFormat="1" applyFont="1" applyBorder="1" applyAlignment="1">
      <alignment vertical="center"/>
    </xf>
    <xf numFmtId="38" fontId="13" fillId="0" borderId="0" xfId="1" applyFont="1" applyAlignment="1">
      <alignment horizontal="right" vertical="center"/>
    </xf>
    <xf numFmtId="0" fontId="13" fillId="0" borderId="0" xfId="0" applyFont="1" applyBorder="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left" vertical="center" wrapText="1"/>
    </xf>
    <xf numFmtId="0" fontId="13" fillId="0" borderId="3" xfId="0" applyFont="1" applyBorder="1" applyAlignment="1">
      <alignment horizontal="center" vertical="center" wrapText="1"/>
    </xf>
    <xf numFmtId="178" fontId="13" fillId="0" borderId="3" xfId="0" applyNumberFormat="1" applyFont="1" applyBorder="1" applyAlignment="1">
      <alignment horizontal="right" vertical="center"/>
    </xf>
    <xf numFmtId="181" fontId="13" fillId="0" borderId="2" xfId="0" applyNumberFormat="1" applyFont="1" applyBorder="1" applyAlignment="1">
      <alignment horizontal="right" vertical="center"/>
    </xf>
    <xf numFmtId="181" fontId="13" fillId="0" borderId="17" xfId="0" applyNumberFormat="1" applyFont="1" applyBorder="1" applyAlignment="1">
      <alignment horizontal="right" vertical="center"/>
    </xf>
    <xf numFmtId="181" fontId="13" fillId="0" borderId="16" xfId="0" applyNumberFormat="1" applyFont="1" applyBorder="1" applyAlignment="1">
      <alignment horizontal="right" vertical="center"/>
    </xf>
    <xf numFmtId="181" fontId="13" fillId="0" borderId="19" xfId="0" applyNumberFormat="1" applyFont="1" applyBorder="1" applyAlignment="1">
      <alignment horizontal="right" vertical="center"/>
    </xf>
    <xf numFmtId="179" fontId="15" fillId="0" borderId="1" xfId="1" applyNumberFormat="1" applyFont="1" applyFill="1" applyBorder="1" applyAlignment="1">
      <alignment horizontal="right" vertical="center"/>
    </xf>
    <xf numFmtId="179" fontId="15" fillId="0" borderId="8" xfId="1" applyNumberFormat="1" applyFont="1" applyFill="1" applyBorder="1" applyAlignment="1">
      <alignment horizontal="right" vertical="center"/>
    </xf>
    <xf numFmtId="178" fontId="13" fillId="0" borderId="15" xfId="0" applyNumberFormat="1" applyFont="1" applyBorder="1" applyAlignment="1">
      <alignment horizontal="right" vertical="center"/>
    </xf>
    <xf numFmtId="181" fontId="13" fillId="0" borderId="10" xfId="1" applyNumberFormat="1" applyFont="1" applyBorder="1" applyAlignment="1">
      <alignment horizontal="right" vertical="center" shrinkToFit="1"/>
    </xf>
    <xf numFmtId="0" fontId="13" fillId="0" borderId="20" xfId="0" applyFont="1" applyBorder="1" applyAlignment="1">
      <alignment horizontal="center" vertical="top" wrapText="1"/>
    </xf>
    <xf numFmtId="0" fontId="13" fillId="0" borderId="22" xfId="0" applyFont="1" applyBorder="1" applyAlignment="1">
      <alignment horizontal="center" vertical="top" wrapText="1"/>
    </xf>
    <xf numFmtId="0" fontId="13" fillId="0" borderId="21" xfId="0" applyFont="1" applyBorder="1" applyAlignment="1">
      <alignment horizontal="center" vertical="top" wrapText="1"/>
    </xf>
    <xf numFmtId="0" fontId="13" fillId="0" borderId="23" xfId="0" applyFont="1" applyBorder="1" applyAlignment="1">
      <alignment horizontal="center" vertical="top" wrapText="1"/>
    </xf>
    <xf numFmtId="0" fontId="13" fillId="0" borderId="5" xfId="0" applyFont="1" applyBorder="1" applyAlignment="1">
      <alignment horizontal="center" vertical="top"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81" fontId="13" fillId="0" borderId="1" xfId="1" applyNumberFormat="1" applyFont="1" applyBorder="1" applyAlignment="1">
      <alignment horizontal="right" vertical="center" shrinkToFit="1"/>
    </xf>
    <xf numFmtId="180" fontId="15" fillId="0" borderId="1" xfId="0" applyNumberFormat="1" applyFont="1" applyBorder="1" applyAlignment="1">
      <alignment horizontal="right" vertical="center" shrinkToFit="1"/>
    </xf>
    <xf numFmtId="180" fontId="15" fillId="0" borderId="8" xfId="0" applyNumberFormat="1" applyFont="1" applyBorder="1" applyAlignment="1">
      <alignment horizontal="right" vertical="center" shrinkToFit="1"/>
    </xf>
    <xf numFmtId="0" fontId="13" fillId="0" borderId="2" xfId="0" applyFont="1" applyBorder="1" applyAlignment="1">
      <alignment horizontal="right" vertical="center" wrapText="1"/>
    </xf>
    <xf numFmtId="38" fontId="13" fillId="0" borderId="7" xfId="1" applyFont="1" applyFill="1" applyBorder="1" applyAlignment="1">
      <alignment horizontal="right" vertical="center" shrinkToFit="1"/>
    </xf>
    <xf numFmtId="38" fontId="13" fillId="0" borderId="1" xfId="1" applyFont="1" applyFill="1" applyBorder="1" applyAlignment="1">
      <alignment horizontal="right" vertical="center" shrinkToFit="1"/>
    </xf>
    <xf numFmtId="178" fontId="13" fillId="0" borderId="1" xfId="1" applyNumberFormat="1" applyFont="1" applyFill="1" applyBorder="1" applyAlignment="1">
      <alignment horizontal="right" vertical="center" shrinkToFit="1"/>
    </xf>
    <xf numFmtId="178" fontId="13" fillId="0" borderId="8" xfId="1" applyNumberFormat="1" applyFont="1" applyFill="1" applyBorder="1" applyAlignment="1">
      <alignment horizontal="right" vertical="center" shrinkToFit="1"/>
    </xf>
    <xf numFmtId="178" fontId="13" fillId="0" borderId="7" xfId="0" applyNumberFormat="1" applyFont="1" applyFill="1" applyBorder="1" applyAlignment="1">
      <alignment horizontal="right" vertical="center" shrinkToFit="1"/>
    </xf>
    <xf numFmtId="178" fontId="13" fillId="0" borderId="1" xfId="0" applyNumberFormat="1" applyFont="1" applyFill="1" applyBorder="1" applyAlignment="1">
      <alignment horizontal="right" vertical="center" shrinkToFit="1"/>
    </xf>
    <xf numFmtId="178" fontId="13" fillId="0" borderId="8" xfId="0" applyNumberFormat="1" applyFont="1" applyFill="1" applyBorder="1" applyAlignment="1">
      <alignment horizontal="right" vertical="center" shrinkToFit="1"/>
    </xf>
    <xf numFmtId="180" fontId="15" fillId="0" borderId="10" xfId="0" applyNumberFormat="1" applyFont="1" applyBorder="1" applyAlignment="1">
      <alignment horizontal="right" vertical="center" shrinkToFit="1"/>
    </xf>
    <xf numFmtId="180" fontId="15" fillId="0" borderId="11" xfId="0" applyNumberFormat="1" applyFont="1" applyBorder="1" applyAlignment="1">
      <alignment horizontal="right" vertical="center" shrinkToFit="1"/>
    </xf>
    <xf numFmtId="0" fontId="13" fillId="0" borderId="16" xfId="0" applyFont="1" applyBorder="1" applyAlignment="1">
      <alignment horizontal="center" vertical="center" wrapText="1"/>
    </xf>
    <xf numFmtId="38" fontId="13" fillId="0" borderId="9" xfId="1" applyFont="1" applyFill="1" applyBorder="1" applyAlignment="1">
      <alignment horizontal="right" vertical="center" shrinkToFit="1"/>
    </xf>
    <xf numFmtId="38" fontId="13" fillId="0" borderId="10" xfId="1" applyFont="1" applyFill="1" applyBorder="1" applyAlignment="1">
      <alignment horizontal="right" vertical="center" shrinkToFit="1"/>
    </xf>
    <xf numFmtId="178" fontId="13" fillId="0" borderId="16" xfId="0" applyNumberFormat="1" applyFont="1" applyFill="1" applyBorder="1" applyAlignment="1">
      <alignment horizontal="right" vertical="center" shrinkToFit="1"/>
    </xf>
    <xf numFmtId="178" fontId="13" fillId="0" borderId="19" xfId="0" applyNumberFormat="1" applyFont="1" applyFill="1" applyBorder="1" applyAlignment="1">
      <alignment horizontal="right" vertical="center" shrinkToFit="1"/>
    </xf>
    <xf numFmtId="178" fontId="13" fillId="0" borderId="26" xfId="0" applyNumberFormat="1" applyFont="1" applyFill="1" applyBorder="1" applyAlignment="1">
      <alignment horizontal="right" vertical="center" shrinkToFit="1"/>
    </xf>
    <xf numFmtId="178" fontId="13" fillId="0" borderId="15" xfId="0" applyNumberFormat="1" applyFont="1" applyFill="1" applyBorder="1" applyAlignment="1">
      <alignment horizontal="right" vertical="center" shrinkToFit="1"/>
    </xf>
    <xf numFmtId="178" fontId="13" fillId="0" borderId="10" xfId="1" applyNumberFormat="1" applyFont="1" applyFill="1" applyBorder="1" applyAlignment="1">
      <alignment horizontal="right" vertical="center" shrinkToFit="1"/>
    </xf>
    <xf numFmtId="38" fontId="13" fillId="0" borderId="2" xfId="1" applyFont="1" applyFill="1" applyBorder="1" applyAlignment="1">
      <alignment horizontal="right" vertical="center" shrinkToFit="1"/>
    </xf>
    <xf numFmtId="178" fontId="13" fillId="0" borderId="18" xfId="0" applyNumberFormat="1" applyFont="1" applyFill="1" applyBorder="1" applyAlignment="1">
      <alignment horizontal="right" vertical="center" shrinkToFit="1"/>
    </xf>
    <xf numFmtId="178" fontId="13" fillId="0" borderId="3" xfId="0" applyNumberFormat="1" applyFont="1" applyFill="1" applyBorder="1" applyAlignment="1">
      <alignment horizontal="right" vertical="center" shrinkToFit="1"/>
    </xf>
    <xf numFmtId="38" fontId="13" fillId="0" borderId="28" xfId="1" applyFont="1" applyFill="1" applyBorder="1" applyAlignment="1">
      <alignment horizontal="right" vertical="center" shrinkToFit="1"/>
    </xf>
    <xf numFmtId="38" fontId="13" fillId="0" borderId="27" xfId="1" applyFont="1" applyFill="1" applyBorder="1" applyAlignment="1">
      <alignment horizontal="right" vertical="center" shrinkToFit="1"/>
    </xf>
    <xf numFmtId="178" fontId="13" fillId="0" borderId="10" xfId="0" applyNumberFormat="1" applyFont="1" applyFill="1" applyBorder="1" applyAlignment="1">
      <alignment horizontal="right" vertical="center" shrinkToFit="1"/>
    </xf>
    <xf numFmtId="178" fontId="13" fillId="0" borderId="11" xfId="0" applyNumberFormat="1" applyFont="1" applyFill="1" applyBorder="1" applyAlignment="1">
      <alignment horizontal="right" vertical="center" shrinkToFit="1"/>
    </xf>
    <xf numFmtId="38" fontId="17" fillId="0" borderId="9" xfId="1" applyFont="1" applyFill="1" applyBorder="1" applyAlignment="1">
      <alignment horizontal="right" vertical="center" shrinkToFit="1"/>
    </xf>
    <xf numFmtId="38" fontId="17" fillId="0" borderId="10" xfId="1" applyFont="1" applyFill="1" applyBorder="1" applyAlignment="1">
      <alignment horizontal="right" vertical="center" shrinkToFi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38" fontId="13" fillId="0" borderId="1" xfId="1" applyFont="1" applyBorder="1" applyAlignment="1">
      <alignment horizontal="right" vertical="center" wrapText="1"/>
    </xf>
    <xf numFmtId="176" fontId="13" fillId="0" borderId="7" xfId="0" applyNumberFormat="1" applyFont="1" applyBorder="1" applyAlignment="1">
      <alignment horizontal="right" vertical="center"/>
    </xf>
    <xf numFmtId="176" fontId="13"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178" fontId="13" fillId="0" borderId="8" xfId="0" applyNumberFormat="1" applyFont="1" applyBorder="1" applyAlignment="1">
      <alignment horizontal="right" vertical="center"/>
    </xf>
    <xf numFmtId="38" fontId="13" fillId="0" borderId="16" xfId="0" applyNumberFormat="1" applyFont="1" applyBorder="1" applyAlignment="1">
      <alignment horizontal="right" vertical="center"/>
    </xf>
    <xf numFmtId="0" fontId="13" fillId="0" borderId="19" xfId="0" applyFont="1" applyBorder="1" applyAlignment="1">
      <alignment horizontal="right" vertical="center"/>
    </xf>
    <xf numFmtId="176" fontId="13" fillId="0" borderId="9" xfId="0" applyNumberFormat="1" applyFont="1" applyBorder="1" applyAlignment="1">
      <alignment horizontal="right" vertical="center"/>
    </xf>
    <xf numFmtId="176" fontId="13" fillId="0" borderId="10" xfId="0" applyNumberFormat="1" applyFont="1" applyBorder="1" applyAlignment="1">
      <alignment horizontal="right" vertical="center"/>
    </xf>
    <xf numFmtId="178" fontId="13" fillId="0" borderId="10" xfId="0" applyNumberFormat="1" applyFont="1" applyBorder="1" applyAlignment="1">
      <alignment horizontal="right" vertical="center"/>
    </xf>
    <xf numFmtId="178" fontId="13" fillId="0" borderId="11" xfId="0" applyNumberFormat="1" applyFont="1" applyBorder="1" applyAlignment="1">
      <alignment horizontal="right" vertical="center"/>
    </xf>
    <xf numFmtId="38" fontId="13" fillId="0" borderId="7" xfId="1" applyFont="1" applyBorder="1" applyAlignment="1">
      <alignment horizontal="right" vertical="center" wrapText="1"/>
    </xf>
    <xf numFmtId="178" fontId="13" fillId="0" borderId="1" xfId="1" applyNumberFormat="1" applyFont="1" applyBorder="1" applyAlignment="1">
      <alignment horizontal="right" vertical="center" wrapText="1"/>
    </xf>
    <xf numFmtId="178" fontId="13" fillId="0" borderId="8" xfId="1" applyNumberFormat="1" applyFont="1" applyBorder="1" applyAlignment="1">
      <alignment horizontal="right" vertical="center" wrapText="1"/>
    </xf>
    <xf numFmtId="178" fontId="13" fillId="0" borderId="7" xfId="0" applyNumberFormat="1" applyFont="1" applyBorder="1" applyAlignment="1">
      <alignment horizontal="right" vertical="center"/>
    </xf>
    <xf numFmtId="38" fontId="13" fillId="0" borderId="7" xfId="1" applyFont="1" applyFill="1" applyBorder="1" applyAlignment="1">
      <alignment horizontal="right" vertical="center" wrapText="1"/>
    </xf>
    <xf numFmtId="38" fontId="13" fillId="0" borderId="1" xfId="1" applyFont="1" applyFill="1" applyBorder="1" applyAlignment="1">
      <alignment horizontal="right" vertical="center" wrapText="1"/>
    </xf>
    <xf numFmtId="180" fontId="15" fillId="0" borderId="1" xfId="0" applyNumberFormat="1" applyFont="1" applyBorder="1" applyAlignment="1">
      <alignment horizontal="right" vertical="center"/>
    </xf>
    <xf numFmtId="180" fontId="15" fillId="0" borderId="8" xfId="0" applyNumberFormat="1" applyFont="1" applyBorder="1" applyAlignment="1">
      <alignment horizontal="right" vertical="center"/>
    </xf>
    <xf numFmtId="178" fontId="13" fillId="0" borderId="18" xfId="0" applyNumberFormat="1" applyFont="1" applyBorder="1" applyAlignment="1">
      <alignment horizontal="right" vertical="center"/>
    </xf>
    <xf numFmtId="38" fontId="13" fillId="0" borderId="28" xfId="1" applyFont="1" applyBorder="1" applyAlignment="1">
      <alignment horizontal="right" vertical="center"/>
    </xf>
    <xf numFmtId="38" fontId="13" fillId="0" borderId="27" xfId="1" applyFont="1" applyBorder="1" applyAlignment="1">
      <alignment horizontal="right" vertical="center"/>
    </xf>
    <xf numFmtId="178" fontId="13" fillId="0" borderId="10" xfId="0" applyNumberFormat="1" applyFont="1" applyBorder="1" applyAlignment="1">
      <alignment horizontal="right" vertical="center" shrinkToFit="1"/>
    </xf>
    <xf numFmtId="178" fontId="13" fillId="0" borderId="11" xfId="0" applyNumberFormat="1" applyFont="1" applyBorder="1" applyAlignment="1">
      <alignment horizontal="right" vertical="center" shrinkToFit="1"/>
    </xf>
    <xf numFmtId="38" fontId="17" fillId="0" borderId="9" xfId="1" applyFont="1" applyBorder="1" applyAlignment="1">
      <alignment horizontal="right" vertical="center" shrinkToFit="1"/>
    </xf>
    <xf numFmtId="38" fontId="17" fillId="0" borderId="10" xfId="1" applyFont="1" applyBorder="1" applyAlignment="1">
      <alignment horizontal="right" vertical="center" shrinkToFit="1"/>
    </xf>
    <xf numFmtId="38" fontId="13" fillId="0" borderId="10" xfId="1" applyFont="1" applyBorder="1" applyAlignment="1">
      <alignment horizontal="right" vertical="center" shrinkToFit="1"/>
    </xf>
    <xf numFmtId="38" fontId="13" fillId="0" borderId="9" xfId="1" applyFont="1" applyBorder="1" applyAlignment="1">
      <alignment horizontal="right" vertical="center" shrinkToFit="1"/>
    </xf>
    <xf numFmtId="178" fontId="13" fillId="0" borderId="16" xfId="0" applyNumberFormat="1" applyFont="1" applyBorder="1" applyAlignment="1">
      <alignment horizontal="right" vertical="center" shrinkToFit="1"/>
    </xf>
    <xf numFmtId="178" fontId="13" fillId="0" borderId="19" xfId="0" applyNumberFormat="1" applyFont="1" applyBorder="1" applyAlignment="1">
      <alignment horizontal="right" vertical="center" shrinkToFit="1"/>
    </xf>
    <xf numFmtId="178" fontId="13" fillId="0" borderId="26" xfId="0" applyNumberFormat="1" applyFont="1" applyBorder="1" applyAlignment="1">
      <alignment horizontal="right" vertical="center" shrinkToFit="1"/>
    </xf>
    <xf numFmtId="178" fontId="13" fillId="0" borderId="15" xfId="0" applyNumberFormat="1" applyFont="1" applyBorder="1" applyAlignment="1">
      <alignment horizontal="right" vertical="center" shrinkToFit="1"/>
    </xf>
    <xf numFmtId="178" fontId="13" fillId="0" borderId="10" xfId="1" applyNumberFormat="1" applyFont="1" applyBorder="1" applyAlignment="1">
      <alignment horizontal="right" vertical="center" wrapText="1"/>
    </xf>
    <xf numFmtId="38" fontId="13" fillId="0" borderId="0" xfId="0" applyNumberFormat="1"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3" fontId="13" fillId="0" borderId="0" xfId="0" applyNumberFormat="1" applyFont="1" applyBorder="1" applyAlignment="1">
      <alignment horizontal="right" vertical="center" shrinkToFit="1"/>
    </xf>
    <xf numFmtId="0" fontId="13" fillId="0" borderId="0" xfId="0" applyFont="1" applyBorder="1" applyAlignment="1">
      <alignment horizontal="right" vertical="center" shrinkToFit="1"/>
    </xf>
    <xf numFmtId="38" fontId="13" fillId="0" borderId="0" xfId="1" applyFont="1" applyBorder="1" applyAlignment="1">
      <alignment horizontal="right" vertical="center"/>
    </xf>
    <xf numFmtId="3" fontId="13" fillId="0" borderId="0" xfId="0" applyNumberFormat="1" applyFont="1" applyBorder="1" applyAlignment="1">
      <alignment horizontal="right" vertical="center"/>
    </xf>
    <xf numFmtId="38" fontId="13" fillId="0" borderId="29" xfId="1" applyFont="1" applyBorder="1" applyAlignment="1">
      <alignment horizontal="right" vertical="center"/>
    </xf>
    <xf numFmtId="0" fontId="13" fillId="0" borderId="29" xfId="0" applyFont="1" applyBorder="1" applyAlignment="1">
      <alignment horizontal="left" vertical="center"/>
    </xf>
    <xf numFmtId="3" fontId="13" fillId="0" borderId="29" xfId="0" applyNumberFormat="1" applyFont="1" applyBorder="1" applyAlignment="1">
      <alignment horizontal="right" vertical="center" shrinkToFit="1"/>
    </xf>
    <xf numFmtId="3" fontId="13" fillId="0" borderId="30" xfId="0" applyNumberFormat="1" applyFont="1" applyBorder="1" applyAlignment="1">
      <alignment horizontal="right" vertical="center" shrinkToFit="1"/>
    </xf>
    <xf numFmtId="0" fontId="13" fillId="0" borderId="30" xfId="0" applyFont="1" applyBorder="1" applyAlignment="1">
      <alignment horizontal="right" vertical="center" shrinkToFit="1"/>
    </xf>
    <xf numFmtId="38" fontId="13" fillId="0" borderId="29" xfId="0" applyNumberFormat="1" applyFont="1" applyBorder="1" applyAlignment="1">
      <alignment horizontal="right" vertical="center"/>
    </xf>
    <xf numFmtId="0" fontId="13" fillId="0" borderId="29" xfId="0" applyFont="1" applyBorder="1" applyAlignment="1">
      <alignment horizontal="right" vertical="center"/>
    </xf>
    <xf numFmtId="38" fontId="13" fillId="0" borderId="2" xfId="0" applyNumberFormat="1" applyFont="1" applyBorder="1" applyAlignment="1">
      <alignment horizontal="right" vertical="center"/>
    </xf>
    <xf numFmtId="0" fontId="13" fillId="0" borderId="17" xfId="0" applyFont="1" applyBorder="1" applyAlignment="1">
      <alignment horizontal="right" vertical="center"/>
    </xf>
    <xf numFmtId="177" fontId="13" fillId="0" borderId="1" xfId="0" applyNumberFormat="1" applyFont="1" applyBorder="1" applyAlignment="1">
      <alignment horizontal="right" vertical="center"/>
    </xf>
    <xf numFmtId="177" fontId="13" fillId="0" borderId="8" xfId="0" applyNumberFormat="1"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38" fontId="13" fillId="0" borderId="31" xfId="1" applyFont="1" applyBorder="1" applyAlignment="1">
      <alignment horizontal="center" vertical="center" shrinkToFit="1"/>
    </xf>
    <xf numFmtId="38" fontId="13" fillId="0" borderId="8" xfId="1" applyFont="1" applyBorder="1" applyAlignment="1">
      <alignment horizontal="right" vertical="center" wrapText="1"/>
    </xf>
    <xf numFmtId="177" fontId="13" fillId="0" borderId="7" xfId="0" applyNumberFormat="1" applyFont="1" applyBorder="1" applyAlignment="1">
      <alignment horizontal="right" vertical="center"/>
    </xf>
    <xf numFmtId="181" fontId="13" fillId="0" borderId="1" xfId="1" applyNumberFormat="1" applyFont="1" applyBorder="1" applyAlignment="1">
      <alignment horizontal="right" vertical="center" wrapText="1"/>
    </xf>
    <xf numFmtId="181" fontId="13" fillId="0" borderId="8" xfId="1" applyNumberFormat="1" applyFont="1" applyBorder="1" applyAlignment="1">
      <alignment horizontal="right" vertical="center" wrapText="1"/>
    </xf>
    <xf numFmtId="177" fontId="13" fillId="0" borderId="26" xfId="0" applyNumberFormat="1" applyFont="1" applyBorder="1" applyAlignment="1">
      <alignment horizontal="right" vertical="center" shrinkToFit="1"/>
    </xf>
    <xf numFmtId="177" fontId="13" fillId="0" borderId="15" xfId="0" applyNumberFormat="1" applyFont="1" applyBorder="1" applyAlignment="1">
      <alignment horizontal="right" vertical="center" shrinkToFit="1"/>
    </xf>
    <xf numFmtId="38" fontId="13" fillId="0" borderId="10" xfId="0" applyNumberFormat="1" applyFont="1" applyBorder="1" applyAlignment="1">
      <alignment horizontal="right" vertical="center" shrinkToFit="1"/>
    </xf>
    <xf numFmtId="38" fontId="13" fillId="0" borderId="16" xfId="0" applyNumberFormat="1" applyFont="1" applyBorder="1" applyAlignment="1">
      <alignment horizontal="right" vertical="center" shrinkToFit="1"/>
    </xf>
    <xf numFmtId="38" fontId="13" fillId="0" borderId="19" xfId="0" applyNumberFormat="1" applyFont="1" applyBorder="1" applyAlignment="1">
      <alignment horizontal="right" vertical="center" shrinkToFit="1"/>
    </xf>
    <xf numFmtId="177" fontId="13" fillId="0" borderId="18" xfId="0" applyNumberFormat="1" applyFont="1" applyBorder="1" applyAlignment="1">
      <alignment horizontal="right" vertical="center"/>
    </xf>
    <xf numFmtId="177" fontId="13" fillId="0" borderId="3" xfId="0" applyNumberFormat="1" applyFont="1" applyBorder="1" applyAlignment="1">
      <alignment horizontal="right" vertical="center"/>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center" vertical="center"/>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38" fontId="4" fillId="0" borderId="1" xfId="1" applyFont="1" applyBorder="1" applyAlignment="1">
      <alignment horizontal="right" vertical="center" wrapText="1"/>
    </xf>
    <xf numFmtId="38" fontId="4" fillId="0" borderId="18" xfId="1" applyFont="1" applyBorder="1" applyAlignment="1">
      <alignment horizontal="right" vertical="center"/>
    </xf>
    <xf numFmtId="38" fontId="4" fillId="0" borderId="3" xfId="1" applyFont="1" applyBorder="1" applyAlignment="1">
      <alignment horizontal="right" vertical="center"/>
    </xf>
    <xf numFmtId="38" fontId="4" fillId="0" borderId="2" xfId="0" applyNumberFormat="1" applyFont="1" applyBorder="1" applyAlignment="1">
      <alignment horizontal="right" vertical="center"/>
    </xf>
    <xf numFmtId="0" fontId="4" fillId="0" borderId="17" xfId="0" applyFont="1" applyBorder="1" applyAlignment="1">
      <alignment horizontal="right" vertical="center"/>
    </xf>
    <xf numFmtId="176" fontId="4" fillId="0" borderId="7" xfId="0" applyNumberFormat="1" applyFont="1" applyBorder="1" applyAlignment="1">
      <alignment horizontal="right" vertical="center"/>
    </xf>
    <xf numFmtId="176"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177" fontId="4" fillId="0" borderId="8" xfId="0" applyNumberFormat="1" applyFont="1" applyBorder="1" applyAlignment="1">
      <alignment horizontal="right" vertical="center"/>
    </xf>
    <xf numFmtId="38" fontId="4" fillId="0" borderId="7" xfId="1" applyFont="1" applyBorder="1" applyAlignment="1">
      <alignment horizontal="right" vertical="center"/>
    </xf>
    <xf numFmtId="38" fontId="4" fillId="0" borderId="1" xfId="1" applyFont="1" applyBorder="1" applyAlignment="1">
      <alignment horizontal="righ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9" fontId="10" fillId="0" borderId="1" xfId="1" applyNumberFormat="1" applyFont="1" applyBorder="1" applyAlignment="1">
      <alignment horizontal="right" vertical="center"/>
    </xf>
    <xf numFmtId="179" fontId="10" fillId="0" borderId="8" xfId="1"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0" borderId="17" xfId="0" applyNumberFormat="1" applyFont="1" applyBorder="1" applyAlignment="1">
      <alignment horizontal="righ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38" fontId="4" fillId="0" borderId="10" xfId="1" applyFont="1" applyBorder="1" applyAlignment="1">
      <alignment horizontal="right" vertical="center" wrapText="1"/>
    </xf>
    <xf numFmtId="38" fontId="4" fillId="0" borderId="9" xfId="1" applyFont="1" applyBorder="1" applyAlignment="1">
      <alignment horizontal="right" vertical="center"/>
    </xf>
    <xf numFmtId="38" fontId="4" fillId="0" borderId="10" xfId="1" applyFont="1" applyBorder="1" applyAlignment="1">
      <alignment horizontal="right" vertical="center"/>
    </xf>
    <xf numFmtId="38" fontId="4" fillId="0" borderId="16" xfId="0" applyNumberFormat="1" applyFont="1" applyBorder="1" applyAlignment="1">
      <alignment horizontal="right" vertical="center"/>
    </xf>
    <xf numFmtId="0" fontId="4" fillId="0" borderId="19" xfId="0" applyFont="1" applyBorder="1" applyAlignment="1">
      <alignment horizontal="right" vertical="center"/>
    </xf>
    <xf numFmtId="176" fontId="4" fillId="0" borderId="9" xfId="0" applyNumberFormat="1" applyFont="1" applyBorder="1" applyAlignment="1">
      <alignment horizontal="right" vertical="center"/>
    </xf>
    <xf numFmtId="176" fontId="4" fillId="0" borderId="10"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11" xfId="0" applyNumberFormat="1" applyFont="1" applyBorder="1" applyAlignment="1">
      <alignment horizontal="right" vertical="center"/>
    </xf>
    <xf numFmtId="179" fontId="10" fillId="0" borderId="10" xfId="1" applyNumberFormat="1" applyFont="1" applyBorder="1" applyAlignment="1">
      <alignment horizontal="right" vertical="center"/>
    </xf>
    <xf numFmtId="179" fontId="10" fillId="0" borderId="11" xfId="1" applyNumberFormat="1" applyFont="1" applyBorder="1" applyAlignment="1">
      <alignment horizontal="right" vertical="center"/>
    </xf>
    <xf numFmtId="0" fontId="10" fillId="0" borderId="0" xfId="0" applyFont="1" applyAlignment="1">
      <alignment horizontal="right" vertical="center"/>
    </xf>
    <xf numFmtId="0" fontId="10" fillId="0" borderId="0" xfId="0" applyFont="1" applyAlignment="1">
      <alignment horizontal="left" vertical="center" shrinkToFit="1"/>
    </xf>
    <xf numFmtId="0" fontId="4" fillId="0" borderId="0" xfId="0" applyFont="1" applyAlignment="1">
      <alignment horizontal="right" vertical="center"/>
    </xf>
    <xf numFmtId="0" fontId="11" fillId="0" borderId="0" xfId="0" applyFont="1" applyAlignment="1">
      <alignment horizontal="left" vertical="center"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1"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center"/>
    </xf>
    <xf numFmtId="0" fontId="4" fillId="0" borderId="5" xfId="0" applyFont="1" applyBorder="1" applyAlignment="1">
      <alignment horizontal="center" vertical="center"/>
    </xf>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right" vertical="center" wrapText="1"/>
    </xf>
    <xf numFmtId="38" fontId="4" fillId="0" borderId="7" xfId="1" applyFont="1" applyBorder="1" applyAlignment="1">
      <alignment horizontal="right" vertical="center" wrapText="1"/>
    </xf>
    <xf numFmtId="38" fontId="4" fillId="0" borderId="8" xfId="1" applyFont="1" applyBorder="1" applyAlignment="1">
      <alignment horizontal="right" vertical="center" wrapText="1"/>
    </xf>
    <xf numFmtId="177" fontId="4" fillId="0" borderId="3" xfId="0" applyNumberFormat="1" applyFont="1" applyBorder="1" applyAlignment="1">
      <alignment horizontal="right" vertical="center"/>
    </xf>
    <xf numFmtId="177" fontId="4" fillId="0" borderId="2" xfId="0" applyNumberFormat="1" applyFont="1" applyBorder="1" applyAlignment="1">
      <alignment horizontal="right" vertical="center"/>
    </xf>
    <xf numFmtId="38" fontId="4" fillId="0" borderId="1" xfId="1" applyFont="1" applyBorder="1" applyAlignment="1">
      <alignment horizontal="center" vertical="center"/>
    </xf>
    <xf numFmtId="181" fontId="4" fillId="0" borderId="1" xfId="1" applyNumberFormat="1" applyFont="1" applyBorder="1" applyAlignment="1">
      <alignment horizontal="right" vertical="center"/>
    </xf>
    <xf numFmtId="180" fontId="10" fillId="0" borderId="1" xfId="0" applyNumberFormat="1" applyFont="1" applyBorder="1" applyAlignment="1">
      <alignment horizontal="right" vertical="center"/>
    </xf>
    <xf numFmtId="180" fontId="10" fillId="0" borderId="8" xfId="0" applyNumberFormat="1" applyFont="1" applyBorder="1" applyAlignment="1">
      <alignment horizontal="right" vertical="center"/>
    </xf>
    <xf numFmtId="178" fontId="4" fillId="0" borderId="1" xfId="1" applyNumberFormat="1" applyFont="1" applyBorder="1" applyAlignment="1">
      <alignment horizontal="right" vertical="center" wrapText="1"/>
    </xf>
    <xf numFmtId="178" fontId="4" fillId="0" borderId="8" xfId="1" applyNumberFormat="1" applyFont="1" applyBorder="1" applyAlignment="1">
      <alignment horizontal="right" vertical="center" wrapText="1"/>
    </xf>
    <xf numFmtId="178" fontId="4" fillId="0" borderId="3" xfId="0" applyNumberFormat="1" applyFont="1" applyBorder="1" applyAlignment="1">
      <alignment horizontal="right" vertical="center"/>
    </xf>
    <xf numFmtId="178" fontId="4" fillId="0" borderId="1" xfId="0" applyNumberFormat="1" applyFont="1" applyBorder="1" applyAlignment="1">
      <alignment horizontal="right" vertical="center"/>
    </xf>
    <xf numFmtId="178" fontId="4" fillId="0" borderId="7" xfId="1" applyNumberFormat="1" applyFont="1" applyBorder="1" applyAlignment="1">
      <alignment horizontal="right" vertical="center"/>
    </xf>
    <xf numFmtId="178" fontId="4" fillId="0" borderId="1" xfId="1" applyNumberFormat="1" applyFont="1" applyBorder="1" applyAlignment="1">
      <alignment horizontal="right" vertical="center"/>
    </xf>
    <xf numFmtId="178" fontId="4" fillId="0" borderId="1" xfId="1" applyNumberFormat="1" applyFont="1" applyBorder="1" applyAlignment="1">
      <alignment horizontal="center" vertical="center"/>
    </xf>
    <xf numFmtId="177" fontId="4" fillId="0" borderId="10" xfId="0" applyNumberFormat="1" applyFont="1" applyBorder="1" applyAlignment="1">
      <alignment horizontal="right" vertical="center" shrinkToFit="1"/>
    </xf>
    <xf numFmtId="177" fontId="4" fillId="0" borderId="16" xfId="0" applyNumberFormat="1" applyFont="1" applyBorder="1" applyAlignment="1">
      <alignment horizontal="right" vertical="center" shrinkToFit="1"/>
    </xf>
    <xf numFmtId="38" fontId="4" fillId="0" borderId="9" xfId="1" applyFont="1" applyBorder="1" applyAlignment="1">
      <alignment horizontal="right" vertical="center" shrinkToFit="1"/>
    </xf>
    <xf numFmtId="38" fontId="4" fillId="0" borderId="10" xfId="1" applyFont="1" applyBorder="1" applyAlignment="1">
      <alignment horizontal="right" vertical="center" shrinkToFit="1"/>
    </xf>
    <xf numFmtId="38" fontId="4" fillId="0" borderId="10" xfId="1" applyFont="1" applyBorder="1" applyAlignment="1">
      <alignment horizontal="center" vertical="center" shrinkToFit="1"/>
    </xf>
    <xf numFmtId="38" fontId="4" fillId="0" borderId="10" xfId="0" applyNumberFormat="1" applyFont="1" applyBorder="1" applyAlignment="1">
      <alignment horizontal="right" vertical="center" shrinkToFit="1"/>
    </xf>
    <xf numFmtId="180" fontId="10" fillId="0" borderId="10" xfId="0" applyNumberFormat="1" applyFont="1" applyBorder="1" applyAlignment="1">
      <alignment horizontal="right" vertical="center" shrinkToFit="1"/>
    </xf>
    <xf numFmtId="180" fontId="10" fillId="0" borderId="11" xfId="0" applyNumberFormat="1" applyFont="1" applyBorder="1" applyAlignment="1">
      <alignment horizontal="right" vertical="center" shrinkToFit="1"/>
    </xf>
    <xf numFmtId="0" fontId="4" fillId="0" borderId="16" xfId="0" applyFont="1" applyBorder="1" applyAlignment="1">
      <alignment horizontal="center" vertical="center" wrapText="1"/>
    </xf>
    <xf numFmtId="38" fontId="4" fillId="0" borderId="16" xfId="0" applyNumberFormat="1" applyFont="1" applyBorder="1" applyAlignment="1">
      <alignment horizontal="right" vertical="center" shrinkToFit="1"/>
    </xf>
    <xf numFmtId="38" fontId="4" fillId="0" borderId="19" xfId="0" applyNumberFormat="1" applyFont="1" applyBorder="1" applyAlignment="1">
      <alignment horizontal="right" vertical="center" shrinkToFit="1"/>
    </xf>
    <xf numFmtId="177" fontId="4" fillId="0" borderId="15" xfId="0" applyNumberFormat="1" applyFont="1" applyBorder="1" applyAlignment="1">
      <alignment horizontal="right" vertical="center" shrinkToFit="1"/>
    </xf>
    <xf numFmtId="0" fontId="4" fillId="0" borderId="1" xfId="0" applyFont="1" applyBorder="1" applyAlignment="1">
      <alignment horizontal="right" vertical="center"/>
    </xf>
    <xf numFmtId="0" fontId="4" fillId="0" borderId="8" xfId="0" applyFont="1" applyBorder="1" applyAlignment="1">
      <alignment horizontal="right" vertical="center"/>
    </xf>
    <xf numFmtId="0" fontId="7" fillId="0" borderId="0" xfId="0" applyFont="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2" fillId="0" borderId="0" xfId="0" applyFont="1" applyAlignment="1">
      <alignment horizontal="left" vertical="center"/>
    </xf>
    <xf numFmtId="0" fontId="4" fillId="0" borderId="0" xfId="0" applyFont="1" applyAlignment="1">
      <alignment horizontal="center" vertical="center"/>
    </xf>
    <xf numFmtId="38" fontId="4" fillId="0" borderId="9" xfId="1" applyFont="1" applyBorder="1" applyAlignment="1">
      <alignment horizontal="right" vertical="center" wrapText="1"/>
    </xf>
    <xf numFmtId="38" fontId="4" fillId="0" borderId="10" xfId="0" applyNumberFormat="1" applyFont="1" applyBorder="1" applyAlignment="1">
      <alignment horizontal="right" vertical="center"/>
    </xf>
    <xf numFmtId="38" fontId="4" fillId="0" borderId="11" xfId="0" applyNumberFormat="1" applyFont="1" applyBorder="1" applyAlignment="1">
      <alignment horizontal="right" vertical="center"/>
    </xf>
    <xf numFmtId="0" fontId="10" fillId="0" borderId="0" xfId="0" applyFont="1" applyAlignment="1">
      <alignment horizontal="center" vertical="center"/>
    </xf>
    <xf numFmtId="177" fontId="4" fillId="0" borderId="15" xfId="0" applyNumberFormat="1" applyFont="1" applyBorder="1" applyAlignment="1">
      <alignment horizontal="right" vertical="center"/>
    </xf>
    <xf numFmtId="38" fontId="4" fillId="0" borderId="1" xfId="0" applyNumberFormat="1" applyFont="1" applyBorder="1" applyAlignment="1">
      <alignment horizontal="right" vertical="center"/>
    </xf>
    <xf numFmtId="180" fontId="10" fillId="0" borderId="10" xfId="0" applyNumberFormat="1" applyFont="1" applyBorder="1" applyAlignment="1">
      <alignment horizontal="right" vertical="center"/>
    </xf>
    <xf numFmtId="180" fontId="10" fillId="0" borderId="11" xfId="0" applyNumberFormat="1" applyFont="1" applyBorder="1" applyAlignment="1">
      <alignment horizontal="right" vertical="center"/>
    </xf>
    <xf numFmtId="177" fontId="4" fillId="0" borderId="16"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608C-4EB2-4215-B0A4-E34AF566CA97}">
  <dimension ref="A1:AC79"/>
  <sheetViews>
    <sheetView tabSelected="1" zoomScaleNormal="100" workbookViewId="0">
      <selection activeCell="I32" sqref="I32:L32"/>
    </sheetView>
  </sheetViews>
  <sheetFormatPr defaultRowHeight="13.5" x14ac:dyDescent="0.15"/>
  <cols>
    <col min="1" max="16" width="3.25" customWidth="1"/>
    <col min="17" max="17" width="4.375" customWidth="1"/>
    <col min="18" max="28" width="3.25" customWidth="1"/>
  </cols>
  <sheetData>
    <row r="1" spans="1:28" ht="28.15" customHeight="1" x14ac:dyDescent="0.15">
      <c r="A1" s="132" t="s">
        <v>180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spans="1:28" ht="28.15" customHeight="1" x14ac:dyDescent="0.15">
      <c r="A2" s="134" t="s">
        <v>379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x14ac:dyDescent="0.15">
      <c r="A3" s="135" t="s">
        <v>380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row>
    <row r="4" spans="1:28" ht="19.149999999999999" customHeight="1" x14ac:dyDescent="0.15">
      <c r="A4" s="136" t="s">
        <v>250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row>
    <row r="5" spans="1:28" ht="171.75" customHeight="1" x14ac:dyDescent="0.15">
      <c r="A5" s="118"/>
      <c r="B5" s="121" t="s">
        <v>382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ht="21.75" customHeight="1" x14ac:dyDescent="0.15">
      <c r="A6" s="136" t="s">
        <v>381</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21.75" customHeight="1" x14ac:dyDescent="0.15">
      <c r="A7" s="121" t="s">
        <v>178</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ht="19.149999999999999" customHeight="1" x14ac:dyDescent="0.15">
      <c r="A8" s="122" t="s">
        <v>159</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row>
    <row r="9" spans="1:28" ht="45" customHeight="1" x14ac:dyDescent="0.15">
      <c r="A9" s="26"/>
      <c r="B9" s="27"/>
      <c r="C9" s="27"/>
      <c r="D9" s="123" t="s">
        <v>177</v>
      </c>
      <c r="E9" s="123"/>
      <c r="F9" s="123"/>
      <c r="G9" s="123"/>
      <c r="H9" s="123"/>
      <c r="I9" s="123"/>
      <c r="J9" s="123"/>
      <c r="K9" s="123"/>
      <c r="L9" s="123"/>
      <c r="M9" s="123"/>
      <c r="N9" s="123"/>
      <c r="O9" s="123"/>
      <c r="P9" s="123"/>
      <c r="Q9" s="123"/>
      <c r="R9" s="123"/>
      <c r="S9" s="123"/>
      <c r="T9" s="123"/>
      <c r="U9" s="123"/>
      <c r="V9" s="123"/>
      <c r="W9" s="123"/>
      <c r="X9" s="123"/>
      <c r="Y9" s="123"/>
      <c r="Z9" s="123"/>
      <c r="AA9" s="123"/>
      <c r="AB9" s="123"/>
    </row>
    <row r="10" spans="1:28" ht="18" customHeight="1" x14ac:dyDescent="0.15">
      <c r="A10" s="26"/>
      <c r="B10" s="26"/>
      <c r="C10" s="26" t="s">
        <v>120</v>
      </c>
      <c r="D10" s="26"/>
      <c r="E10" s="26"/>
      <c r="F10" s="28"/>
      <c r="G10" s="28"/>
      <c r="H10" s="28"/>
      <c r="I10" s="28"/>
      <c r="J10" s="28"/>
      <c r="K10" s="28"/>
      <c r="L10" s="28"/>
      <c r="M10" s="28"/>
      <c r="N10" s="28"/>
      <c r="O10" s="28"/>
      <c r="P10" s="28"/>
      <c r="Q10" s="28"/>
      <c r="R10" s="28"/>
      <c r="S10" s="28"/>
      <c r="T10" s="28"/>
      <c r="U10" s="28"/>
      <c r="V10" s="28"/>
      <c r="W10" s="28"/>
      <c r="X10" s="124" t="s">
        <v>296</v>
      </c>
      <c r="Y10" s="124"/>
      <c r="Z10" s="124"/>
      <c r="AA10" s="124"/>
      <c r="AB10" s="124"/>
    </row>
    <row r="11" spans="1:28" ht="6.75" customHeight="1" thickBot="1" x14ac:dyDescent="0.2">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25"/>
      <c r="Y11" s="125"/>
      <c r="Z11" s="125"/>
      <c r="AA11" s="125"/>
      <c r="AB11" s="125"/>
    </row>
    <row r="12" spans="1:28" ht="20.25" customHeight="1" x14ac:dyDescent="0.15">
      <c r="A12" s="26"/>
      <c r="B12" s="126"/>
      <c r="C12" s="127"/>
      <c r="D12" s="128" t="s">
        <v>156</v>
      </c>
      <c r="E12" s="129"/>
      <c r="F12" s="129"/>
      <c r="G12" s="129"/>
      <c r="H12" s="129"/>
      <c r="I12" s="130"/>
      <c r="J12" s="131" t="s">
        <v>18</v>
      </c>
      <c r="K12" s="131"/>
      <c r="L12" s="131"/>
      <c r="M12" s="131"/>
      <c r="N12" s="131"/>
      <c r="O12" s="131"/>
      <c r="P12" s="131"/>
      <c r="Q12" s="131"/>
      <c r="R12" s="131" t="s">
        <v>4</v>
      </c>
      <c r="S12" s="131"/>
      <c r="T12" s="131"/>
      <c r="U12" s="131"/>
      <c r="V12" s="131"/>
      <c r="W12" s="131"/>
      <c r="X12" s="131"/>
      <c r="Y12" s="131"/>
      <c r="Z12" s="131"/>
      <c r="AA12" s="131"/>
      <c r="AB12" s="131"/>
    </row>
    <row r="13" spans="1:28" ht="36" customHeight="1" x14ac:dyDescent="0.15">
      <c r="A13" s="26"/>
      <c r="B13" s="147"/>
      <c r="C13" s="148"/>
      <c r="D13" s="147" t="s">
        <v>151</v>
      </c>
      <c r="E13" s="149"/>
      <c r="F13" s="149" t="s">
        <v>150</v>
      </c>
      <c r="G13" s="149"/>
      <c r="H13" s="149" t="s">
        <v>103</v>
      </c>
      <c r="I13" s="148"/>
      <c r="J13" s="147" t="s">
        <v>152</v>
      </c>
      <c r="K13" s="149"/>
      <c r="L13" s="149"/>
      <c r="M13" s="149" t="s">
        <v>153</v>
      </c>
      <c r="N13" s="149"/>
      <c r="O13" s="149"/>
      <c r="P13" s="157" t="s">
        <v>105</v>
      </c>
      <c r="Q13" s="158"/>
      <c r="R13" s="147" t="s">
        <v>154</v>
      </c>
      <c r="S13" s="149"/>
      <c r="T13" s="149"/>
      <c r="U13" s="149" t="s">
        <v>155</v>
      </c>
      <c r="V13" s="149"/>
      <c r="W13" s="149"/>
      <c r="X13" s="149" t="s">
        <v>106</v>
      </c>
      <c r="Y13" s="149"/>
      <c r="Z13" s="149"/>
      <c r="AA13" s="149" t="s">
        <v>160</v>
      </c>
      <c r="AB13" s="148"/>
    </row>
    <row r="14" spans="1:28" ht="21" customHeight="1" x14ac:dyDescent="0.15">
      <c r="A14" s="26"/>
      <c r="B14" s="137" t="s">
        <v>6</v>
      </c>
      <c r="C14" s="138"/>
      <c r="D14" s="139">
        <v>355</v>
      </c>
      <c r="E14" s="140"/>
      <c r="F14" s="141">
        <v>391</v>
      </c>
      <c r="G14" s="142"/>
      <c r="H14" s="143">
        <f>SUM(F14-D14)</f>
        <v>36</v>
      </c>
      <c r="I14" s="144"/>
      <c r="J14" s="145">
        <f>(R14/D14)*1000</f>
        <v>9005.633802816903</v>
      </c>
      <c r="K14" s="146"/>
      <c r="L14" s="146"/>
      <c r="M14" s="146">
        <f>SUM(U14/F14*1000)</f>
        <v>8976.9820971867011</v>
      </c>
      <c r="N14" s="146"/>
      <c r="O14" s="146"/>
      <c r="P14" s="150">
        <f t="shared" ref="P14:P26" si="0">SUM(M14-J14)</f>
        <v>-28.651705630201832</v>
      </c>
      <c r="Q14" s="151"/>
      <c r="R14" s="152">
        <v>3197</v>
      </c>
      <c r="S14" s="153"/>
      <c r="T14" s="153"/>
      <c r="U14" s="145">
        <v>3510</v>
      </c>
      <c r="V14" s="146"/>
      <c r="W14" s="146"/>
      <c r="X14" s="154">
        <f t="shared" ref="X14:X26" si="1">SUM(U14-R14)</f>
        <v>313</v>
      </c>
      <c r="Y14" s="154"/>
      <c r="Z14" s="154"/>
      <c r="AA14" s="155">
        <f t="shared" ref="AA14:AA26" si="2">SUM(U14/R14%)</f>
        <v>109.79042852674382</v>
      </c>
      <c r="AB14" s="156"/>
    </row>
    <row r="15" spans="1:28" ht="21" customHeight="1" x14ac:dyDescent="0.15">
      <c r="A15" s="26"/>
      <c r="B15" s="137" t="s">
        <v>7</v>
      </c>
      <c r="C15" s="138"/>
      <c r="D15" s="145">
        <v>282</v>
      </c>
      <c r="E15" s="146"/>
      <c r="F15" s="141">
        <v>298</v>
      </c>
      <c r="G15" s="142"/>
      <c r="H15" s="159">
        <f t="shared" ref="H15:H22" si="3">SUM(F15-D15)</f>
        <v>16</v>
      </c>
      <c r="I15" s="160"/>
      <c r="J15" s="145">
        <f t="shared" ref="J15:J24" si="4">(R15/D15)*1000</f>
        <v>8886.5248226950353</v>
      </c>
      <c r="K15" s="146"/>
      <c r="L15" s="146"/>
      <c r="M15" s="146">
        <f t="shared" ref="M15:M26" si="5">SUM(U15/F15*1000)</f>
        <v>9013.4228187919471</v>
      </c>
      <c r="N15" s="146"/>
      <c r="O15" s="146"/>
      <c r="P15" s="150">
        <f t="shared" si="0"/>
        <v>126.89799609691181</v>
      </c>
      <c r="Q15" s="151"/>
      <c r="R15" s="152">
        <v>2506</v>
      </c>
      <c r="S15" s="153"/>
      <c r="T15" s="153"/>
      <c r="U15" s="145">
        <v>2686</v>
      </c>
      <c r="V15" s="146"/>
      <c r="W15" s="146"/>
      <c r="X15" s="154">
        <f t="shared" si="1"/>
        <v>180</v>
      </c>
      <c r="Y15" s="154"/>
      <c r="Z15" s="154"/>
      <c r="AA15" s="155">
        <f t="shared" si="2"/>
        <v>107.18276137270551</v>
      </c>
      <c r="AB15" s="156"/>
    </row>
    <row r="16" spans="1:28" ht="21" customHeight="1" x14ac:dyDescent="0.15">
      <c r="A16" s="26"/>
      <c r="B16" s="137" t="s">
        <v>8</v>
      </c>
      <c r="C16" s="138"/>
      <c r="D16" s="145">
        <v>432</v>
      </c>
      <c r="E16" s="146"/>
      <c r="F16" s="141">
        <v>410</v>
      </c>
      <c r="G16" s="142"/>
      <c r="H16" s="143">
        <f t="shared" si="3"/>
        <v>-22</v>
      </c>
      <c r="I16" s="144"/>
      <c r="J16" s="145">
        <f t="shared" si="4"/>
        <v>8886.5740740740748</v>
      </c>
      <c r="K16" s="146"/>
      <c r="L16" s="146"/>
      <c r="M16" s="146">
        <f t="shared" si="5"/>
        <v>9009.7560975609758</v>
      </c>
      <c r="N16" s="146"/>
      <c r="O16" s="146"/>
      <c r="P16" s="150">
        <f t="shared" si="0"/>
        <v>123.18202348690102</v>
      </c>
      <c r="Q16" s="151"/>
      <c r="R16" s="152">
        <v>3839</v>
      </c>
      <c r="S16" s="153"/>
      <c r="T16" s="153"/>
      <c r="U16" s="145">
        <v>3694</v>
      </c>
      <c r="V16" s="146"/>
      <c r="W16" s="146"/>
      <c r="X16" s="154">
        <f t="shared" si="1"/>
        <v>-145</v>
      </c>
      <c r="Y16" s="154"/>
      <c r="Z16" s="154"/>
      <c r="AA16" s="155">
        <f t="shared" si="2"/>
        <v>96.222974733003383</v>
      </c>
      <c r="AB16" s="156"/>
    </row>
    <row r="17" spans="1:29" ht="21" customHeight="1" x14ac:dyDescent="0.15">
      <c r="A17" s="26"/>
      <c r="B17" s="137" t="s">
        <v>9</v>
      </c>
      <c r="C17" s="138"/>
      <c r="D17" s="145">
        <v>458</v>
      </c>
      <c r="E17" s="146"/>
      <c r="F17" s="141">
        <v>410</v>
      </c>
      <c r="G17" s="142"/>
      <c r="H17" s="143">
        <f t="shared" si="3"/>
        <v>-48</v>
      </c>
      <c r="I17" s="144"/>
      <c r="J17" s="145">
        <f t="shared" si="4"/>
        <v>8903.9301310043666</v>
      </c>
      <c r="K17" s="146"/>
      <c r="L17" s="146"/>
      <c r="M17" s="146">
        <f t="shared" si="5"/>
        <v>9017.0731707317082</v>
      </c>
      <c r="N17" s="146"/>
      <c r="O17" s="146"/>
      <c r="P17" s="150">
        <f t="shared" si="0"/>
        <v>113.1430397273416</v>
      </c>
      <c r="Q17" s="151"/>
      <c r="R17" s="152">
        <v>4078</v>
      </c>
      <c r="S17" s="153"/>
      <c r="T17" s="153"/>
      <c r="U17" s="145">
        <v>3697</v>
      </c>
      <c r="V17" s="146"/>
      <c r="W17" s="146"/>
      <c r="X17" s="154">
        <f t="shared" si="1"/>
        <v>-381</v>
      </c>
      <c r="Y17" s="154"/>
      <c r="Z17" s="154"/>
      <c r="AA17" s="155">
        <f t="shared" si="2"/>
        <v>90.657184894556153</v>
      </c>
      <c r="AB17" s="156"/>
    </row>
    <row r="18" spans="1:29" ht="21" customHeight="1" x14ac:dyDescent="0.15">
      <c r="A18" s="26"/>
      <c r="B18" s="137" t="s">
        <v>10</v>
      </c>
      <c r="C18" s="138"/>
      <c r="D18" s="145">
        <v>346</v>
      </c>
      <c r="E18" s="146"/>
      <c r="F18" s="141">
        <v>391</v>
      </c>
      <c r="G18" s="142"/>
      <c r="H18" s="143">
        <f t="shared" si="3"/>
        <v>45</v>
      </c>
      <c r="I18" s="144"/>
      <c r="J18" s="145">
        <f t="shared" si="4"/>
        <v>8881.5028901734095</v>
      </c>
      <c r="K18" s="146"/>
      <c r="L18" s="146"/>
      <c r="M18" s="146">
        <f t="shared" si="5"/>
        <v>9000</v>
      </c>
      <c r="N18" s="146"/>
      <c r="O18" s="146"/>
      <c r="P18" s="150">
        <f>SUM(M18-J18)</f>
        <v>118.49710982659053</v>
      </c>
      <c r="Q18" s="151"/>
      <c r="R18" s="152">
        <v>3073</v>
      </c>
      <c r="S18" s="153"/>
      <c r="T18" s="153"/>
      <c r="U18" s="152">
        <v>3519</v>
      </c>
      <c r="V18" s="153"/>
      <c r="W18" s="153"/>
      <c r="X18" s="154">
        <f t="shared" si="1"/>
        <v>446</v>
      </c>
      <c r="Y18" s="154"/>
      <c r="Z18" s="154"/>
      <c r="AA18" s="155">
        <f t="shared" si="2"/>
        <v>114.5135047185161</v>
      </c>
      <c r="AB18" s="156"/>
    </row>
    <row r="19" spans="1:29" ht="21" customHeight="1" x14ac:dyDescent="0.15">
      <c r="A19" s="26"/>
      <c r="B19" s="137" t="s">
        <v>11</v>
      </c>
      <c r="C19" s="138"/>
      <c r="D19" s="145">
        <v>401</v>
      </c>
      <c r="E19" s="146"/>
      <c r="F19" s="141">
        <v>410</v>
      </c>
      <c r="G19" s="142"/>
      <c r="H19" s="143">
        <f t="shared" si="3"/>
        <v>9</v>
      </c>
      <c r="I19" s="144"/>
      <c r="J19" s="145">
        <f t="shared" si="4"/>
        <v>8930.1745635910211</v>
      </c>
      <c r="K19" s="146"/>
      <c r="L19" s="146"/>
      <c r="M19" s="146">
        <f t="shared" si="5"/>
        <v>9004.878048780487</v>
      </c>
      <c r="N19" s="146"/>
      <c r="O19" s="146"/>
      <c r="P19" s="150">
        <f t="shared" si="0"/>
        <v>74.703485189465937</v>
      </c>
      <c r="Q19" s="151"/>
      <c r="R19" s="152">
        <v>3581</v>
      </c>
      <c r="S19" s="153"/>
      <c r="T19" s="153"/>
      <c r="U19" s="145">
        <v>3692</v>
      </c>
      <c r="V19" s="146"/>
      <c r="W19" s="146"/>
      <c r="X19" s="154">
        <f t="shared" si="1"/>
        <v>111</v>
      </c>
      <c r="Y19" s="154"/>
      <c r="Z19" s="154"/>
      <c r="AA19" s="155">
        <f t="shared" si="2"/>
        <v>103.09969282323372</v>
      </c>
      <c r="AB19" s="156"/>
    </row>
    <row r="20" spans="1:29" ht="21" customHeight="1" x14ac:dyDescent="0.15">
      <c r="A20" s="26"/>
      <c r="B20" s="137" t="s">
        <v>12</v>
      </c>
      <c r="C20" s="138"/>
      <c r="D20" s="145">
        <v>464</v>
      </c>
      <c r="E20" s="146"/>
      <c r="F20" s="141">
        <v>391</v>
      </c>
      <c r="G20" s="142"/>
      <c r="H20" s="143">
        <f t="shared" si="3"/>
        <v>-73</v>
      </c>
      <c r="I20" s="144"/>
      <c r="J20" s="145">
        <f t="shared" si="4"/>
        <v>8915.9482758620688</v>
      </c>
      <c r="K20" s="146"/>
      <c r="L20" s="146"/>
      <c r="M20" s="146">
        <f t="shared" si="5"/>
        <v>9007.672634271099</v>
      </c>
      <c r="N20" s="146"/>
      <c r="O20" s="146"/>
      <c r="P20" s="150">
        <f t="shared" si="0"/>
        <v>91.724358409030174</v>
      </c>
      <c r="Q20" s="151"/>
      <c r="R20" s="152">
        <v>4137</v>
      </c>
      <c r="S20" s="153"/>
      <c r="T20" s="153"/>
      <c r="U20" s="145">
        <v>3522</v>
      </c>
      <c r="V20" s="146"/>
      <c r="W20" s="146"/>
      <c r="X20" s="154">
        <f t="shared" si="1"/>
        <v>-615</v>
      </c>
      <c r="Y20" s="154"/>
      <c r="Z20" s="154"/>
      <c r="AA20" s="155">
        <f t="shared" si="2"/>
        <v>85.134155184916608</v>
      </c>
      <c r="AB20" s="156"/>
    </row>
    <row r="21" spans="1:29" ht="21" customHeight="1" x14ac:dyDescent="0.15">
      <c r="A21" s="26"/>
      <c r="B21" s="137" t="s">
        <v>13</v>
      </c>
      <c r="C21" s="138"/>
      <c r="D21" s="145">
        <v>283</v>
      </c>
      <c r="E21" s="146"/>
      <c r="F21" s="141">
        <v>410</v>
      </c>
      <c r="G21" s="142"/>
      <c r="H21" s="143">
        <f t="shared" si="3"/>
        <v>127</v>
      </c>
      <c r="I21" s="144"/>
      <c r="J21" s="145">
        <f t="shared" si="4"/>
        <v>9123.6749116607789</v>
      </c>
      <c r="K21" s="146"/>
      <c r="L21" s="146"/>
      <c r="M21" s="146">
        <f t="shared" si="5"/>
        <v>9007.3170731707323</v>
      </c>
      <c r="N21" s="146"/>
      <c r="O21" s="146"/>
      <c r="P21" s="150">
        <f t="shared" si="0"/>
        <v>-116.35783849004656</v>
      </c>
      <c r="Q21" s="151"/>
      <c r="R21" s="152">
        <v>2582</v>
      </c>
      <c r="S21" s="153"/>
      <c r="T21" s="153"/>
      <c r="U21" s="145">
        <v>3693</v>
      </c>
      <c r="V21" s="146"/>
      <c r="W21" s="146"/>
      <c r="X21" s="154">
        <f t="shared" si="1"/>
        <v>1111</v>
      </c>
      <c r="Y21" s="154"/>
      <c r="Z21" s="154"/>
      <c r="AA21" s="155">
        <f t="shared" si="2"/>
        <v>143.0286599535244</v>
      </c>
      <c r="AB21" s="156"/>
    </row>
    <row r="22" spans="1:29" ht="21" customHeight="1" x14ac:dyDescent="0.15">
      <c r="A22" s="26"/>
      <c r="B22" s="137" t="s">
        <v>14</v>
      </c>
      <c r="C22" s="138"/>
      <c r="D22" s="145">
        <v>346</v>
      </c>
      <c r="E22" s="146"/>
      <c r="F22" s="141">
        <v>372</v>
      </c>
      <c r="G22" s="142"/>
      <c r="H22" s="143">
        <f t="shared" si="3"/>
        <v>26</v>
      </c>
      <c r="I22" s="144"/>
      <c r="J22" s="145">
        <f t="shared" si="4"/>
        <v>8878.6127167630057</v>
      </c>
      <c r="K22" s="146"/>
      <c r="L22" s="146"/>
      <c r="M22" s="146">
        <f t="shared" si="5"/>
        <v>9026.8817204301085</v>
      </c>
      <c r="N22" s="146"/>
      <c r="O22" s="146"/>
      <c r="P22" s="150">
        <f t="shared" si="0"/>
        <v>148.26900366710288</v>
      </c>
      <c r="Q22" s="151"/>
      <c r="R22" s="152">
        <v>3072</v>
      </c>
      <c r="S22" s="153"/>
      <c r="T22" s="153"/>
      <c r="U22" s="145">
        <v>3358</v>
      </c>
      <c r="V22" s="146"/>
      <c r="W22" s="146"/>
      <c r="X22" s="154">
        <f t="shared" si="1"/>
        <v>286</v>
      </c>
      <c r="Y22" s="154"/>
      <c r="Z22" s="154"/>
      <c r="AA22" s="155">
        <f t="shared" si="2"/>
        <v>109.30989583333334</v>
      </c>
      <c r="AB22" s="156"/>
    </row>
    <row r="23" spans="1:29" ht="21" customHeight="1" x14ac:dyDescent="0.15">
      <c r="A23" s="26"/>
      <c r="B23" s="137" t="s">
        <v>15</v>
      </c>
      <c r="C23" s="138"/>
      <c r="D23" s="145">
        <v>367</v>
      </c>
      <c r="E23" s="146"/>
      <c r="F23" s="141">
        <v>354</v>
      </c>
      <c r="G23" s="142"/>
      <c r="H23" s="143">
        <f>SUM(F23-D23)</f>
        <v>-13</v>
      </c>
      <c r="I23" s="144"/>
      <c r="J23" s="145">
        <f t="shared" si="4"/>
        <v>8915.5313351498626</v>
      </c>
      <c r="K23" s="146"/>
      <c r="L23" s="146"/>
      <c r="M23" s="146">
        <f t="shared" si="5"/>
        <v>9025.4237288135591</v>
      </c>
      <c r="N23" s="146"/>
      <c r="O23" s="146"/>
      <c r="P23" s="150">
        <f t="shared" si="0"/>
        <v>109.89239366369657</v>
      </c>
      <c r="Q23" s="151"/>
      <c r="R23" s="152">
        <v>3272</v>
      </c>
      <c r="S23" s="153"/>
      <c r="T23" s="153"/>
      <c r="U23" s="145">
        <v>3195</v>
      </c>
      <c r="V23" s="146"/>
      <c r="W23" s="146"/>
      <c r="X23" s="154">
        <f t="shared" si="1"/>
        <v>-77</v>
      </c>
      <c r="Y23" s="154"/>
      <c r="Z23" s="154"/>
      <c r="AA23" s="155">
        <f t="shared" si="2"/>
        <v>97.646699266503674</v>
      </c>
      <c r="AB23" s="156"/>
    </row>
    <row r="24" spans="1:29" ht="21" customHeight="1" x14ac:dyDescent="0.15">
      <c r="A24" s="26"/>
      <c r="B24" s="137" t="s">
        <v>16</v>
      </c>
      <c r="C24" s="138"/>
      <c r="D24" s="145">
        <v>394</v>
      </c>
      <c r="E24" s="146"/>
      <c r="F24" s="141">
        <v>372</v>
      </c>
      <c r="G24" s="142"/>
      <c r="H24" s="143">
        <f>SUM(F24-D24)</f>
        <v>-22</v>
      </c>
      <c r="I24" s="144"/>
      <c r="J24" s="145">
        <f t="shared" si="4"/>
        <v>8878.1725888324872</v>
      </c>
      <c r="K24" s="146"/>
      <c r="L24" s="146"/>
      <c r="M24" s="146">
        <f t="shared" si="5"/>
        <v>9016.1290322580644</v>
      </c>
      <c r="N24" s="146"/>
      <c r="O24" s="146"/>
      <c r="P24" s="150">
        <f t="shared" si="0"/>
        <v>137.95644342557716</v>
      </c>
      <c r="Q24" s="151"/>
      <c r="R24" s="152">
        <v>3498</v>
      </c>
      <c r="S24" s="153"/>
      <c r="T24" s="153"/>
      <c r="U24" s="145">
        <v>3354</v>
      </c>
      <c r="V24" s="146"/>
      <c r="W24" s="146"/>
      <c r="X24" s="154">
        <f t="shared" si="1"/>
        <v>-144</v>
      </c>
      <c r="Y24" s="154"/>
      <c r="Z24" s="154"/>
      <c r="AA24" s="155">
        <f t="shared" si="2"/>
        <v>95.883361921097773</v>
      </c>
      <c r="AB24" s="156"/>
    </row>
    <row r="25" spans="1:29" ht="21" customHeight="1" x14ac:dyDescent="0.15">
      <c r="A25" s="26"/>
      <c r="B25" s="172" t="s">
        <v>17</v>
      </c>
      <c r="C25" s="173"/>
      <c r="D25" s="152">
        <v>452</v>
      </c>
      <c r="E25" s="153"/>
      <c r="F25" s="141">
        <v>428</v>
      </c>
      <c r="G25" s="142"/>
      <c r="H25" s="143">
        <f>SUM(F25-D25)</f>
        <v>-24</v>
      </c>
      <c r="I25" s="144"/>
      <c r="J25" s="145">
        <f>(R25/D25)*1000</f>
        <v>8827.4336283185839</v>
      </c>
      <c r="K25" s="146"/>
      <c r="L25" s="146"/>
      <c r="M25" s="146">
        <f t="shared" si="5"/>
        <v>9011.6822429906533</v>
      </c>
      <c r="N25" s="146"/>
      <c r="O25" s="146"/>
      <c r="P25" s="150">
        <f t="shared" si="0"/>
        <v>184.24861467206938</v>
      </c>
      <c r="Q25" s="151"/>
      <c r="R25" s="152">
        <v>3990</v>
      </c>
      <c r="S25" s="153"/>
      <c r="T25" s="153"/>
      <c r="U25" s="152">
        <v>3857</v>
      </c>
      <c r="V25" s="153"/>
      <c r="W25" s="153"/>
      <c r="X25" s="154">
        <f t="shared" si="1"/>
        <v>-133</v>
      </c>
      <c r="Y25" s="154"/>
      <c r="Z25" s="154"/>
      <c r="AA25" s="155">
        <f t="shared" si="2"/>
        <v>96.666666666666671</v>
      </c>
      <c r="AB25" s="156"/>
    </row>
    <row r="26" spans="1:29" ht="21" customHeight="1" thickBot="1" x14ac:dyDescent="0.2">
      <c r="A26" s="26"/>
      <c r="B26" s="166" t="s">
        <v>2</v>
      </c>
      <c r="C26" s="167"/>
      <c r="D26" s="168">
        <f>SUM(D14:E25)</f>
        <v>4580</v>
      </c>
      <c r="E26" s="162"/>
      <c r="F26" s="169">
        <f>SUM(F14:G25)</f>
        <v>4637</v>
      </c>
      <c r="G26" s="169"/>
      <c r="H26" s="170">
        <f>SUM(H14:I25)</f>
        <v>57</v>
      </c>
      <c r="I26" s="171"/>
      <c r="J26" s="168">
        <f>(R26/D26)*1000</f>
        <v>8913.7554585152848</v>
      </c>
      <c r="K26" s="162"/>
      <c r="L26" s="162"/>
      <c r="M26" s="162">
        <f t="shared" si="5"/>
        <v>9009.4888936812604</v>
      </c>
      <c r="N26" s="162"/>
      <c r="O26" s="162"/>
      <c r="P26" s="176">
        <f t="shared" si="0"/>
        <v>95.733435165975607</v>
      </c>
      <c r="Q26" s="177"/>
      <c r="R26" s="168">
        <f>SUM(R14:T25)</f>
        <v>40825</v>
      </c>
      <c r="S26" s="162"/>
      <c r="T26" s="178"/>
      <c r="U26" s="161">
        <f>SUM(U14:W25)</f>
        <v>41777</v>
      </c>
      <c r="V26" s="162"/>
      <c r="W26" s="162"/>
      <c r="X26" s="163">
        <f t="shared" si="1"/>
        <v>952</v>
      </c>
      <c r="Y26" s="163"/>
      <c r="Z26" s="163"/>
      <c r="AA26" s="164">
        <f t="shared" si="2"/>
        <v>102.33190447030006</v>
      </c>
      <c r="AB26" s="165"/>
    </row>
    <row r="27" spans="1:29" ht="10.9"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99"/>
    </row>
    <row r="28" spans="1:29" ht="21" customHeight="1" x14ac:dyDescent="0.15">
      <c r="A28" s="28" t="s">
        <v>268</v>
      </c>
      <c r="B28" s="28"/>
      <c r="C28" s="28"/>
      <c r="D28" s="28"/>
      <c r="E28" s="28"/>
      <c r="F28" s="28"/>
      <c r="G28" s="28"/>
      <c r="H28" s="28"/>
      <c r="I28" s="174">
        <v>249</v>
      </c>
      <c r="J28" s="174"/>
      <c r="K28" s="174"/>
      <c r="L28" s="174"/>
      <c r="M28" s="28" t="s">
        <v>273</v>
      </c>
      <c r="N28" s="124" t="s">
        <v>383</v>
      </c>
      <c r="O28" s="124"/>
      <c r="P28" s="124"/>
      <c r="Q28" s="124"/>
      <c r="R28" s="124"/>
      <c r="S28" s="124"/>
      <c r="T28" s="124"/>
      <c r="U28" s="28"/>
      <c r="V28" s="28"/>
      <c r="W28" s="28"/>
      <c r="X28" s="28"/>
      <c r="Y28" s="28"/>
      <c r="Z28" s="28"/>
      <c r="AA28" s="28"/>
      <c r="AB28" s="28"/>
    </row>
    <row r="29" spans="1:29" ht="21" customHeight="1" x14ac:dyDescent="0.15">
      <c r="A29" s="28" t="s">
        <v>269</v>
      </c>
      <c r="B29" s="28"/>
      <c r="C29" s="28"/>
      <c r="D29" s="28"/>
      <c r="E29" s="28"/>
      <c r="F29" s="28"/>
      <c r="G29" s="28"/>
      <c r="H29" s="28"/>
      <c r="I29" s="174">
        <v>4638</v>
      </c>
      <c r="J29" s="174"/>
      <c r="K29" s="174"/>
      <c r="L29" s="174"/>
      <c r="M29" s="28" t="s">
        <v>273</v>
      </c>
      <c r="N29" s="124" t="s">
        <v>384</v>
      </c>
      <c r="O29" s="124"/>
      <c r="P29" s="124"/>
      <c r="Q29" s="124"/>
      <c r="R29" s="124"/>
      <c r="S29" s="124"/>
      <c r="T29" s="124"/>
      <c r="U29" s="28"/>
      <c r="V29" s="28"/>
      <c r="W29" s="28"/>
      <c r="X29" s="28"/>
      <c r="Y29" s="28"/>
      <c r="Z29" s="28"/>
      <c r="AA29" s="28"/>
      <c r="AB29" s="28"/>
    </row>
    <row r="30" spans="1:29" ht="21" customHeight="1" x14ac:dyDescent="0.15">
      <c r="A30" s="28" t="s">
        <v>270</v>
      </c>
      <c r="B30" s="28"/>
      <c r="C30" s="28"/>
      <c r="D30" s="28"/>
      <c r="E30" s="28"/>
      <c r="F30" s="28"/>
      <c r="G30" s="28"/>
      <c r="H30" s="28"/>
      <c r="I30" s="175">
        <v>18.600000000000001</v>
      </c>
      <c r="J30" s="175"/>
      <c r="K30" s="175"/>
      <c r="L30" s="175"/>
      <c r="M30" s="28" t="s">
        <v>274</v>
      </c>
      <c r="N30" s="124" t="s">
        <v>385</v>
      </c>
      <c r="O30" s="124"/>
      <c r="P30" s="124"/>
      <c r="Q30" s="124"/>
      <c r="R30" s="124"/>
      <c r="S30" s="124"/>
      <c r="T30" s="124"/>
      <c r="U30" s="28"/>
      <c r="V30" s="28"/>
      <c r="W30" s="28"/>
      <c r="X30" s="28"/>
      <c r="Y30" s="28"/>
      <c r="Z30" s="28"/>
      <c r="AA30" s="28"/>
      <c r="AB30" s="28"/>
    </row>
    <row r="31" spans="1:29" ht="20.25" customHeight="1" x14ac:dyDescent="0.15">
      <c r="A31" s="28" t="s">
        <v>271</v>
      </c>
      <c r="B31" s="28"/>
      <c r="C31" s="28"/>
      <c r="D31" s="28"/>
      <c r="E31" s="28"/>
      <c r="F31" s="28"/>
      <c r="G31" s="28"/>
      <c r="H31" s="28"/>
      <c r="I31" s="174">
        <v>42968880</v>
      </c>
      <c r="J31" s="174"/>
      <c r="K31" s="174"/>
      <c r="L31" s="174"/>
      <c r="M31" s="28" t="s">
        <v>125</v>
      </c>
      <c r="N31" s="28" t="s">
        <v>279</v>
      </c>
      <c r="O31" s="28"/>
      <c r="P31" s="28"/>
      <c r="Q31" s="28"/>
      <c r="R31" s="28"/>
      <c r="S31" s="28"/>
      <c r="T31" s="28"/>
      <c r="U31" s="28"/>
      <c r="V31" s="28"/>
      <c r="W31" s="28"/>
      <c r="X31" s="28"/>
      <c r="Y31" s="28"/>
      <c r="Z31" s="28"/>
      <c r="AA31" s="28"/>
      <c r="AB31" s="28"/>
    </row>
    <row r="32" spans="1:29" ht="20.25" customHeight="1" x14ac:dyDescent="0.15">
      <c r="A32" s="28" t="s">
        <v>272</v>
      </c>
      <c r="B32" s="28"/>
      <c r="C32" s="28"/>
      <c r="D32" s="28"/>
      <c r="E32" s="28"/>
      <c r="F32" s="28"/>
      <c r="G32" s="28"/>
      <c r="H32" s="28"/>
      <c r="I32" s="174">
        <v>41777000</v>
      </c>
      <c r="J32" s="174"/>
      <c r="K32" s="174"/>
      <c r="L32" s="174"/>
      <c r="M32" s="28" t="s">
        <v>125</v>
      </c>
      <c r="N32" s="28" t="s">
        <v>279</v>
      </c>
      <c r="O32" s="28"/>
      <c r="P32" s="28"/>
      <c r="Q32" s="28"/>
      <c r="R32" s="28"/>
      <c r="S32" s="28"/>
      <c r="T32" s="28"/>
      <c r="U32" s="28"/>
      <c r="V32" s="28"/>
      <c r="W32" s="28"/>
      <c r="X32" s="28"/>
      <c r="Y32" s="28"/>
      <c r="Z32" s="28"/>
      <c r="AA32" s="28"/>
      <c r="AB32" s="28"/>
    </row>
    <row r="33" spans="1:28" ht="20.25" customHeight="1" x14ac:dyDescent="0.15">
      <c r="A33" s="28"/>
      <c r="B33" s="28"/>
      <c r="C33" s="28"/>
      <c r="D33" s="28"/>
      <c r="E33" s="28"/>
      <c r="F33" s="28"/>
      <c r="G33" s="28"/>
      <c r="H33" s="28"/>
      <c r="I33" s="116"/>
      <c r="J33" s="116"/>
      <c r="K33" s="116"/>
      <c r="L33" s="116"/>
      <c r="M33" s="28"/>
      <c r="N33" s="28"/>
      <c r="O33" s="28"/>
      <c r="P33" s="28"/>
      <c r="Q33" s="28"/>
      <c r="R33" s="28"/>
      <c r="S33" s="28"/>
      <c r="T33" s="28"/>
      <c r="U33" s="28"/>
      <c r="V33" s="28"/>
      <c r="W33" s="28"/>
      <c r="X33" s="28"/>
      <c r="Y33" s="28"/>
      <c r="Z33" s="28"/>
      <c r="AA33" s="28"/>
      <c r="AB33" s="28"/>
    </row>
    <row r="34" spans="1:28" ht="19.5" customHeight="1" x14ac:dyDescent="0.15">
      <c r="A34" s="118"/>
      <c r="B34" s="118"/>
      <c r="C34" s="118"/>
      <c r="D34" s="118" t="s">
        <v>386</v>
      </c>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row>
    <row r="35" spans="1:28" ht="19.5" customHeight="1" x14ac:dyDescent="0.15">
      <c r="A35" s="118"/>
      <c r="B35" s="118"/>
      <c r="C35" s="118"/>
      <c r="D35" s="118" t="s">
        <v>71</v>
      </c>
      <c r="E35" s="118" t="s">
        <v>387</v>
      </c>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28" ht="19.5" customHeight="1" x14ac:dyDescent="0.15">
      <c r="A36" s="118"/>
      <c r="B36" s="118"/>
      <c r="C36" s="118"/>
      <c r="D36" s="118"/>
      <c r="E36" s="33" t="s">
        <v>56</v>
      </c>
      <c r="F36" s="33"/>
      <c r="G36" s="33"/>
      <c r="H36" s="33"/>
      <c r="I36" s="33"/>
      <c r="J36" s="33"/>
      <c r="K36" s="33"/>
      <c r="L36" s="33"/>
      <c r="M36" s="33"/>
      <c r="N36" s="33"/>
      <c r="O36" s="33"/>
      <c r="P36" s="33"/>
      <c r="Q36" s="33"/>
      <c r="R36" s="33"/>
      <c r="S36" s="26"/>
      <c r="T36" s="179">
        <v>611</v>
      </c>
      <c r="U36" s="179"/>
      <c r="V36" s="180" t="s">
        <v>49</v>
      </c>
      <c r="W36" s="180"/>
      <c r="X36" s="181" t="s">
        <v>388</v>
      </c>
      <c r="Y36" s="181"/>
      <c r="Z36" s="181"/>
      <c r="AA36" s="181"/>
      <c r="AB36" s="181"/>
    </row>
    <row r="37" spans="1:28" ht="19.5" customHeight="1" x14ac:dyDescent="0.15">
      <c r="A37" s="118"/>
      <c r="B37" s="118"/>
      <c r="C37" s="118"/>
      <c r="D37" s="118"/>
      <c r="E37" s="33" t="s">
        <v>389</v>
      </c>
      <c r="F37" s="33"/>
      <c r="G37" s="33"/>
      <c r="H37" s="33"/>
      <c r="I37" s="33"/>
      <c r="J37" s="33"/>
      <c r="K37" s="33"/>
      <c r="L37" s="33"/>
      <c r="M37" s="33"/>
      <c r="N37" s="33"/>
      <c r="O37" s="33"/>
      <c r="P37" s="33"/>
      <c r="Q37" s="33"/>
      <c r="R37" s="33"/>
      <c r="S37" s="26"/>
      <c r="T37" s="117"/>
      <c r="U37" s="117"/>
      <c r="V37" s="119"/>
      <c r="W37" s="119"/>
      <c r="X37" s="183"/>
      <c r="Y37" s="183"/>
      <c r="Z37" s="183"/>
      <c r="AA37" s="183"/>
      <c r="AB37" s="183"/>
    </row>
    <row r="38" spans="1:28" ht="19.5" customHeight="1" x14ac:dyDescent="0.15">
      <c r="A38" s="118"/>
      <c r="B38" s="118"/>
      <c r="C38" s="118"/>
      <c r="D38" s="118"/>
      <c r="E38" s="33" t="s">
        <v>335</v>
      </c>
      <c r="F38" s="26"/>
      <c r="G38" s="26"/>
      <c r="H38" s="26"/>
      <c r="I38" s="26"/>
      <c r="J38" s="26"/>
      <c r="K38" s="26"/>
      <c r="L38" s="26"/>
      <c r="M38" s="26"/>
      <c r="N38" s="26"/>
      <c r="O38" s="26"/>
      <c r="P38" s="26"/>
      <c r="Q38" s="26"/>
      <c r="R38" s="26"/>
      <c r="S38" s="26"/>
      <c r="T38" s="179">
        <v>10</v>
      </c>
      <c r="U38" s="179"/>
      <c r="V38" s="180" t="s">
        <v>49</v>
      </c>
      <c r="W38" s="180"/>
      <c r="X38" s="181" t="s">
        <v>390</v>
      </c>
      <c r="Y38" s="181"/>
      <c r="Z38" s="181"/>
      <c r="AA38" s="181"/>
      <c r="AB38" s="181"/>
    </row>
    <row r="39" spans="1:28" ht="19.5" customHeight="1" x14ac:dyDescent="0.15">
      <c r="A39" s="118"/>
      <c r="B39" s="118"/>
      <c r="C39" s="118"/>
      <c r="D39" s="118"/>
      <c r="E39" s="33" t="s">
        <v>22</v>
      </c>
      <c r="F39" s="33"/>
      <c r="G39" s="33"/>
      <c r="H39" s="33"/>
      <c r="I39" s="33"/>
      <c r="J39" s="33"/>
      <c r="K39" s="33"/>
      <c r="L39" s="33"/>
      <c r="M39" s="33"/>
      <c r="N39" s="33"/>
      <c r="O39" s="33"/>
      <c r="P39" s="33"/>
      <c r="Q39" s="33"/>
      <c r="R39" s="33"/>
      <c r="S39" s="26"/>
      <c r="T39" s="182">
        <v>41</v>
      </c>
      <c r="U39" s="182"/>
      <c r="V39" s="180" t="s">
        <v>49</v>
      </c>
      <c r="W39" s="180"/>
      <c r="X39" s="181" t="s">
        <v>304</v>
      </c>
      <c r="Y39" s="181"/>
      <c r="Z39" s="181"/>
      <c r="AA39" s="181"/>
      <c r="AB39" s="181"/>
    </row>
    <row r="40" spans="1:28" ht="19.5" customHeight="1" x14ac:dyDescent="0.15">
      <c r="A40" s="118"/>
      <c r="B40" s="118"/>
      <c r="C40" s="118"/>
      <c r="D40" s="118"/>
      <c r="E40" s="33" t="s">
        <v>21</v>
      </c>
      <c r="F40" s="33"/>
      <c r="G40" s="33"/>
      <c r="H40" s="33"/>
      <c r="I40" s="33"/>
      <c r="J40" s="33"/>
      <c r="K40" s="33"/>
      <c r="L40" s="33"/>
      <c r="M40" s="33"/>
      <c r="N40" s="33"/>
      <c r="O40" s="33"/>
      <c r="P40" s="33"/>
      <c r="Q40" s="33"/>
      <c r="R40" s="33"/>
      <c r="S40" s="26"/>
      <c r="T40" s="182">
        <v>89</v>
      </c>
      <c r="U40" s="182"/>
      <c r="V40" s="180" t="s">
        <v>49</v>
      </c>
      <c r="W40" s="180"/>
      <c r="X40" s="181" t="s">
        <v>304</v>
      </c>
      <c r="Y40" s="181"/>
      <c r="Z40" s="181"/>
      <c r="AA40" s="181"/>
      <c r="AB40" s="181"/>
    </row>
    <row r="41" spans="1:28" ht="19.5" customHeight="1" x14ac:dyDescent="0.15">
      <c r="A41" s="26"/>
      <c r="B41" s="26"/>
      <c r="C41" s="26"/>
      <c r="D41" s="26"/>
      <c r="E41" s="33" t="s">
        <v>364</v>
      </c>
      <c r="F41" s="30"/>
      <c r="G41" s="30"/>
      <c r="H41" s="30"/>
      <c r="I41" s="30"/>
      <c r="J41" s="30"/>
      <c r="K41" s="30"/>
      <c r="L41" s="30"/>
      <c r="M41" s="30"/>
      <c r="N41" s="30"/>
      <c r="O41" s="30"/>
      <c r="P41" s="30"/>
      <c r="Q41" s="30"/>
      <c r="R41" s="30"/>
      <c r="S41" s="26"/>
      <c r="T41" s="182">
        <v>56</v>
      </c>
      <c r="U41" s="182"/>
      <c r="V41" s="180" t="s">
        <v>49</v>
      </c>
      <c r="W41" s="180"/>
      <c r="X41" s="181" t="s">
        <v>391</v>
      </c>
      <c r="Y41" s="181"/>
      <c r="Z41" s="181"/>
      <c r="AA41" s="181"/>
      <c r="AB41" s="181"/>
    </row>
    <row r="42" spans="1:28" ht="19.5" customHeight="1" x14ac:dyDescent="0.15">
      <c r="A42" s="26"/>
      <c r="B42" s="26"/>
      <c r="C42" s="26"/>
      <c r="D42" s="26"/>
      <c r="E42" s="33" t="s">
        <v>28</v>
      </c>
      <c r="F42" s="30"/>
      <c r="G42" s="30"/>
      <c r="H42" s="30" t="s">
        <v>249</v>
      </c>
      <c r="I42" s="30"/>
      <c r="J42" s="30"/>
      <c r="K42" s="30"/>
      <c r="L42" s="30"/>
      <c r="M42" s="30"/>
      <c r="N42" s="30"/>
      <c r="O42" s="30"/>
      <c r="P42" s="30"/>
      <c r="Q42" s="30"/>
      <c r="R42" s="30"/>
      <c r="S42" s="26"/>
      <c r="T42" s="182">
        <v>21</v>
      </c>
      <c r="U42" s="182"/>
      <c r="V42" s="180" t="s">
        <v>49</v>
      </c>
      <c r="W42" s="180"/>
      <c r="X42" s="181" t="s">
        <v>304</v>
      </c>
      <c r="Y42" s="181"/>
      <c r="Z42" s="181"/>
      <c r="AA42" s="181"/>
      <c r="AB42" s="181"/>
    </row>
    <row r="43" spans="1:28" ht="19.5" customHeight="1" x14ac:dyDescent="0.15">
      <c r="A43" s="26"/>
      <c r="B43" s="26"/>
      <c r="C43" s="26"/>
      <c r="D43" s="26"/>
      <c r="E43" s="33" t="s">
        <v>366</v>
      </c>
      <c r="F43" s="30"/>
      <c r="G43" s="30"/>
      <c r="H43" s="30"/>
      <c r="I43" s="30"/>
      <c r="J43" s="182" t="s">
        <v>96</v>
      </c>
      <c r="K43" s="182"/>
      <c r="L43" s="182"/>
      <c r="M43" s="182"/>
      <c r="N43" s="182"/>
      <c r="O43" s="182">
        <v>2.2000000000000002</v>
      </c>
      <c r="P43" s="182"/>
      <c r="Q43" s="180" t="s">
        <v>217</v>
      </c>
      <c r="R43" s="180"/>
      <c r="S43" s="180"/>
      <c r="T43" s="180"/>
      <c r="U43" s="180"/>
      <c r="X43" s="181" t="s">
        <v>392</v>
      </c>
      <c r="Y43" s="181"/>
      <c r="Z43" s="181"/>
      <c r="AA43" s="181"/>
      <c r="AB43" s="181"/>
    </row>
    <row r="44" spans="1:28" ht="19.5" customHeight="1" x14ac:dyDescent="0.15">
      <c r="A44" s="26"/>
      <c r="B44" s="26"/>
      <c r="C44" s="26"/>
      <c r="D44" s="26"/>
      <c r="E44" s="33" t="s">
        <v>365</v>
      </c>
      <c r="F44" s="30"/>
      <c r="G44" s="30"/>
      <c r="H44" s="30"/>
      <c r="I44" s="30"/>
      <c r="J44" s="115"/>
      <c r="K44" s="115"/>
      <c r="L44" s="182" t="s">
        <v>96</v>
      </c>
      <c r="M44" s="182"/>
      <c r="N44" s="182"/>
      <c r="O44" s="182"/>
      <c r="P44" s="182"/>
      <c r="Q44" s="191">
        <v>1.7</v>
      </c>
      <c r="R44" s="191"/>
      <c r="S44" s="181" t="s">
        <v>217</v>
      </c>
      <c r="T44" s="181"/>
      <c r="U44" s="74"/>
      <c r="V44" s="74"/>
      <c r="W44" s="74"/>
      <c r="X44" s="181" t="s">
        <v>393</v>
      </c>
      <c r="Y44" s="181"/>
      <c r="Z44" s="181"/>
      <c r="AA44" s="181"/>
      <c r="AB44" s="181"/>
    </row>
    <row r="45" spans="1:28" ht="19.5" customHeight="1" x14ac:dyDescent="0.15">
      <c r="A45" s="26"/>
      <c r="B45" s="26"/>
      <c r="C45" s="26"/>
      <c r="D45" s="26" t="s">
        <v>71</v>
      </c>
      <c r="E45" s="33" t="s">
        <v>102</v>
      </c>
      <c r="F45" s="30"/>
      <c r="G45" s="30"/>
      <c r="H45" s="30"/>
      <c r="I45" s="30"/>
      <c r="J45" s="30"/>
      <c r="K45" s="30"/>
      <c r="L45" s="30"/>
      <c r="M45" s="30"/>
      <c r="N45" s="30"/>
      <c r="O45" s="30"/>
      <c r="P45" s="182">
        <v>10.17</v>
      </c>
      <c r="Q45" s="182"/>
      <c r="R45" s="74" t="s">
        <v>125</v>
      </c>
      <c r="S45" s="74"/>
      <c r="T45" s="74"/>
      <c r="U45" s="74"/>
      <c r="V45" s="74"/>
      <c r="W45" s="74"/>
      <c r="X45" s="181" t="s">
        <v>304</v>
      </c>
      <c r="Y45" s="181"/>
      <c r="Z45" s="181"/>
      <c r="AA45" s="181"/>
      <c r="AB45" s="181"/>
    </row>
    <row r="46" spans="1:28" ht="19.5" customHeight="1" x14ac:dyDescent="0.15">
      <c r="A46" s="26"/>
      <c r="B46" s="26"/>
      <c r="C46" s="26"/>
      <c r="D46" s="26"/>
      <c r="E46" s="33"/>
      <c r="F46" s="30"/>
      <c r="G46" s="30"/>
      <c r="H46" s="30"/>
      <c r="I46" s="30"/>
      <c r="J46" s="30"/>
      <c r="K46" s="30"/>
      <c r="L46" s="30"/>
      <c r="M46" s="30"/>
      <c r="N46" s="30"/>
      <c r="O46" s="30"/>
      <c r="P46" s="115"/>
      <c r="Q46" s="115"/>
      <c r="R46" s="74"/>
      <c r="S46" s="74"/>
      <c r="T46" s="74"/>
      <c r="U46" s="74"/>
      <c r="V46" s="74"/>
      <c r="W46" s="74"/>
      <c r="X46" s="114"/>
      <c r="Y46" s="114"/>
      <c r="Z46" s="114"/>
      <c r="AA46" s="114"/>
      <c r="AB46" s="114"/>
    </row>
    <row r="47" spans="1:28" ht="19.5" customHeight="1" x14ac:dyDescent="0.15">
      <c r="A47" s="26"/>
      <c r="B47" s="26"/>
      <c r="C47" s="26"/>
      <c r="D47" s="26"/>
      <c r="E47" s="33"/>
      <c r="F47" s="26"/>
      <c r="G47" s="26"/>
      <c r="H47" s="26"/>
      <c r="I47" s="26"/>
      <c r="J47" s="26"/>
      <c r="K47" s="26"/>
      <c r="L47" s="26"/>
      <c r="M47" s="26"/>
      <c r="N47" s="26"/>
      <c r="O47" s="28"/>
      <c r="P47" s="28"/>
      <c r="Q47" s="28"/>
      <c r="R47" s="28"/>
      <c r="S47" s="28"/>
      <c r="T47" s="28"/>
      <c r="U47" s="28"/>
      <c r="V47" s="28"/>
      <c r="W47" s="74"/>
      <c r="X47" s="74"/>
      <c r="Y47" s="74"/>
      <c r="Z47" s="74"/>
      <c r="AA47" s="74"/>
      <c r="AB47" s="74"/>
    </row>
    <row r="48" spans="1:28" ht="19.5" customHeight="1" x14ac:dyDescent="0.15">
      <c r="A48" s="136" t="s">
        <v>124</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1:28" ht="19.5" customHeight="1" x14ac:dyDescent="0.15">
      <c r="A49" s="118"/>
      <c r="B49" s="118"/>
      <c r="C49" s="118" t="s">
        <v>29</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8" ht="52.15" customHeight="1" x14ac:dyDescent="0.15">
      <c r="A50" s="26"/>
      <c r="B50" s="26"/>
      <c r="C50" s="184" t="s">
        <v>394</v>
      </c>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row>
    <row r="51" spans="1:28" ht="18" customHeight="1" x14ac:dyDescent="0.15">
      <c r="A51" s="26"/>
      <c r="B51" s="26"/>
      <c r="C51" s="26"/>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row>
    <row r="52" spans="1:28" ht="18" customHeight="1" thickBot="1" x14ac:dyDescent="0.2">
      <c r="A52" s="26"/>
      <c r="B52" s="26"/>
      <c r="C52" s="26" t="s">
        <v>308</v>
      </c>
      <c r="D52" s="120"/>
      <c r="E52" s="120"/>
      <c r="F52" s="120"/>
      <c r="G52" s="26"/>
      <c r="H52" s="28"/>
      <c r="I52" s="28"/>
      <c r="J52" s="28"/>
      <c r="K52" s="28"/>
      <c r="L52" s="28"/>
      <c r="M52" s="28"/>
      <c r="N52" s="28"/>
      <c r="O52" s="28"/>
      <c r="P52" s="28"/>
      <c r="Q52" s="28"/>
      <c r="R52" s="28"/>
      <c r="S52" s="28"/>
      <c r="T52" s="28"/>
      <c r="U52" s="28"/>
      <c r="V52" s="28"/>
      <c r="W52" s="28"/>
      <c r="X52" s="28"/>
      <c r="Y52" s="120"/>
      <c r="Z52" s="120"/>
      <c r="AA52" s="120"/>
      <c r="AB52" s="120"/>
    </row>
    <row r="53" spans="1:28" ht="25.9" customHeight="1" thickTop="1" x14ac:dyDescent="0.15">
      <c r="A53" s="26"/>
      <c r="B53" s="28"/>
      <c r="C53" s="28"/>
      <c r="D53" s="185"/>
      <c r="E53" s="185"/>
      <c r="F53" s="185"/>
      <c r="G53" s="185"/>
      <c r="H53" s="186"/>
      <c r="I53" s="187" t="s">
        <v>370</v>
      </c>
      <c r="J53" s="188"/>
      <c r="K53" s="188"/>
      <c r="L53" s="188"/>
      <c r="M53" s="189"/>
      <c r="N53" s="190" t="s">
        <v>395</v>
      </c>
      <c r="O53" s="185"/>
      <c r="P53" s="185"/>
      <c r="Q53" s="185"/>
      <c r="R53" s="185"/>
      <c r="S53" s="149" t="s">
        <v>396</v>
      </c>
      <c r="T53" s="185"/>
      <c r="U53" s="185"/>
      <c r="V53" s="185"/>
      <c r="W53" s="185"/>
      <c r="X53" s="149" t="s">
        <v>397</v>
      </c>
      <c r="Y53" s="185"/>
      <c r="Z53" s="185"/>
      <c r="AA53" s="185"/>
      <c r="AB53" s="185"/>
    </row>
    <row r="54" spans="1:28" ht="18" customHeight="1" x14ac:dyDescent="0.15">
      <c r="A54" s="26"/>
      <c r="B54" s="26"/>
      <c r="C54" s="26"/>
      <c r="D54" s="185" t="s">
        <v>313</v>
      </c>
      <c r="E54" s="185"/>
      <c r="F54" s="185"/>
      <c r="G54" s="185"/>
      <c r="H54" s="186"/>
      <c r="I54" s="196">
        <v>5076918</v>
      </c>
      <c r="J54" s="195"/>
      <c r="K54" s="195"/>
      <c r="L54" s="192" t="s">
        <v>125</v>
      </c>
      <c r="M54" s="197"/>
      <c r="N54" s="195">
        <v>5200000</v>
      </c>
      <c r="O54" s="195"/>
      <c r="P54" s="195"/>
      <c r="Q54" s="192" t="s">
        <v>125</v>
      </c>
      <c r="R54" s="193"/>
      <c r="S54" s="194">
        <v>5300000</v>
      </c>
      <c r="T54" s="195"/>
      <c r="U54" s="195"/>
      <c r="V54" s="192" t="s">
        <v>125</v>
      </c>
      <c r="W54" s="193"/>
      <c r="X54" s="194">
        <v>5400000</v>
      </c>
      <c r="Y54" s="195"/>
      <c r="Z54" s="195"/>
      <c r="AA54" s="192" t="s">
        <v>125</v>
      </c>
      <c r="AB54" s="193"/>
    </row>
    <row r="55" spans="1:28" ht="18" customHeight="1" x14ac:dyDescent="0.15">
      <c r="A55" s="26"/>
      <c r="B55" s="26"/>
      <c r="C55" s="26"/>
      <c r="D55" s="185" t="s">
        <v>314</v>
      </c>
      <c r="E55" s="185"/>
      <c r="F55" s="185"/>
      <c r="G55" s="185"/>
      <c r="H55" s="186"/>
      <c r="I55" s="196">
        <v>4676385</v>
      </c>
      <c r="J55" s="195"/>
      <c r="K55" s="195"/>
      <c r="L55" s="192" t="s">
        <v>125</v>
      </c>
      <c r="M55" s="197"/>
      <c r="N55" s="195">
        <v>4800000</v>
      </c>
      <c r="O55" s="195"/>
      <c r="P55" s="195"/>
      <c r="Q55" s="192" t="s">
        <v>125</v>
      </c>
      <c r="R55" s="193"/>
      <c r="S55" s="194">
        <v>4900000</v>
      </c>
      <c r="T55" s="195"/>
      <c r="U55" s="195"/>
      <c r="V55" s="192" t="s">
        <v>125</v>
      </c>
      <c r="W55" s="193"/>
      <c r="X55" s="194">
        <v>5000000</v>
      </c>
      <c r="Y55" s="195"/>
      <c r="Z55" s="195"/>
      <c r="AA55" s="192" t="s">
        <v>125</v>
      </c>
      <c r="AB55" s="193"/>
    </row>
    <row r="56" spans="1:28" ht="18" customHeight="1" x14ac:dyDescent="0.15">
      <c r="A56" s="26"/>
      <c r="B56" s="26"/>
      <c r="C56" s="26"/>
      <c r="D56" s="185" t="s">
        <v>315</v>
      </c>
      <c r="E56" s="185"/>
      <c r="F56" s="185"/>
      <c r="G56" s="185"/>
      <c r="H56" s="186"/>
      <c r="I56" s="196">
        <v>355</v>
      </c>
      <c r="J56" s="195"/>
      <c r="K56" s="195"/>
      <c r="L56" s="192" t="s">
        <v>274</v>
      </c>
      <c r="M56" s="197"/>
      <c r="N56" s="195">
        <v>360</v>
      </c>
      <c r="O56" s="195"/>
      <c r="P56" s="195"/>
      <c r="Q56" s="192" t="s">
        <v>274</v>
      </c>
      <c r="R56" s="193"/>
      <c r="S56" s="194">
        <v>360</v>
      </c>
      <c r="T56" s="195"/>
      <c r="U56" s="195"/>
      <c r="V56" s="192" t="s">
        <v>274</v>
      </c>
      <c r="W56" s="193"/>
      <c r="X56" s="194">
        <v>360</v>
      </c>
      <c r="Y56" s="195"/>
      <c r="Z56" s="195"/>
      <c r="AA56" s="192" t="s">
        <v>274</v>
      </c>
      <c r="AB56" s="193"/>
    </row>
    <row r="57" spans="1:28" ht="18" customHeight="1" x14ac:dyDescent="0.15">
      <c r="A57" s="26"/>
      <c r="B57" s="26"/>
      <c r="C57" s="26"/>
      <c r="D57" s="185" t="s">
        <v>316</v>
      </c>
      <c r="E57" s="185"/>
      <c r="F57" s="185"/>
      <c r="G57" s="185"/>
      <c r="H57" s="186"/>
      <c r="I57" s="196">
        <v>13173</v>
      </c>
      <c r="J57" s="195"/>
      <c r="K57" s="195"/>
      <c r="L57" s="192" t="s">
        <v>125</v>
      </c>
      <c r="M57" s="197"/>
      <c r="N57" s="195">
        <v>13333</v>
      </c>
      <c r="O57" s="195"/>
      <c r="P57" s="195"/>
      <c r="Q57" s="192" t="s">
        <v>125</v>
      </c>
      <c r="R57" s="193"/>
      <c r="S57" s="194">
        <v>13611</v>
      </c>
      <c r="T57" s="195"/>
      <c r="U57" s="195"/>
      <c r="V57" s="192" t="s">
        <v>125</v>
      </c>
      <c r="W57" s="193"/>
      <c r="X57" s="194">
        <v>13889</v>
      </c>
      <c r="Y57" s="195"/>
      <c r="Z57" s="195"/>
      <c r="AA57" s="192" t="s">
        <v>125</v>
      </c>
      <c r="AB57" s="193"/>
    </row>
    <row r="58" spans="1:28" ht="18" customHeight="1" x14ac:dyDescent="0.15">
      <c r="A58" s="26"/>
      <c r="B58" s="26"/>
      <c r="C58" s="26"/>
      <c r="D58" s="185" t="s">
        <v>319</v>
      </c>
      <c r="E58" s="185"/>
      <c r="F58" s="185"/>
      <c r="G58" s="185"/>
      <c r="H58" s="186"/>
      <c r="I58" s="196">
        <v>16604</v>
      </c>
      <c r="J58" s="195"/>
      <c r="K58" s="195"/>
      <c r="L58" s="192" t="s">
        <v>284</v>
      </c>
      <c r="M58" s="197"/>
      <c r="N58" s="195">
        <v>16693</v>
      </c>
      <c r="O58" s="195"/>
      <c r="P58" s="195"/>
      <c r="Q58" s="192" t="s">
        <v>284</v>
      </c>
      <c r="R58" s="193"/>
      <c r="S58" s="194">
        <v>16693</v>
      </c>
      <c r="T58" s="195"/>
      <c r="U58" s="195"/>
      <c r="V58" s="192" t="s">
        <v>284</v>
      </c>
      <c r="W58" s="193"/>
      <c r="X58" s="194">
        <v>16693</v>
      </c>
      <c r="Y58" s="195"/>
      <c r="Z58" s="195"/>
      <c r="AA58" s="192" t="s">
        <v>284</v>
      </c>
      <c r="AB58" s="193"/>
    </row>
    <row r="59" spans="1:28" ht="18" customHeight="1" thickBot="1" x14ac:dyDescent="0.2">
      <c r="A59" s="26"/>
      <c r="B59" s="26"/>
      <c r="C59" s="26"/>
      <c r="D59" s="185" t="s">
        <v>317</v>
      </c>
      <c r="E59" s="185"/>
      <c r="F59" s="185"/>
      <c r="G59" s="185"/>
      <c r="H59" s="186"/>
      <c r="I59" s="198">
        <v>282</v>
      </c>
      <c r="J59" s="199"/>
      <c r="K59" s="199"/>
      <c r="L59" s="200" t="s">
        <v>125</v>
      </c>
      <c r="M59" s="201"/>
      <c r="N59" s="195">
        <v>290</v>
      </c>
      <c r="O59" s="195"/>
      <c r="P59" s="195"/>
      <c r="Q59" s="192" t="s">
        <v>125</v>
      </c>
      <c r="R59" s="193"/>
      <c r="S59" s="194">
        <v>291</v>
      </c>
      <c r="T59" s="195"/>
      <c r="U59" s="195"/>
      <c r="V59" s="192" t="s">
        <v>125</v>
      </c>
      <c r="W59" s="193"/>
      <c r="X59" s="194">
        <v>292</v>
      </c>
      <c r="Y59" s="195"/>
      <c r="Z59" s="195"/>
      <c r="AA59" s="192" t="s">
        <v>125</v>
      </c>
      <c r="AB59" s="193"/>
    </row>
    <row r="60" spans="1:28" ht="18" customHeight="1" thickTop="1" x14ac:dyDescent="0.15">
      <c r="A60" s="26"/>
      <c r="B60" s="26"/>
      <c r="C60" s="26"/>
      <c r="D60" s="120"/>
      <c r="E60" s="120"/>
      <c r="F60" s="120"/>
      <c r="G60" s="26"/>
      <c r="H60" s="28"/>
      <c r="I60" s="28"/>
      <c r="J60" s="28"/>
      <c r="K60" s="28"/>
      <c r="L60" s="28"/>
      <c r="M60" s="28"/>
      <c r="N60" s="28"/>
      <c r="O60" s="28"/>
      <c r="P60" s="28"/>
      <c r="Q60" s="28"/>
      <c r="R60" s="28"/>
      <c r="S60" s="28"/>
      <c r="T60" s="28"/>
      <c r="U60" s="28"/>
      <c r="V60" s="28"/>
      <c r="W60" s="28"/>
      <c r="X60" s="28"/>
      <c r="Y60" s="120"/>
      <c r="Z60" s="120"/>
      <c r="AA60" s="120"/>
      <c r="AB60" s="120"/>
    </row>
    <row r="61" spans="1:28" ht="18" customHeight="1" x14ac:dyDescent="0.15">
      <c r="A61" s="26"/>
      <c r="B61" s="26" t="s">
        <v>395</v>
      </c>
      <c r="C61" s="26"/>
      <c r="D61" s="120"/>
      <c r="E61" s="120"/>
      <c r="F61" s="120"/>
      <c r="G61" s="26"/>
      <c r="H61" s="28"/>
      <c r="I61" s="28"/>
      <c r="J61" s="28"/>
      <c r="K61" s="28"/>
      <c r="L61" s="28"/>
      <c r="M61" s="28"/>
      <c r="N61" s="28"/>
      <c r="O61" s="28"/>
      <c r="P61" s="28"/>
      <c r="Q61" s="28"/>
      <c r="R61" s="28"/>
      <c r="S61" s="28"/>
      <c r="T61" s="28"/>
      <c r="U61" s="28"/>
      <c r="V61" s="28"/>
      <c r="W61" s="28"/>
      <c r="X61" s="28"/>
      <c r="Y61" s="120"/>
      <c r="Z61" s="120"/>
      <c r="AA61" s="120"/>
      <c r="AB61" s="120"/>
    </row>
    <row r="62" spans="1:28" ht="18" customHeight="1" x14ac:dyDescent="0.15">
      <c r="A62" s="26"/>
      <c r="B62" s="28" t="s">
        <v>280</v>
      </c>
      <c r="C62" s="28"/>
      <c r="D62" s="28"/>
      <c r="E62" s="28"/>
      <c r="F62" s="28"/>
      <c r="G62" s="28"/>
      <c r="H62" s="28"/>
      <c r="I62" s="28"/>
      <c r="J62" s="174">
        <v>249</v>
      </c>
      <c r="K62" s="174"/>
      <c r="L62" s="174"/>
      <c r="M62" s="174"/>
      <c r="N62" s="28" t="s">
        <v>273</v>
      </c>
      <c r="O62" s="28"/>
      <c r="P62" s="28" t="s">
        <v>383</v>
      </c>
      <c r="Q62" s="28"/>
      <c r="R62" s="28"/>
      <c r="S62" s="28"/>
      <c r="T62" s="28"/>
      <c r="U62" s="28"/>
      <c r="V62" s="28"/>
      <c r="W62" s="28"/>
      <c r="X62" s="28"/>
      <c r="Y62" s="28"/>
      <c r="Z62" s="28"/>
      <c r="AA62" s="28"/>
      <c r="AB62" s="28"/>
    </row>
    <row r="63" spans="1:28" ht="18" customHeight="1" x14ac:dyDescent="0.15">
      <c r="A63" s="26"/>
      <c r="B63" s="28" t="s">
        <v>281</v>
      </c>
      <c r="C63" s="28"/>
      <c r="D63" s="28"/>
      <c r="E63" s="28"/>
      <c r="F63" s="28"/>
      <c r="G63" s="28"/>
      <c r="H63" s="28"/>
      <c r="I63" s="28"/>
      <c r="J63" s="174">
        <v>16693</v>
      </c>
      <c r="K63" s="174"/>
      <c r="L63" s="174"/>
      <c r="M63" s="174"/>
      <c r="N63" s="28" t="s">
        <v>284</v>
      </c>
      <c r="O63" s="28"/>
      <c r="P63" s="28" t="s">
        <v>398</v>
      </c>
      <c r="Q63" s="28"/>
      <c r="R63" s="28"/>
      <c r="S63" s="28"/>
      <c r="T63" s="28"/>
      <c r="U63" s="28"/>
      <c r="V63" s="28"/>
      <c r="W63" s="28"/>
      <c r="X63" s="28"/>
      <c r="Y63" s="28"/>
      <c r="Z63" s="28"/>
      <c r="AA63" s="28"/>
      <c r="AB63" s="28"/>
    </row>
    <row r="64" spans="1:28" ht="18" customHeight="1" x14ac:dyDescent="0.15">
      <c r="A64" s="26"/>
      <c r="B64" s="28" t="s">
        <v>282</v>
      </c>
      <c r="C64" s="28"/>
      <c r="D64" s="28"/>
      <c r="E64" s="28"/>
      <c r="F64" s="28"/>
      <c r="G64" s="28"/>
      <c r="H64" s="28"/>
      <c r="I64" s="28"/>
      <c r="J64" s="174">
        <v>5126380</v>
      </c>
      <c r="K64" s="174"/>
      <c r="L64" s="174"/>
      <c r="M64" s="174"/>
      <c r="N64" s="28" t="s">
        <v>125</v>
      </c>
      <c r="O64" s="28"/>
      <c r="P64" s="28" t="s">
        <v>400</v>
      </c>
      <c r="Q64" s="28"/>
      <c r="R64" s="28"/>
      <c r="S64" s="28"/>
      <c r="T64" s="28"/>
      <c r="U64" s="28"/>
      <c r="V64" s="28"/>
      <c r="W64" s="28"/>
      <c r="X64" s="28"/>
      <c r="Y64" s="28"/>
      <c r="Z64" s="28"/>
      <c r="AA64" s="28"/>
      <c r="AB64" s="28"/>
    </row>
    <row r="65" spans="1:28" ht="18" customHeight="1" x14ac:dyDescent="0.15">
      <c r="A65" s="26"/>
      <c r="B65" s="28" t="s">
        <v>283</v>
      </c>
      <c r="C65" s="28"/>
      <c r="D65" s="28"/>
      <c r="E65" s="28"/>
      <c r="F65" s="28"/>
      <c r="G65" s="28"/>
      <c r="H65" s="28"/>
      <c r="I65" s="28"/>
      <c r="J65" s="174">
        <v>5220000</v>
      </c>
      <c r="K65" s="174"/>
      <c r="L65" s="174"/>
      <c r="M65" s="174"/>
      <c r="N65" s="28" t="s">
        <v>125</v>
      </c>
      <c r="O65" s="28"/>
      <c r="P65" s="28" t="s">
        <v>399</v>
      </c>
      <c r="Q65" s="28"/>
      <c r="R65" s="28"/>
      <c r="S65" s="28"/>
      <c r="T65" s="28"/>
      <c r="U65" s="28"/>
      <c r="V65" s="28"/>
      <c r="W65" s="28"/>
      <c r="X65" s="28"/>
      <c r="Y65" s="28"/>
      <c r="Z65" s="28"/>
      <c r="AA65" s="28"/>
      <c r="AB65" s="28"/>
    </row>
    <row r="66" spans="1:28" ht="18" customHeight="1" x14ac:dyDescent="0.15">
      <c r="A66" s="26"/>
      <c r="B66" s="28"/>
      <c r="C66" s="28"/>
      <c r="D66" s="28"/>
      <c r="E66" s="28"/>
      <c r="F66" s="28"/>
      <c r="G66" s="28"/>
      <c r="H66" s="28"/>
      <c r="I66" s="28"/>
      <c r="J66" s="116"/>
      <c r="K66" s="116"/>
      <c r="L66" s="116"/>
      <c r="M66" s="116"/>
      <c r="N66" s="28"/>
      <c r="O66" s="28"/>
      <c r="P66" s="28"/>
      <c r="Q66" s="28"/>
      <c r="R66" s="28"/>
      <c r="S66" s="28"/>
      <c r="T66" s="28"/>
      <c r="U66" s="28"/>
      <c r="V66" s="28"/>
      <c r="W66" s="28"/>
      <c r="X66" s="28"/>
      <c r="Y66" s="28"/>
      <c r="Z66" s="28"/>
      <c r="AA66" s="28"/>
      <c r="AB66" s="28"/>
    </row>
    <row r="67" spans="1:28" ht="16.5" customHeight="1" x14ac:dyDescent="0.15">
      <c r="A67" s="121" t="s">
        <v>144</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row>
    <row r="68" spans="1:28" ht="16.5" customHeight="1" x14ac:dyDescent="0.15">
      <c r="A68" s="136" t="s">
        <v>401</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row>
    <row r="69" spans="1:28" ht="16.5" customHeight="1" x14ac:dyDescent="0.15">
      <c r="A69" s="118"/>
      <c r="B69" s="202">
        <v>-1</v>
      </c>
      <c r="C69" s="202"/>
      <c r="D69" s="118" t="s">
        <v>288</v>
      </c>
      <c r="E69" s="118"/>
      <c r="F69" s="118"/>
      <c r="G69" s="118"/>
      <c r="H69" s="179">
        <v>10</v>
      </c>
      <c r="I69" s="179"/>
      <c r="J69" s="118" t="s">
        <v>274</v>
      </c>
      <c r="K69" s="118"/>
      <c r="L69" s="118"/>
      <c r="M69" s="118"/>
      <c r="N69" s="118"/>
      <c r="O69" s="60"/>
      <c r="P69" s="61"/>
      <c r="Q69" s="28" t="s">
        <v>402</v>
      </c>
      <c r="R69" s="28"/>
      <c r="S69" s="28"/>
      <c r="T69" s="28"/>
      <c r="U69" s="28"/>
      <c r="V69" s="28"/>
      <c r="W69" s="28"/>
      <c r="X69" s="28"/>
      <c r="Y69" s="118"/>
      <c r="Z69" s="118"/>
      <c r="AA69" s="118"/>
      <c r="AB69" s="118"/>
    </row>
    <row r="70" spans="1:28" ht="16.5" customHeight="1" x14ac:dyDescent="0.15">
      <c r="A70" s="118"/>
      <c r="B70" s="202">
        <v>-2</v>
      </c>
      <c r="C70" s="202"/>
      <c r="D70" s="118" t="s">
        <v>289</v>
      </c>
      <c r="E70" s="118"/>
      <c r="F70" s="118"/>
      <c r="G70" s="118"/>
      <c r="H70" s="179">
        <v>35</v>
      </c>
      <c r="I70" s="179"/>
      <c r="J70" s="118" t="s">
        <v>290</v>
      </c>
      <c r="K70" s="118" t="s">
        <v>291</v>
      </c>
      <c r="L70" s="118"/>
      <c r="M70" s="118"/>
      <c r="N70" s="118"/>
      <c r="O70" s="60"/>
      <c r="P70" s="62"/>
      <c r="Q70" s="28" t="s">
        <v>403</v>
      </c>
      <c r="R70" s="28"/>
      <c r="S70" s="28"/>
      <c r="T70" s="28"/>
      <c r="U70" s="28"/>
      <c r="V70" s="28"/>
      <c r="W70" s="28"/>
      <c r="X70" s="28"/>
      <c r="Y70" s="118"/>
      <c r="Z70" s="118"/>
      <c r="AA70" s="118"/>
      <c r="AB70" s="118"/>
    </row>
    <row r="71" spans="1:28" ht="16.5" customHeight="1" x14ac:dyDescent="0.15">
      <c r="A71" s="118"/>
      <c r="B71" s="202">
        <v>-3</v>
      </c>
      <c r="C71" s="202"/>
      <c r="D71" s="118" t="s">
        <v>261</v>
      </c>
      <c r="E71" s="118"/>
      <c r="F71" s="174">
        <v>408000</v>
      </c>
      <c r="G71" s="179"/>
      <c r="H71" s="179"/>
      <c r="I71" s="179"/>
      <c r="J71" s="26" t="s">
        <v>125</v>
      </c>
      <c r="K71" s="118"/>
      <c r="L71" s="118"/>
      <c r="M71" s="118"/>
      <c r="N71" s="118"/>
      <c r="O71" s="60"/>
      <c r="P71" s="62"/>
      <c r="Q71" s="28" t="s">
        <v>404</v>
      </c>
      <c r="R71" s="28"/>
      <c r="S71" s="28"/>
      <c r="T71" s="28"/>
      <c r="U71" s="28"/>
      <c r="V71" s="28"/>
      <c r="W71" s="28"/>
      <c r="X71" s="28"/>
      <c r="Y71" s="118"/>
      <c r="Z71" s="118"/>
      <c r="AA71" s="118"/>
      <c r="AB71" s="118"/>
    </row>
    <row r="72" spans="1:28" ht="16.5" customHeight="1" x14ac:dyDescent="0.15">
      <c r="A72" s="28"/>
      <c r="B72" s="202">
        <v>-4</v>
      </c>
      <c r="C72" s="202"/>
      <c r="D72" s="118" t="s">
        <v>262</v>
      </c>
      <c r="E72" s="26"/>
      <c r="F72" s="174">
        <v>443000</v>
      </c>
      <c r="G72" s="179"/>
      <c r="H72" s="179"/>
      <c r="I72" s="179"/>
      <c r="J72" s="26" t="s">
        <v>125</v>
      </c>
      <c r="K72" s="118" t="s">
        <v>292</v>
      </c>
      <c r="L72" s="26"/>
      <c r="M72" s="26"/>
      <c r="O72" s="60"/>
      <c r="P72" s="63"/>
      <c r="Q72" s="28" t="s">
        <v>405</v>
      </c>
      <c r="R72" s="28"/>
      <c r="S72" s="28"/>
      <c r="T72" s="28"/>
      <c r="U72" s="28"/>
      <c r="V72" s="28"/>
      <c r="W72" s="28"/>
      <c r="X72" s="28"/>
      <c r="Y72" s="28"/>
      <c r="Z72" s="28"/>
      <c r="AA72" s="28"/>
      <c r="AB72" s="28"/>
    </row>
    <row r="73" spans="1:28" ht="18" customHeight="1" x14ac:dyDescent="0.15">
      <c r="A73" s="28"/>
      <c r="B73" s="28"/>
      <c r="C73" s="28"/>
      <c r="D73" s="26"/>
      <c r="E73" s="26"/>
      <c r="F73" s="26"/>
      <c r="G73" s="26"/>
      <c r="H73" s="26"/>
      <c r="I73" s="26"/>
      <c r="J73" s="26"/>
      <c r="K73" s="26"/>
      <c r="L73" s="26"/>
      <c r="M73" s="26"/>
      <c r="N73" s="26"/>
      <c r="O73" s="26"/>
      <c r="P73" s="26"/>
      <c r="Q73" s="26"/>
      <c r="R73" s="26"/>
      <c r="S73" s="26"/>
      <c r="T73" s="26"/>
      <c r="U73" s="26"/>
      <c r="V73" s="26"/>
      <c r="W73" s="28"/>
      <c r="X73" s="28"/>
      <c r="Y73" s="28"/>
      <c r="Z73" s="28"/>
      <c r="AA73" s="28"/>
      <c r="AB73" s="28"/>
    </row>
    <row r="74" spans="1:28" ht="18" customHeight="1"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8" customHeight="1" x14ac:dyDescent="0.1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row>
    <row r="76" spans="1:28" ht="29.25" customHeight="1" x14ac:dyDescent="0.15">
      <c r="A76" s="118"/>
      <c r="B76" s="118"/>
      <c r="C76" s="118"/>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row>
    <row r="77" spans="1:28" ht="18" customHeight="1" x14ac:dyDescent="0.15">
      <c r="A77" s="26"/>
      <c r="B77" s="26"/>
      <c r="C77" s="26"/>
      <c r="D77" s="118"/>
      <c r="E77" s="118"/>
      <c r="F77" s="118"/>
      <c r="G77" s="118"/>
      <c r="H77" s="113"/>
      <c r="I77" s="113"/>
      <c r="J77" s="113"/>
      <c r="K77" s="26"/>
      <c r="L77" s="42"/>
      <c r="M77" s="42"/>
      <c r="N77" s="42"/>
      <c r="O77" s="42"/>
      <c r="P77" s="42"/>
      <c r="Q77" s="42"/>
      <c r="U77" s="118"/>
      <c r="V77" s="26"/>
      <c r="W77" s="26"/>
      <c r="X77" s="26"/>
      <c r="Y77" s="26"/>
      <c r="Z77" s="26"/>
      <c r="AA77" s="26"/>
      <c r="AB77" s="26"/>
    </row>
    <row r="78" spans="1:28" ht="18" customHeight="1" x14ac:dyDescent="0.15">
      <c r="A78" s="26"/>
      <c r="B78" s="26"/>
      <c r="C78" s="26"/>
      <c r="D78" s="118"/>
      <c r="E78" s="26"/>
      <c r="F78" s="26"/>
      <c r="G78" s="26"/>
      <c r="H78" s="113"/>
      <c r="I78" s="113"/>
      <c r="J78" s="113"/>
      <c r="K78" s="26"/>
      <c r="L78" s="42"/>
      <c r="M78" s="42"/>
      <c r="N78" s="42"/>
      <c r="O78" s="42"/>
      <c r="P78" s="42"/>
      <c r="Q78" s="42"/>
      <c r="U78" s="28"/>
      <c r="V78" s="26"/>
      <c r="W78" s="26"/>
      <c r="X78" s="26"/>
      <c r="Y78" s="26"/>
      <c r="Z78" s="26"/>
      <c r="AA78" s="26"/>
      <c r="AB78" s="26"/>
    </row>
    <row r="79" spans="1:28" ht="18" customHeight="1" x14ac:dyDescent="0.15">
      <c r="A79" s="26"/>
      <c r="B79" s="26"/>
      <c r="C79" s="26"/>
      <c r="D79" s="26"/>
      <c r="E79" s="26"/>
      <c r="F79" s="26"/>
      <c r="G79" s="26"/>
      <c r="H79" s="118"/>
      <c r="K79" s="90"/>
      <c r="R79" s="118"/>
      <c r="S79" s="26"/>
      <c r="T79" s="26"/>
      <c r="U79" s="26"/>
      <c r="V79" s="26"/>
      <c r="W79" s="26"/>
      <c r="X79" s="26"/>
      <c r="Y79" s="26"/>
      <c r="Z79" s="26"/>
      <c r="AA79" s="26"/>
      <c r="AB79" s="26"/>
    </row>
  </sheetData>
  <mergeCells count="280">
    <mergeCell ref="B71:C71"/>
    <mergeCell ref="F71:I71"/>
    <mergeCell ref="B72:C72"/>
    <mergeCell ref="F72:I72"/>
    <mergeCell ref="A67:AB67"/>
    <mergeCell ref="A68:AB68"/>
    <mergeCell ref="B69:C69"/>
    <mergeCell ref="H69:I69"/>
    <mergeCell ref="B70:C70"/>
    <mergeCell ref="H70:I70"/>
    <mergeCell ref="X59:Z59"/>
    <mergeCell ref="AA59:AB59"/>
    <mergeCell ref="J62:M62"/>
    <mergeCell ref="J63:M63"/>
    <mergeCell ref="J64:M64"/>
    <mergeCell ref="J65:M65"/>
    <mergeCell ref="V58:W58"/>
    <mergeCell ref="X58:Z58"/>
    <mergeCell ref="AA58:AB58"/>
    <mergeCell ref="D59:H59"/>
    <mergeCell ref="I59:K59"/>
    <mergeCell ref="L59:M59"/>
    <mergeCell ref="N59:P59"/>
    <mergeCell ref="Q59:R59"/>
    <mergeCell ref="S59:U59"/>
    <mergeCell ref="V59:W59"/>
    <mergeCell ref="D58:H58"/>
    <mergeCell ref="I58:K58"/>
    <mergeCell ref="L58:M58"/>
    <mergeCell ref="N58:P58"/>
    <mergeCell ref="Q58:R58"/>
    <mergeCell ref="S58:U58"/>
    <mergeCell ref="D57:H57"/>
    <mergeCell ref="I57:K57"/>
    <mergeCell ref="L57:M57"/>
    <mergeCell ref="N57:P57"/>
    <mergeCell ref="Q57:R57"/>
    <mergeCell ref="S57:U57"/>
    <mergeCell ref="V57:W57"/>
    <mergeCell ref="X57:Z57"/>
    <mergeCell ref="AA57:AB57"/>
    <mergeCell ref="D56:H56"/>
    <mergeCell ref="I56:K56"/>
    <mergeCell ref="L56:M56"/>
    <mergeCell ref="N56:P56"/>
    <mergeCell ref="Q56:R56"/>
    <mergeCell ref="S56:U56"/>
    <mergeCell ref="V56:W56"/>
    <mergeCell ref="X56:Z56"/>
    <mergeCell ref="AA56:AB56"/>
    <mergeCell ref="V54:W54"/>
    <mergeCell ref="X54:Z54"/>
    <mergeCell ref="AA54:AB54"/>
    <mergeCell ref="D55:H55"/>
    <mergeCell ref="I55:K55"/>
    <mergeCell ref="L55:M55"/>
    <mergeCell ref="N55:P55"/>
    <mergeCell ref="Q55:R55"/>
    <mergeCell ref="S55:U55"/>
    <mergeCell ref="V55:W55"/>
    <mergeCell ref="D54:H54"/>
    <mergeCell ref="I54:K54"/>
    <mergeCell ref="L54:M54"/>
    <mergeCell ref="N54:P54"/>
    <mergeCell ref="Q54:R54"/>
    <mergeCell ref="S54:U54"/>
    <mergeCell ref="X55:Z55"/>
    <mergeCell ref="AA55:AB55"/>
    <mergeCell ref="A48:AB48"/>
    <mergeCell ref="C50:AB50"/>
    <mergeCell ref="D53:H53"/>
    <mergeCell ref="I53:M53"/>
    <mergeCell ref="N53:R53"/>
    <mergeCell ref="S53:W53"/>
    <mergeCell ref="X53:AB53"/>
    <mergeCell ref="L44:P44"/>
    <mergeCell ref="Q44:R44"/>
    <mergeCell ref="S44:T44"/>
    <mergeCell ref="X44:AB44"/>
    <mergeCell ref="P45:Q45"/>
    <mergeCell ref="X45:AB45"/>
    <mergeCell ref="T42:U42"/>
    <mergeCell ref="V42:W42"/>
    <mergeCell ref="X42:AB42"/>
    <mergeCell ref="J43:N43"/>
    <mergeCell ref="O43:P43"/>
    <mergeCell ref="Q43:U43"/>
    <mergeCell ref="X43:AB43"/>
    <mergeCell ref="T40:U40"/>
    <mergeCell ref="V40:W40"/>
    <mergeCell ref="X40:AB40"/>
    <mergeCell ref="T41:U41"/>
    <mergeCell ref="V41:W41"/>
    <mergeCell ref="X41:AB41"/>
    <mergeCell ref="T38:U38"/>
    <mergeCell ref="V38:W38"/>
    <mergeCell ref="X38:AB38"/>
    <mergeCell ref="T39:U39"/>
    <mergeCell ref="V39:W39"/>
    <mergeCell ref="X39:AB39"/>
    <mergeCell ref="I31:L31"/>
    <mergeCell ref="I32:L32"/>
    <mergeCell ref="T36:U36"/>
    <mergeCell ref="V36:W36"/>
    <mergeCell ref="X36:AB36"/>
    <mergeCell ref="X37:AB37"/>
    <mergeCell ref="I28:L28"/>
    <mergeCell ref="N28:T28"/>
    <mergeCell ref="I29:L29"/>
    <mergeCell ref="N29:T29"/>
    <mergeCell ref="I30:L30"/>
    <mergeCell ref="N30:T30"/>
    <mergeCell ref="M26:O26"/>
    <mergeCell ref="P26:Q26"/>
    <mergeCell ref="R26:T26"/>
    <mergeCell ref="U26:W26"/>
    <mergeCell ref="X26:Z26"/>
    <mergeCell ref="AA26:AB26"/>
    <mergeCell ref="P25:Q25"/>
    <mergeCell ref="R25:T25"/>
    <mergeCell ref="U25:W25"/>
    <mergeCell ref="X25:Z25"/>
    <mergeCell ref="AA25:AB25"/>
    <mergeCell ref="B26:C26"/>
    <mergeCell ref="D26:E26"/>
    <mergeCell ref="F26:G26"/>
    <mergeCell ref="H26:I26"/>
    <mergeCell ref="J26:L26"/>
    <mergeCell ref="B25:C25"/>
    <mergeCell ref="D25:E25"/>
    <mergeCell ref="F25:G25"/>
    <mergeCell ref="H25:I25"/>
    <mergeCell ref="J25:L25"/>
    <mergeCell ref="M25:O25"/>
    <mergeCell ref="M24:O24"/>
    <mergeCell ref="P24:Q24"/>
    <mergeCell ref="R24:T24"/>
    <mergeCell ref="U24:W24"/>
    <mergeCell ref="X24:Z24"/>
    <mergeCell ref="AA24:AB24"/>
    <mergeCell ref="P23:Q23"/>
    <mergeCell ref="R23:T23"/>
    <mergeCell ref="U23:W23"/>
    <mergeCell ref="X23:Z23"/>
    <mergeCell ref="AA23:AB23"/>
    <mergeCell ref="M23:O23"/>
    <mergeCell ref="B24:C24"/>
    <mergeCell ref="D24:E24"/>
    <mergeCell ref="F24:G24"/>
    <mergeCell ref="H24:I24"/>
    <mergeCell ref="J24:L24"/>
    <mergeCell ref="B23:C23"/>
    <mergeCell ref="D23:E23"/>
    <mergeCell ref="F23:G23"/>
    <mergeCell ref="H23:I23"/>
    <mergeCell ref="J23:L23"/>
    <mergeCell ref="M22:O22"/>
    <mergeCell ref="P22:Q22"/>
    <mergeCell ref="R22:T22"/>
    <mergeCell ref="U22:W22"/>
    <mergeCell ref="X22:Z22"/>
    <mergeCell ref="AA22:AB22"/>
    <mergeCell ref="P21:Q21"/>
    <mergeCell ref="R21:T21"/>
    <mergeCell ref="U21:W21"/>
    <mergeCell ref="X21:Z21"/>
    <mergeCell ref="AA21:AB21"/>
    <mergeCell ref="M21:O21"/>
    <mergeCell ref="B22:C22"/>
    <mergeCell ref="D22:E22"/>
    <mergeCell ref="F22:G22"/>
    <mergeCell ref="H22:I22"/>
    <mergeCell ref="J22:L22"/>
    <mergeCell ref="B21:C21"/>
    <mergeCell ref="D21:E21"/>
    <mergeCell ref="F21:G21"/>
    <mergeCell ref="H21:I21"/>
    <mergeCell ref="J21:L21"/>
    <mergeCell ref="M20:O20"/>
    <mergeCell ref="P20:Q20"/>
    <mergeCell ref="R20:T20"/>
    <mergeCell ref="U20:W20"/>
    <mergeCell ref="X20:Z20"/>
    <mergeCell ref="AA20:AB20"/>
    <mergeCell ref="P19:Q19"/>
    <mergeCell ref="R19:T19"/>
    <mergeCell ref="U19:W19"/>
    <mergeCell ref="X19:Z19"/>
    <mergeCell ref="AA19:AB19"/>
    <mergeCell ref="M19:O19"/>
    <mergeCell ref="B20:C20"/>
    <mergeCell ref="D20:E20"/>
    <mergeCell ref="F20:G20"/>
    <mergeCell ref="H20:I20"/>
    <mergeCell ref="J20:L20"/>
    <mergeCell ref="B19:C19"/>
    <mergeCell ref="D19:E19"/>
    <mergeCell ref="F19:G19"/>
    <mergeCell ref="H19:I19"/>
    <mergeCell ref="J19:L19"/>
    <mergeCell ref="M18:O18"/>
    <mergeCell ref="P18:Q18"/>
    <mergeCell ref="R18:T18"/>
    <mergeCell ref="U18:W18"/>
    <mergeCell ref="X18:Z18"/>
    <mergeCell ref="AA18:AB18"/>
    <mergeCell ref="P17:Q17"/>
    <mergeCell ref="R17:T17"/>
    <mergeCell ref="U17:W17"/>
    <mergeCell ref="X17:Z17"/>
    <mergeCell ref="AA17:AB17"/>
    <mergeCell ref="M17:O17"/>
    <mergeCell ref="B18:C18"/>
    <mergeCell ref="D18:E18"/>
    <mergeCell ref="F18:G18"/>
    <mergeCell ref="H18:I18"/>
    <mergeCell ref="J18:L18"/>
    <mergeCell ref="B17:C17"/>
    <mergeCell ref="D17:E17"/>
    <mergeCell ref="F17:G17"/>
    <mergeCell ref="H17:I17"/>
    <mergeCell ref="J17:L17"/>
    <mergeCell ref="M16:O16"/>
    <mergeCell ref="P16:Q16"/>
    <mergeCell ref="R16:T16"/>
    <mergeCell ref="U16:W16"/>
    <mergeCell ref="X16:Z16"/>
    <mergeCell ref="AA16:AB16"/>
    <mergeCell ref="P15:Q15"/>
    <mergeCell ref="R15:T15"/>
    <mergeCell ref="U15:W15"/>
    <mergeCell ref="X15:Z15"/>
    <mergeCell ref="AA15:AB15"/>
    <mergeCell ref="M15:O15"/>
    <mergeCell ref="B16:C16"/>
    <mergeCell ref="D16:E16"/>
    <mergeCell ref="F16:G16"/>
    <mergeCell ref="H16:I16"/>
    <mergeCell ref="J16:L16"/>
    <mergeCell ref="B15:C15"/>
    <mergeCell ref="D15:E15"/>
    <mergeCell ref="F15:G15"/>
    <mergeCell ref="H15:I15"/>
    <mergeCell ref="J15:L15"/>
    <mergeCell ref="M14:O14"/>
    <mergeCell ref="P14:Q14"/>
    <mergeCell ref="R14:T14"/>
    <mergeCell ref="U14:W14"/>
    <mergeCell ref="X14:Z14"/>
    <mergeCell ref="AA14:AB14"/>
    <mergeCell ref="P13:Q13"/>
    <mergeCell ref="R13:T13"/>
    <mergeCell ref="U13:W13"/>
    <mergeCell ref="X13:Z13"/>
    <mergeCell ref="AA13:AB13"/>
    <mergeCell ref="M13:O13"/>
    <mergeCell ref="B14:C14"/>
    <mergeCell ref="D14:E14"/>
    <mergeCell ref="F14:G14"/>
    <mergeCell ref="H14:I14"/>
    <mergeCell ref="J14:L14"/>
    <mergeCell ref="B13:C13"/>
    <mergeCell ref="D13:E13"/>
    <mergeCell ref="F13:G13"/>
    <mergeCell ref="H13:I13"/>
    <mergeCell ref="J13:L13"/>
    <mergeCell ref="A7:AB7"/>
    <mergeCell ref="A8:AB8"/>
    <mergeCell ref="D9:AB9"/>
    <mergeCell ref="X10:AB11"/>
    <mergeCell ref="B12:C12"/>
    <mergeCell ref="D12:I12"/>
    <mergeCell ref="J12:Q12"/>
    <mergeCell ref="R12:AB12"/>
    <mergeCell ref="A1:AB1"/>
    <mergeCell ref="A2:AB2"/>
    <mergeCell ref="A3:AB3"/>
    <mergeCell ref="A4:AB4"/>
    <mergeCell ref="B5:AB5"/>
    <mergeCell ref="A6:AB6"/>
  </mergeCells>
  <phoneticPr fontId="3"/>
  <pageMargins left="0.9055118110236221" right="0.11811023622047245" top="0.94488188976377963" bottom="0.35433070866141736" header="0.31496062992125984" footer="0.31496062992125984"/>
  <pageSetup paperSize="9" firstPageNumber="13" orientation="portrait"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83"/>
  <sheetViews>
    <sheetView workbookViewId="0">
      <selection activeCell="M48" sqref="M48"/>
    </sheetView>
  </sheetViews>
  <sheetFormatPr defaultRowHeight="13.5" x14ac:dyDescent="0.15"/>
  <cols>
    <col min="1" max="28" width="3.125" customWidth="1"/>
    <col min="29" max="29" width="8.875" customWidth="1"/>
    <col min="30" max="49" width="2.625" customWidth="1"/>
  </cols>
  <sheetData>
    <row r="1" spans="1:28" ht="20.25" customHeight="1" x14ac:dyDescent="0.15">
      <c r="A1" s="14"/>
      <c r="B1" s="14"/>
      <c r="C1" s="14"/>
      <c r="D1" s="14"/>
      <c r="E1" s="14"/>
      <c r="F1" s="3"/>
      <c r="G1" s="3"/>
      <c r="H1" s="3"/>
      <c r="I1" s="3"/>
      <c r="J1" s="3"/>
      <c r="K1" s="3"/>
      <c r="L1" s="3"/>
      <c r="M1" s="3"/>
      <c r="N1" s="3"/>
      <c r="O1" s="3"/>
      <c r="P1" s="3"/>
      <c r="Q1" s="3"/>
      <c r="R1" s="3"/>
      <c r="S1" s="3"/>
      <c r="T1" s="3"/>
      <c r="U1" s="3"/>
      <c r="V1" s="3"/>
      <c r="W1" s="3"/>
      <c r="X1" s="3"/>
      <c r="Y1" s="3"/>
      <c r="Z1" s="3"/>
      <c r="AA1" s="3"/>
      <c r="AB1" s="3"/>
    </row>
    <row r="2" spans="1:28" ht="20.25" customHeight="1" x14ac:dyDescent="0.15">
      <c r="A2" s="338" t="s">
        <v>79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row>
    <row r="3" spans="1:28" ht="30" customHeight="1" x14ac:dyDescent="0.15">
      <c r="A3" s="429" t="s">
        <v>67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row>
    <row r="4" spans="1:28" x14ac:dyDescent="0.15">
      <c r="A4" s="350" t="s">
        <v>80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row>
    <row r="5" spans="1:28" ht="6"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row>
    <row r="6" spans="1:28" ht="31.5" customHeight="1" x14ac:dyDescent="0.15">
      <c r="A6" s="338" t="s">
        <v>0</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row>
    <row r="7" spans="1:28" ht="61.5" customHeight="1" x14ac:dyDescent="0.15">
      <c r="A7" s="3"/>
      <c r="B7" s="349" t="s">
        <v>3</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row>
    <row r="8" spans="1:28" ht="6.75"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row>
    <row r="9" spans="1:28" ht="31.5" customHeight="1" x14ac:dyDescent="0.15">
      <c r="A9" s="338" t="s">
        <v>1</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row>
    <row r="10" spans="1:28" ht="24" customHeight="1" x14ac:dyDescent="0.15">
      <c r="A10" s="338" t="s">
        <v>40</v>
      </c>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row>
    <row r="11" spans="1:28" ht="20.25" customHeight="1" x14ac:dyDescent="0.15">
      <c r="A11" s="339" t="s">
        <v>68</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row>
    <row r="12" spans="1:28" ht="48.75" customHeight="1" x14ac:dyDescent="0.15">
      <c r="A12" s="3"/>
      <c r="B12" s="6"/>
      <c r="C12" s="6"/>
      <c r="D12" s="340" t="s">
        <v>69</v>
      </c>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row>
    <row r="13" spans="1:28" x14ac:dyDescent="0.15">
      <c r="A13" s="3"/>
      <c r="B13" s="3"/>
      <c r="C13" s="3"/>
      <c r="D13" s="3"/>
      <c r="E13" s="3"/>
      <c r="F13" s="8"/>
      <c r="G13" s="8"/>
      <c r="H13" s="8"/>
      <c r="I13" s="8"/>
      <c r="J13" s="8"/>
      <c r="K13" s="8"/>
      <c r="L13" s="8"/>
      <c r="M13" s="8"/>
      <c r="N13" s="8"/>
      <c r="O13" s="8"/>
      <c r="P13" s="8"/>
      <c r="Q13" s="8"/>
      <c r="R13" s="8"/>
      <c r="S13" s="8"/>
      <c r="T13" s="8"/>
      <c r="U13" s="8"/>
      <c r="V13" s="8"/>
      <c r="W13" s="8"/>
      <c r="X13" s="8" t="s">
        <v>41</v>
      </c>
      <c r="Y13" s="8"/>
      <c r="Z13" s="8"/>
      <c r="AA13" s="8"/>
      <c r="AB13" s="8"/>
    </row>
    <row r="14" spans="1:28" ht="6.75" customHeight="1" thickBo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row>
    <row r="15" spans="1:28" ht="18" customHeight="1" x14ac:dyDescent="0.15">
      <c r="A15" s="3"/>
      <c r="B15" s="341"/>
      <c r="C15" s="342"/>
      <c r="D15" s="341" t="s">
        <v>5</v>
      </c>
      <c r="E15" s="343"/>
      <c r="F15" s="343"/>
      <c r="G15" s="343"/>
      <c r="H15" s="343"/>
      <c r="I15" s="342"/>
      <c r="J15" s="344" t="s">
        <v>18</v>
      </c>
      <c r="K15" s="345"/>
      <c r="L15" s="345"/>
      <c r="M15" s="345"/>
      <c r="N15" s="345"/>
      <c r="O15" s="345"/>
      <c r="P15" s="345"/>
      <c r="Q15" s="345"/>
      <c r="R15" s="346"/>
      <c r="S15" s="344" t="s">
        <v>4</v>
      </c>
      <c r="T15" s="345"/>
      <c r="U15" s="345"/>
      <c r="V15" s="345"/>
      <c r="W15" s="345"/>
      <c r="X15" s="345"/>
      <c r="Y15" s="345"/>
      <c r="Z15" s="345"/>
      <c r="AA15" s="345"/>
      <c r="AB15" s="346"/>
    </row>
    <row r="16" spans="1:28" ht="31.5" customHeight="1" x14ac:dyDescent="0.15">
      <c r="A16" s="3"/>
      <c r="B16" s="366"/>
      <c r="C16" s="365"/>
      <c r="D16" s="364" t="s">
        <v>61</v>
      </c>
      <c r="E16" s="364"/>
      <c r="F16" s="366" t="s">
        <v>45</v>
      </c>
      <c r="G16" s="364"/>
      <c r="H16" s="364" t="s">
        <v>62</v>
      </c>
      <c r="I16" s="365"/>
      <c r="J16" s="366" t="s">
        <v>46</v>
      </c>
      <c r="K16" s="364"/>
      <c r="L16" s="364"/>
      <c r="M16" s="364" t="s">
        <v>47</v>
      </c>
      <c r="N16" s="364"/>
      <c r="O16" s="364"/>
      <c r="P16" s="364" t="s">
        <v>63</v>
      </c>
      <c r="Q16" s="364"/>
      <c r="R16" s="365"/>
      <c r="S16" s="366" t="s">
        <v>64</v>
      </c>
      <c r="T16" s="364"/>
      <c r="U16" s="364"/>
      <c r="V16" s="364" t="s">
        <v>48</v>
      </c>
      <c r="W16" s="364"/>
      <c r="X16" s="364"/>
      <c r="Y16" s="367" t="s">
        <v>65</v>
      </c>
      <c r="Z16" s="368"/>
      <c r="AA16" s="364" t="s">
        <v>70</v>
      </c>
      <c r="AB16" s="365"/>
    </row>
    <row r="17" spans="1:28" ht="18" customHeight="1" x14ac:dyDescent="0.15">
      <c r="A17" s="3"/>
      <c r="B17" s="351" t="s">
        <v>6</v>
      </c>
      <c r="C17" s="352"/>
      <c r="D17" s="353">
        <v>260</v>
      </c>
      <c r="E17" s="353"/>
      <c r="F17" s="354">
        <v>190</v>
      </c>
      <c r="G17" s="355"/>
      <c r="H17" s="356">
        <f>SUM(D17-F17)</f>
        <v>70</v>
      </c>
      <c r="I17" s="357"/>
      <c r="J17" s="358">
        <f t="shared" ref="J17:J29" si="0">SUM(S17/D17)</f>
        <v>8.5</v>
      </c>
      <c r="K17" s="359"/>
      <c r="L17" s="359"/>
      <c r="M17" s="359">
        <f t="shared" ref="M17:M29" si="1">SUM(V17/F17)</f>
        <v>6.9263157894736844</v>
      </c>
      <c r="N17" s="359"/>
      <c r="O17" s="359"/>
      <c r="P17" s="359">
        <f t="shared" ref="P17:P29" si="2">SUM(J17-M17)</f>
        <v>1.5736842105263156</v>
      </c>
      <c r="Q17" s="427"/>
      <c r="R17" s="428"/>
      <c r="S17" s="362">
        <v>2210</v>
      </c>
      <c r="T17" s="363"/>
      <c r="U17" s="363"/>
      <c r="V17" s="363">
        <v>1316</v>
      </c>
      <c r="W17" s="363"/>
      <c r="X17" s="363"/>
      <c r="Y17" s="363">
        <f t="shared" ref="Y17:Y29" si="3">SUM(S17/V17%)</f>
        <v>167.93313069908814</v>
      </c>
      <c r="Z17" s="363"/>
      <c r="AA17" s="369">
        <f t="shared" ref="AA17:AA29" si="4">SUM(S17/V17%)</f>
        <v>167.93313069908814</v>
      </c>
      <c r="AB17" s="370"/>
    </row>
    <row r="18" spans="1:28" ht="18" customHeight="1" x14ac:dyDescent="0.15">
      <c r="A18" s="3"/>
      <c r="B18" s="351" t="s">
        <v>7</v>
      </c>
      <c r="C18" s="352"/>
      <c r="D18" s="353">
        <v>273</v>
      </c>
      <c r="E18" s="353"/>
      <c r="F18" s="362">
        <v>182</v>
      </c>
      <c r="G18" s="363"/>
      <c r="H18" s="356">
        <f t="shared" ref="H18:H29" si="5">SUM(D18-F18)</f>
        <v>91</v>
      </c>
      <c r="I18" s="357"/>
      <c r="J18" s="358">
        <f t="shared" si="0"/>
        <v>8.4981684981684982</v>
      </c>
      <c r="K18" s="359"/>
      <c r="L18" s="359"/>
      <c r="M18" s="359">
        <f t="shared" si="1"/>
        <v>7.3351648351648349</v>
      </c>
      <c r="N18" s="359"/>
      <c r="O18" s="359"/>
      <c r="P18" s="359">
        <f t="shared" si="2"/>
        <v>1.1630036630036633</v>
      </c>
      <c r="Q18" s="427"/>
      <c r="R18" s="428"/>
      <c r="S18" s="362">
        <v>2320</v>
      </c>
      <c r="T18" s="363"/>
      <c r="U18" s="363"/>
      <c r="V18" s="363">
        <v>1335</v>
      </c>
      <c r="W18" s="363"/>
      <c r="X18" s="363"/>
      <c r="Y18" s="363">
        <f t="shared" si="3"/>
        <v>173.78277153558054</v>
      </c>
      <c r="Z18" s="363"/>
      <c r="AA18" s="369">
        <f t="shared" si="4"/>
        <v>173.78277153558054</v>
      </c>
      <c r="AB18" s="370"/>
    </row>
    <row r="19" spans="1:28" ht="18" customHeight="1" x14ac:dyDescent="0.15">
      <c r="A19" s="3"/>
      <c r="B19" s="351" t="s">
        <v>8</v>
      </c>
      <c r="C19" s="352"/>
      <c r="D19" s="353">
        <v>273</v>
      </c>
      <c r="E19" s="353"/>
      <c r="F19" s="362">
        <v>228</v>
      </c>
      <c r="G19" s="363"/>
      <c r="H19" s="356">
        <f t="shared" si="5"/>
        <v>45</v>
      </c>
      <c r="I19" s="357"/>
      <c r="J19" s="358">
        <f t="shared" si="0"/>
        <v>8.4981684981684982</v>
      </c>
      <c r="K19" s="359"/>
      <c r="L19" s="359"/>
      <c r="M19" s="359">
        <f t="shared" si="1"/>
        <v>7.3114035087719298</v>
      </c>
      <c r="N19" s="359"/>
      <c r="O19" s="359"/>
      <c r="P19" s="359">
        <f t="shared" si="2"/>
        <v>1.1867649893965684</v>
      </c>
      <c r="Q19" s="427"/>
      <c r="R19" s="428"/>
      <c r="S19" s="362">
        <v>2320</v>
      </c>
      <c r="T19" s="363"/>
      <c r="U19" s="363"/>
      <c r="V19" s="363">
        <v>1667</v>
      </c>
      <c r="W19" s="363"/>
      <c r="X19" s="363"/>
      <c r="Y19" s="363">
        <f t="shared" si="3"/>
        <v>139.1721655668866</v>
      </c>
      <c r="Z19" s="363"/>
      <c r="AA19" s="369">
        <f t="shared" si="4"/>
        <v>139.1721655668866</v>
      </c>
      <c r="AB19" s="370"/>
    </row>
    <row r="20" spans="1:28" ht="18" customHeight="1" x14ac:dyDescent="0.15">
      <c r="A20" s="3"/>
      <c r="B20" s="351" t="s">
        <v>9</v>
      </c>
      <c r="C20" s="352"/>
      <c r="D20" s="353">
        <v>286</v>
      </c>
      <c r="E20" s="353"/>
      <c r="F20" s="362">
        <v>241</v>
      </c>
      <c r="G20" s="363"/>
      <c r="H20" s="356">
        <f t="shared" si="5"/>
        <v>45</v>
      </c>
      <c r="I20" s="357"/>
      <c r="J20" s="358">
        <f t="shared" si="0"/>
        <v>8.4965034965034967</v>
      </c>
      <c r="K20" s="359"/>
      <c r="L20" s="359"/>
      <c r="M20" s="359">
        <f t="shared" si="1"/>
        <v>7.3153526970954355</v>
      </c>
      <c r="N20" s="359"/>
      <c r="O20" s="359"/>
      <c r="P20" s="359">
        <f t="shared" si="2"/>
        <v>1.1811507994080612</v>
      </c>
      <c r="Q20" s="427"/>
      <c r="R20" s="428"/>
      <c r="S20" s="362">
        <v>2430</v>
      </c>
      <c r="T20" s="363"/>
      <c r="U20" s="363"/>
      <c r="V20" s="363">
        <v>1763</v>
      </c>
      <c r="W20" s="363"/>
      <c r="X20" s="363"/>
      <c r="Y20" s="363">
        <f t="shared" si="3"/>
        <v>137.83323879750426</v>
      </c>
      <c r="Z20" s="363"/>
      <c r="AA20" s="369">
        <f t="shared" si="4"/>
        <v>137.83323879750426</v>
      </c>
      <c r="AB20" s="370"/>
    </row>
    <row r="21" spans="1:28" ht="18" customHeight="1" x14ac:dyDescent="0.15">
      <c r="A21" s="3"/>
      <c r="B21" s="351" t="s">
        <v>10</v>
      </c>
      <c r="C21" s="352"/>
      <c r="D21" s="353">
        <v>299</v>
      </c>
      <c r="E21" s="353"/>
      <c r="F21" s="362">
        <v>270</v>
      </c>
      <c r="G21" s="363"/>
      <c r="H21" s="356">
        <f t="shared" si="5"/>
        <v>29</v>
      </c>
      <c r="I21" s="357"/>
      <c r="J21" s="358">
        <f t="shared" si="0"/>
        <v>8.4949832775919738</v>
      </c>
      <c r="K21" s="359"/>
      <c r="L21" s="359"/>
      <c r="M21" s="359">
        <f t="shared" si="1"/>
        <v>7.2851851851851848</v>
      </c>
      <c r="N21" s="359"/>
      <c r="O21" s="359"/>
      <c r="P21" s="359">
        <f t="shared" si="2"/>
        <v>1.209798092406789</v>
      </c>
      <c r="Q21" s="427"/>
      <c r="R21" s="428"/>
      <c r="S21" s="362">
        <v>2540</v>
      </c>
      <c r="T21" s="363"/>
      <c r="U21" s="363"/>
      <c r="V21" s="363">
        <v>1967</v>
      </c>
      <c r="W21" s="363"/>
      <c r="X21" s="363"/>
      <c r="Y21" s="363">
        <f t="shared" si="3"/>
        <v>129.13065582104727</v>
      </c>
      <c r="Z21" s="363"/>
      <c r="AA21" s="369">
        <f t="shared" si="4"/>
        <v>129.13065582104727</v>
      </c>
      <c r="AB21" s="370"/>
    </row>
    <row r="22" spans="1:28" ht="18" customHeight="1" x14ac:dyDescent="0.15">
      <c r="A22" s="3"/>
      <c r="B22" s="351" t="s">
        <v>11</v>
      </c>
      <c r="C22" s="352"/>
      <c r="D22" s="353">
        <v>260</v>
      </c>
      <c r="E22" s="353"/>
      <c r="F22" s="362">
        <v>243</v>
      </c>
      <c r="G22" s="363"/>
      <c r="H22" s="356">
        <f t="shared" si="5"/>
        <v>17</v>
      </c>
      <c r="I22" s="357"/>
      <c r="J22" s="358">
        <f t="shared" si="0"/>
        <v>8.5038461538461547</v>
      </c>
      <c r="K22" s="359"/>
      <c r="L22" s="359"/>
      <c r="M22" s="359">
        <f t="shared" si="1"/>
        <v>7.3539094650205765</v>
      </c>
      <c r="N22" s="359"/>
      <c r="O22" s="359"/>
      <c r="P22" s="359">
        <f t="shared" si="2"/>
        <v>1.1499366888255782</v>
      </c>
      <c r="Q22" s="427"/>
      <c r="R22" s="428"/>
      <c r="S22" s="362">
        <v>2211</v>
      </c>
      <c r="T22" s="363"/>
      <c r="U22" s="363"/>
      <c r="V22" s="363">
        <v>1787</v>
      </c>
      <c r="W22" s="363"/>
      <c r="X22" s="363"/>
      <c r="Y22" s="363">
        <f t="shared" si="3"/>
        <v>123.72691662003356</v>
      </c>
      <c r="Z22" s="363"/>
      <c r="AA22" s="369">
        <f t="shared" si="4"/>
        <v>123.72691662003356</v>
      </c>
      <c r="AB22" s="370"/>
    </row>
    <row r="23" spans="1:28" ht="18" customHeight="1" x14ac:dyDescent="0.15">
      <c r="A23" s="3"/>
      <c r="B23" s="351" t="s">
        <v>12</v>
      </c>
      <c r="C23" s="352"/>
      <c r="D23" s="353">
        <v>322</v>
      </c>
      <c r="E23" s="353"/>
      <c r="F23" s="362">
        <v>246</v>
      </c>
      <c r="G23" s="363"/>
      <c r="H23" s="356">
        <f t="shared" si="5"/>
        <v>76</v>
      </c>
      <c r="I23" s="357"/>
      <c r="J23" s="358">
        <f t="shared" si="0"/>
        <v>8.4906832298136639</v>
      </c>
      <c r="K23" s="359"/>
      <c r="L23" s="359"/>
      <c r="M23" s="359">
        <f t="shared" si="1"/>
        <v>7.333333333333333</v>
      </c>
      <c r="N23" s="359"/>
      <c r="O23" s="359"/>
      <c r="P23" s="359">
        <f t="shared" si="2"/>
        <v>1.1573498964803308</v>
      </c>
      <c r="Q23" s="427"/>
      <c r="R23" s="428"/>
      <c r="S23" s="362">
        <v>2734</v>
      </c>
      <c r="T23" s="363"/>
      <c r="U23" s="363"/>
      <c r="V23" s="363">
        <v>1804</v>
      </c>
      <c r="W23" s="363"/>
      <c r="X23" s="363"/>
      <c r="Y23" s="363">
        <f t="shared" si="3"/>
        <v>151.55210643015522</v>
      </c>
      <c r="Z23" s="363"/>
      <c r="AA23" s="369">
        <f t="shared" si="4"/>
        <v>151.55210643015522</v>
      </c>
      <c r="AB23" s="370"/>
    </row>
    <row r="24" spans="1:28" ht="18" customHeight="1" x14ac:dyDescent="0.15">
      <c r="A24" s="3"/>
      <c r="B24" s="351" t="s">
        <v>13</v>
      </c>
      <c r="C24" s="352"/>
      <c r="D24" s="353">
        <v>308</v>
      </c>
      <c r="E24" s="353"/>
      <c r="F24" s="362">
        <v>263</v>
      </c>
      <c r="G24" s="363"/>
      <c r="H24" s="356">
        <f t="shared" si="5"/>
        <v>45</v>
      </c>
      <c r="I24" s="357"/>
      <c r="J24" s="358">
        <f t="shared" si="0"/>
        <v>8.4935064935064943</v>
      </c>
      <c r="K24" s="359"/>
      <c r="L24" s="359"/>
      <c r="M24" s="359">
        <f t="shared" si="1"/>
        <v>7.3117870722433462</v>
      </c>
      <c r="N24" s="359"/>
      <c r="O24" s="359"/>
      <c r="P24" s="359">
        <f t="shared" si="2"/>
        <v>1.1817194212631481</v>
      </c>
      <c r="Q24" s="427"/>
      <c r="R24" s="428"/>
      <c r="S24" s="362">
        <v>2616</v>
      </c>
      <c r="T24" s="363"/>
      <c r="U24" s="363"/>
      <c r="V24" s="363">
        <v>1923</v>
      </c>
      <c r="W24" s="363"/>
      <c r="X24" s="363"/>
      <c r="Y24" s="363">
        <f t="shared" si="3"/>
        <v>136.0374414976599</v>
      </c>
      <c r="Z24" s="363"/>
      <c r="AA24" s="369">
        <f t="shared" si="4"/>
        <v>136.0374414976599</v>
      </c>
      <c r="AB24" s="370"/>
    </row>
    <row r="25" spans="1:28" ht="18" customHeight="1" x14ac:dyDescent="0.15">
      <c r="A25" s="3"/>
      <c r="B25" s="351" t="s">
        <v>14</v>
      </c>
      <c r="C25" s="352"/>
      <c r="D25" s="353">
        <v>280</v>
      </c>
      <c r="E25" s="353"/>
      <c r="F25" s="362">
        <v>243</v>
      </c>
      <c r="G25" s="363"/>
      <c r="H25" s="356">
        <f t="shared" si="5"/>
        <v>37</v>
      </c>
      <c r="I25" s="357"/>
      <c r="J25" s="358">
        <f t="shared" si="0"/>
        <v>8.5</v>
      </c>
      <c r="K25" s="359"/>
      <c r="L25" s="359"/>
      <c r="M25" s="359">
        <f t="shared" si="1"/>
        <v>7.2921810699588478</v>
      </c>
      <c r="N25" s="359"/>
      <c r="O25" s="359"/>
      <c r="P25" s="359">
        <f t="shared" si="2"/>
        <v>1.2078189300411522</v>
      </c>
      <c r="Q25" s="427"/>
      <c r="R25" s="428"/>
      <c r="S25" s="362">
        <v>2380</v>
      </c>
      <c r="T25" s="363"/>
      <c r="U25" s="363"/>
      <c r="V25" s="363">
        <v>1772</v>
      </c>
      <c r="W25" s="363"/>
      <c r="X25" s="363"/>
      <c r="Y25" s="363">
        <f t="shared" si="3"/>
        <v>134.31151241534991</v>
      </c>
      <c r="Z25" s="363"/>
      <c r="AA25" s="369">
        <f t="shared" si="4"/>
        <v>134.31151241534991</v>
      </c>
      <c r="AB25" s="370"/>
    </row>
    <row r="26" spans="1:28" ht="18" customHeight="1" x14ac:dyDescent="0.15">
      <c r="A26" s="3"/>
      <c r="B26" s="351" t="s">
        <v>15</v>
      </c>
      <c r="C26" s="352"/>
      <c r="D26" s="353">
        <v>266</v>
      </c>
      <c r="E26" s="353"/>
      <c r="F26" s="362">
        <v>246</v>
      </c>
      <c r="G26" s="363"/>
      <c r="H26" s="356">
        <f t="shared" si="5"/>
        <v>20</v>
      </c>
      <c r="I26" s="357"/>
      <c r="J26" s="358">
        <f t="shared" si="0"/>
        <v>8.5</v>
      </c>
      <c r="K26" s="359"/>
      <c r="L26" s="359"/>
      <c r="M26" s="359">
        <f t="shared" si="1"/>
        <v>7.308943089430894</v>
      </c>
      <c r="N26" s="359"/>
      <c r="O26" s="359"/>
      <c r="P26" s="359">
        <f t="shared" si="2"/>
        <v>1.191056910569106</v>
      </c>
      <c r="Q26" s="427"/>
      <c r="R26" s="428"/>
      <c r="S26" s="362">
        <v>2261</v>
      </c>
      <c r="T26" s="363"/>
      <c r="U26" s="363"/>
      <c r="V26" s="363">
        <v>1798</v>
      </c>
      <c r="W26" s="363"/>
      <c r="X26" s="363"/>
      <c r="Y26" s="363">
        <f t="shared" si="3"/>
        <v>125.75083426028921</v>
      </c>
      <c r="Z26" s="363"/>
      <c r="AA26" s="369">
        <f t="shared" si="4"/>
        <v>125.75083426028921</v>
      </c>
      <c r="AB26" s="370"/>
    </row>
    <row r="27" spans="1:28" ht="18" customHeight="1" x14ac:dyDescent="0.15">
      <c r="A27" s="3"/>
      <c r="B27" s="351" t="s">
        <v>16</v>
      </c>
      <c r="C27" s="352"/>
      <c r="D27" s="353">
        <v>280</v>
      </c>
      <c r="E27" s="353"/>
      <c r="F27" s="362">
        <v>246</v>
      </c>
      <c r="G27" s="363"/>
      <c r="H27" s="356">
        <f t="shared" si="5"/>
        <v>34</v>
      </c>
      <c r="I27" s="357"/>
      <c r="J27" s="358">
        <f t="shared" si="0"/>
        <v>8.5</v>
      </c>
      <c r="K27" s="359"/>
      <c r="L27" s="359"/>
      <c r="M27" s="359">
        <f t="shared" si="1"/>
        <v>7.321138211382114</v>
      </c>
      <c r="N27" s="359"/>
      <c r="O27" s="359"/>
      <c r="P27" s="359">
        <f t="shared" si="2"/>
        <v>1.178861788617886</v>
      </c>
      <c r="Q27" s="427"/>
      <c r="R27" s="428"/>
      <c r="S27" s="362">
        <v>2380</v>
      </c>
      <c r="T27" s="363"/>
      <c r="U27" s="363"/>
      <c r="V27" s="363">
        <v>1801</v>
      </c>
      <c r="W27" s="363"/>
      <c r="X27" s="363"/>
      <c r="Y27" s="363">
        <f t="shared" si="3"/>
        <v>132.14880621876733</v>
      </c>
      <c r="Z27" s="363"/>
      <c r="AA27" s="369">
        <f t="shared" si="4"/>
        <v>132.14880621876733</v>
      </c>
      <c r="AB27" s="370"/>
    </row>
    <row r="28" spans="1:28" ht="18" customHeight="1" x14ac:dyDescent="0.15">
      <c r="A28" s="3"/>
      <c r="B28" s="351" t="s">
        <v>17</v>
      </c>
      <c r="C28" s="352"/>
      <c r="D28" s="353">
        <v>294</v>
      </c>
      <c r="E28" s="353"/>
      <c r="F28" s="362">
        <v>267</v>
      </c>
      <c r="G28" s="363"/>
      <c r="H28" s="356">
        <f t="shared" si="5"/>
        <v>27</v>
      </c>
      <c r="I28" s="357"/>
      <c r="J28" s="358">
        <f t="shared" si="0"/>
        <v>8.4965986394557831</v>
      </c>
      <c r="K28" s="359"/>
      <c r="L28" s="359"/>
      <c r="M28" s="359">
        <f t="shared" si="1"/>
        <v>7.2808988764044944</v>
      </c>
      <c r="N28" s="359"/>
      <c r="O28" s="359"/>
      <c r="P28" s="359">
        <f t="shared" si="2"/>
        <v>1.2156997630512887</v>
      </c>
      <c r="Q28" s="427"/>
      <c r="R28" s="428"/>
      <c r="S28" s="362">
        <v>2498</v>
      </c>
      <c r="T28" s="363"/>
      <c r="U28" s="363"/>
      <c r="V28" s="363">
        <v>1944</v>
      </c>
      <c r="W28" s="363"/>
      <c r="X28" s="363"/>
      <c r="Y28" s="363">
        <f t="shared" si="3"/>
        <v>128.49794238683126</v>
      </c>
      <c r="Z28" s="363"/>
      <c r="AA28" s="369">
        <f t="shared" si="4"/>
        <v>128.49794238683126</v>
      </c>
      <c r="AB28" s="370"/>
    </row>
    <row r="29" spans="1:28" ht="18" customHeight="1" thickBot="1" x14ac:dyDescent="0.2">
      <c r="A29" s="3"/>
      <c r="B29" s="373" t="s">
        <v>2</v>
      </c>
      <c r="C29" s="374"/>
      <c r="D29" s="375">
        <f>SUM(D17:E28)</f>
        <v>3401</v>
      </c>
      <c r="E29" s="375"/>
      <c r="F29" s="376">
        <f>SUM(F17:G28)</f>
        <v>2865</v>
      </c>
      <c r="G29" s="377"/>
      <c r="H29" s="378">
        <f t="shared" si="5"/>
        <v>536</v>
      </c>
      <c r="I29" s="379"/>
      <c r="J29" s="380">
        <f t="shared" si="0"/>
        <v>8.497500735077919</v>
      </c>
      <c r="K29" s="381"/>
      <c r="L29" s="381"/>
      <c r="M29" s="381">
        <f t="shared" si="1"/>
        <v>7.2869109947643977</v>
      </c>
      <c r="N29" s="381"/>
      <c r="O29" s="381"/>
      <c r="P29" s="381">
        <f t="shared" si="2"/>
        <v>1.2105897403135213</v>
      </c>
      <c r="Q29" s="430"/>
      <c r="R29" s="431"/>
      <c r="S29" s="376">
        <v>28900</v>
      </c>
      <c r="T29" s="377"/>
      <c r="U29" s="377"/>
      <c r="V29" s="377">
        <f>SUM(V17:X28)</f>
        <v>20877</v>
      </c>
      <c r="W29" s="377"/>
      <c r="X29" s="377"/>
      <c r="Y29" s="377">
        <f t="shared" si="3"/>
        <v>138.42985103223643</v>
      </c>
      <c r="Z29" s="377"/>
      <c r="AA29" s="384">
        <f t="shared" si="4"/>
        <v>138.42985103223643</v>
      </c>
      <c r="AB29" s="385"/>
    </row>
    <row r="30" spans="1:28"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ht="19.5" customHeight="1" x14ac:dyDescent="0.15">
      <c r="A31" s="338" t="s">
        <v>54</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row>
    <row r="32" spans="1:28" ht="19.5" customHeight="1" x14ac:dyDescent="0.15">
      <c r="A32" s="338" t="s">
        <v>55</v>
      </c>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row>
    <row r="33" spans="1:28" ht="19.5" customHeight="1" x14ac:dyDescent="0.15">
      <c r="A33" s="9"/>
      <c r="B33" s="9"/>
      <c r="C33" s="9"/>
      <c r="D33" s="9" t="s">
        <v>23</v>
      </c>
      <c r="E33" s="9"/>
      <c r="F33" s="9"/>
      <c r="G33" s="9"/>
      <c r="H33" s="9"/>
      <c r="I33" s="9"/>
      <c r="J33" s="9"/>
      <c r="K33" s="9"/>
      <c r="L33" s="9"/>
      <c r="M33" s="9"/>
      <c r="N33" s="9"/>
      <c r="O33" s="9"/>
      <c r="P33" s="9"/>
      <c r="Q33" s="9"/>
      <c r="R33" s="9"/>
      <c r="S33" s="9"/>
      <c r="T33" s="9"/>
      <c r="U33" s="9"/>
      <c r="V33" s="9"/>
      <c r="W33" s="9"/>
      <c r="X33" s="9"/>
      <c r="Y33" s="9"/>
      <c r="Z33" s="9"/>
      <c r="AA33" s="9"/>
      <c r="AB33" s="9"/>
    </row>
    <row r="34" spans="1:28" ht="19.5" customHeight="1" x14ac:dyDescent="0.15">
      <c r="A34" s="9"/>
      <c r="B34" s="9"/>
      <c r="C34" s="9"/>
      <c r="D34" s="9" t="s">
        <v>71</v>
      </c>
      <c r="E34" s="9" t="s">
        <v>24</v>
      </c>
      <c r="F34" s="9"/>
      <c r="G34" s="9"/>
      <c r="H34" s="9"/>
      <c r="I34" s="9"/>
      <c r="J34" s="9"/>
      <c r="K34" s="9"/>
      <c r="L34" s="9"/>
      <c r="M34" s="9"/>
      <c r="N34" s="9"/>
      <c r="O34" s="9"/>
      <c r="P34" s="9"/>
      <c r="Q34" s="9"/>
      <c r="R34" s="9"/>
      <c r="S34" s="9"/>
      <c r="T34" s="9"/>
      <c r="U34" s="9"/>
      <c r="V34" s="9"/>
      <c r="W34" s="9"/>
      <c r="X34" s="9"/>
      <c r="Y34" s="9"/>
      <c r="Z34" s="9"/>
      <c r="AA34" s="9"/>
      <c r="AB34" s="9"/>
    </row>
    <row r="35" spans="1:28" ht="19.5" customHeight="1" x14ac:dyDescent="0.15">
      <c r="A35" s="9"/>
      <c r="B35" s="9"/>
      <c r="C35" s="9"/>
      <c r="D35" s="9"/>
      <c r="E35" s="10" t="s">
        <v>56</v>
      </c>
      <c r="F35" s="10"/>
      <c r="G35" s="10"/>
      <c r="H35" s="10"/>
      <c r="I35" s="10"/>
      <c r="J35" s="10"/>
      <c r="K35" s="10"/>
      <c r="L35" s="10"/>
      <c r="M35" s="10"/>
      <c r="N35" s="10"/>
      <c r="O35" s="10"/>
      <c r="P35" s="10"/>
      <c r="Q35" s="10"/>
      <c r="R35" s="10"/>
      <c r="S35" s="388">
        <v>585</v>
      </c>
      <c r="T35" s="388"/>
      <c r="U35" s="387" t="s">
        <v>49</v>
      </c>
      <c r="V35" s="387"/>
      <c r="W35" s="387" t="s">
        <v>50</v>
      </c>
      <c r="X35" s="387"/>
      <c r="Y35" s="387"/>
      <c r="Z35" s="387"/>
      <c r="AA35" s="387"/>
      <c r="AB35" s="3"/>
    </row>
    <row r="36" spans="1:28" ht="19.5" customHeight="1" x14ac:dyDescent="0.15">
      <c r="A36" s="9"/>
      <c r="B36" s="9"/>
      <c r="C36" s="9"/>
      <c r="D36" s="9"/>
      <c r="E36" s="10" t="s">
        <v>22</v>
      </c>
      <c r="F36" s="10"/>
      <c r="G36" s="10"/>
      <c r="H36" s="10"/>
      <c r="I36" s="10"/>
      <c r="J36" s="10"/>
      <c r="K36" s="10"/>
      <c r="L36" s="10"/>
      <c r="M36" s="10"/>
      <c r="N36" s="10"/>
      <c r="O36" s="10"/>
      <c r="P36" s="10"/>
      <c r="Q36" s="10"/>
      <c r="R36" s="10"/>
      <c r="S36" s="386">
        <v>81</v>
      </c>
      <c r="T36" s="386"/>
      <c r="U36" s="387" t="s">
        <v>49</v>
      </c>
      <c r="V36" s="387"/>
      <c r="W36" s="3"/>
      <c r="X36" s="3"/>
      <c r="Y36" s="3"/>
      <c r="Z36" s="3"/>
      <c r="AA36" s="3"/>
      <c r="AB36" s="3"/>
    </row>
    <row r="37" spans="1:28" ht="19.5" customHeight="1" x14ac:dyDescent="0.15">
      <c r="A37" s="9"/>
      <c r="B37" s="9"/>
      <c r="C37" s="9"/>
      <c r="D37" s="9"/>
      <c r="E37" s="10" t="s">
        <v>20</v>
      </c>
      <c r="F37" s="10"/>
      <c r="G37" s="10"/>
      <c r="H37" s="10"/>
      <c r="I37" s="10"/>
      <c r="J37" s="10"/>
      <c r="K37" s="10"/>
      <c r="L37" s="10"/>
      <c r="M37" s="10"/>
      <c r="N37" s="10"/>
      <c r="O37" s="10"/>
      <c r="P37" s="10"/>
      <c r="Q37" s="10"/>
      <c r="R37" s="10"/>
      <c r="S37" s="386">
        <v>10</v>
      </c>
      <c r="T37" s="386"/>
      <c r="U37" s="387" t="s">
        <v>49</v>
      </c>
      <c r="V37" s="387"/>
      <c r="W37" s="3"/>
      <c r="X37" s="3"/>
      <c r="Y37" s="10"/>
      <c r="Z37" s="10"/>
      <c r="AA37" s="10"/>
      <c r="AB37" s="10"/>
    </row>
    <row r="38" spans="1:28" ht="19.5" customHeight="1" x14ac:dyDescent="0.15">
      <c r="A38" s="9"/>
      <c r="B38" s="9"/>
      <c r="C38" s="9"/>
      <c r="D38" s="9"/>
      <c r="E38" s="10" t="s">
        <v>21</v>
      </c>
      <c r="F38" s="10"/>
      <c r="G38" s="10"/>
      <c r="H38" s="10"/>
      <c r="I38" s="10"/>
      <c r="J38" s="10"/>
      <c r="K38" s="10"/>
      <c r="L38" s="10"/>
      <c r="M38" s="10"/>
      <c r="N38" s="10"/>
      <c r="O38" s="10"/>
      <c r="P38" s="10"/>
      <c r="Q38" s="10"/>
      <c r="R38" s="10"/>
      <c r="S38" s="386">
        <v>41</v>
      </c>
      <c r="T38" s="386"/>
      <c r="U38" s="387" t="s">
        <v>49</v>
      </c>
      <c r="V38" s="387"/>
      <c r="W38" s="3"/>
      <c r="X38" s="3"/>
      <c r="Y38" s="10"/>
      <c r="Z38" s="10"/>
      <c r="AA38" s="10"/>
      <c r="AB38" s="10"/>
    </row>
    <row r="39" spans="1:28" ht="19.5" customHeight="1" x14ac:dyDescent="0.15">
      <c r="A39" s="9"/>
      <c r="B39" s="9"/>
      <c r="C39" s="9"/>
      <c r="D39" s="9"/>
      <c r="E39" s="10"/>
      <c r="F39" s="10"/>
      <c r="G39" s="10"/>
      <c r="H39" s="10"/>
      <c r="I39" s="10"/>
      <c r="J39" s="10"/>
      <c r="K39" s="10"/>
      <c r="L39" s="10"/>
      <c r="M39" s="10"/>
      <c r="N39" s="10"/>
      <c r="O39" s="10"/>
      <c r="P39" s="10"/>
      <c r="Q39" s="10"/>
      <c r="R39" s="10"/>
      <c r="S39" s="12"/>
      <c r="T39" s="12"/>
      <c r="U39" s="11"/>
      <c r="V39" s="11"/>
      <c r="W39" s="3"/>
      <c r="X39" s="3"/>
      <c r="Y39" s="10"/>
      <c r="Z39" s="10"/>
      <c r="AA39" s="10"/>
      <c r="AB39" s="10"/>
    </row>
    <row r="40" spans="1:28" ht="19.5" customHeight="1" x14ac:dyDescent="0.15">
      <c r="A40" s="9"/>
      <c r="B40" s="9"/>
      <c r="C40" s="9"/>
      <c r="D40" s="9" t="s">
        <v>71</v>
      </c>
      <c r="E40" s="9" t="s">
        <v>25</v>
      </c>
      <c r="F40" s="9"/>
      <c r="G40" s="9"/>
      <c r="H40" s="9"/>
      <c r="I40" s="9"/>
      <c r="J40" s="9"/>
      <c r="K40" s="9"/>
      <c r="L40" s="9"/>
      <c r="M40" s="9"/>
      <c r="N40" s="9"/>
      <c r="O40" s="9"/>
      <c r="P40" s="9"/>
      <c r="Q40" s="9"/>
      <c r="R40" s="9"/>
      <c r="S40" s="9"/>
      <c r="T40" s="9"/>
      <c r="U40" s="9"/>
      <c r="V40" s="9"/>
      <c r="W40" s="9"/>
      <c r="X40" s="9"/>
      <c r="Y40" s="9"/>
      <c r="Z40" s="9"/>
      <c r="AA40" s="9"/>
      <c r="AB40" s="9"/>
    </row>
    <row r="41" spans="1:28" ht="19.5" customHeight="1" x14ac:dyDescent="0.15">
      <c r="A41" s="3"/>
      <c r="B41" s="3"/>
      <c r="C41" s="3"/>
      <c r="D41" s="3"/>
      <c r="E41" s="10" t="s">
        <v>57</v>
      </c>
      <c r="F41" s="13"/>
      <c r="G41" s="13"/>
      <c r="H41" s="13"/>
      <c r="I41" s="13"/>
      <c r="J41" s="13"/>
      <c r="K41" s="13"/>
      <c r="L41" s="13"/>
      <c r="M41" s="13"/>
      <c r="N41" s="13"/>
      <c r="O41" s="13"/>
      <c r="P41" s="13"/>
      <c r="Q41" s="13"/>
      <c r="R41" s="13"/>
      <c r="S41" s="386">
        <v>56</v>
      </c>
      <c r="T41" s="386"/>
      <c r="U41" s="387" t="s">
        <v>49</v>
      </c>
      <c r="V41" s="387"/>
      <c r="W41" s="3"/>
      <c r="X41" s="3"/>
      <c r="Y41" s="437"/>
      <c r="Z41" s="437"/>
      <c r="AA41" s="437"/>
      <c r="AB41" s="437"/>
    </row>
    <row r="42" spans="1:28" ht="19.5" customHeight="1" x14ac:dyDescent="0.15">
      <c r="A42" s="3"/>
      <c r="B42" s="3"/>
      <c r="C42" s="3"/>
      <c r="D42" s="3"/>
      <c r="E42" s="10" t="s">
        <v>26</v>
      </c>
      <c r="F42" s="13"/>
      <c r="G42" s="13"/>
      <c r="H42" s="13"/>
      <c r="I42" s="13"/>
      <c r="J42" s="13"/>
      <c r="K42" s="13"/>
      <c r="L42" s="13"/>
      <c r="M42" s="13"/>
      <c r="N42" s="13"/>
      <c r="O42" s="13"/>
      <c r="P42" s="13"/>
      <c r="Q42" s="13"/>
      <c r="R42" s="13"/>
      <c r="S42" s="386">
        <v>22</v>
      </c>
      <c r="T42" s="386"/>
      <c r="U42" s="387" t="s">
        <v>49</v>
      </c>
      <c r="V42" s="387"/>
      <c r="W42" s="3"/>
      <c r="X42" s="3"/>
      <c r="Y42" s="437"/>
      <c r="Z42" s="437"/>
      <c r="AA42" s="437"/>
      <c r="AB42" s="437"/>
    </row>
    <row r="43" spans="1:28" ht="19.5" customHeight="1" x14ac:dyDescent="0.15">
      <c r="A43" s="3"/>
      <c r="B43" s="3"/>
      <c r="C43" s="3"/>
      <c r="D43" s="3"/>
      <c r="E43" s="10" t="s">
        <v>28</v>
      </c>
      <c r="F43" s="13"/>
      <c r="G43" s="13"/>
      <c r="H43" s="13"/>
      <c r="I43" s="13"/>
      <c r="J43" s="13"/>
      <c r="K43" s="13"/>
      <c r="L43" s="13"/>
      <c r="M43" s="13"/>
      <c r="N43" s="13"/>
      <c r="O43" s="13"/>
      <c r="P43" s="13"/>
      <c r="Q43" s="13"/>
      <c r="R43" s="13"/>
      <c r="S43" s="386">
        <v>27</v>
      </c>
      <c r="T43" s="386"/>
      <c r="U43" s="387" t="s">
        <v>49</v>
      </c>
      <c r="V43" s="387"/>
      <c r="W43" s="387" t="s">
        <v>51</v>
      </c>
      <c r="X43" s="387"/>
      <c r="Y43" s="387"/>
      <c r="Z43" s="387"/>
      <c r="AA43" s="387"/>
      <c r="AB43" s="3"/>
    </row>
    <row r="44" spans="1:28" ht="19.5" customHeight="1" x14ac:dyDescent="0.15">
      <c r="A44" s="3"/>
      <c r="B44" s="3"/>
      <c r="C44" s="3"/>
      <c r="D44" s="3"/>
      <c r="E44" s="10" t="s">
        <v>27</v>
      </c>
      <c r="F44" s="13"/>
      <c r="G44" s="13"/>
      <c r="H44" s="13"/>
      <c r="I44" s="13"/>
      <c r="J44" s="13"/>
      <c r="K44" s="13"/>
      <c r="L44" s="13"/>
      <c r="M44" s="13"/>
      <c r="N44" s="386" t="s">
        <v>53</v>
      </c>
      <c r="O44" s="386"/>
      <c r="P44" s="386"/>
      <c r="Q44" s="386"/>
      <c r="R44" s="386"/>
      <c r="S44" s="386">
        <v>2.1</v>
      </c>
      <c r="T44" s="386"/>
      <c r="U44" s="387" t="s">
        <v>72</v>
      </c>
      <c r="V44" s="387"/>
      <c r="W44" s="387" t="s">
        <v>52</v>
      </c>
      <c r="X44" s="387"/>
      <c r="Y44" s="387"/>
      <c r="Z44" s="387"/>
      <c r="AA44" s="387"/>
      <c r="AB44" s="387"/>
    </row>
    <row r="45" spans="1:28" ht="19.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ht="19.5" customHeight="1" x14ac:dyDescent="0.15">
      <c r="A46" s="338" t="s">
        <v>42</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row>
    <row r="47" spans="1:28" ht="19.5" customHeight="1" x14ac:dyDescent="0.15">
      <c r="A47" s="338" t="s">
        <v>58</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row>
    <row r="48" spans="1:28" ht="19.5" customHeight="1" x14ac:dyDescent="0.15">
      <c r="A48" s="9"/>
      <c r="B48" s="9"/>
      <c r="C48" s="9" t="s">
        <v>29</v>
      </c>
      <c r="D48" s="9"/>
      <c r="E48" s="9"/>
      <c r="F48" s="9"/>
      <c r="G48" s="9"/>
      <c r="H48" s="9"/>
      <c r="I48" s="9"/>
      <c r="J48" s="9"/>
      <c r="K48" s="9"/>
      <c r="L48" s="9"/>
      <c r="M48" s="9"/>
      <c r="N48" s="9"/>
      <c r="O48" s="9"/>
      <c r="P48" s="9"/>
      <c r="Q48" s="9"/>
      <c r="R48" s="9"/>
      <c r="S48" s="9"/>
      <c r="T48" s="9"/>
      <c r="U48" s="9"/>
      <c r="V48" s="9"/>
      <c r="W48" s="9"/>
      <c r="X48" s="9"/>
      <c r="Y48" s="9"/>
      <c r="Z48" s="9"/>
      <c r="AA48" s="9"/>
      <c r="AB48" s="9"/>
    </row>
    <row r="49" spans="1:29" ht="59.25" customHeight="1" x14ac:dyDescent="0.15">
      <c r="A49" s="3"/>
      <c r="B49" s="3"/>
      <c r="C49" s="3"/>
      <c r="D49" s="389" t="s">
        <v>30</v>
      </c>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row>
    <row r="50" spans="1:29" ht="7.5" customHeight="1" x14ac:dyDescent="0.15">
      <c r="A50" s="3"/>
      <c r="B50" s="3"/>
      <c r="C50" s="3"/>
      <c r="D50" s="7"/>
      <c r="E50" s="7"/>
      <c r="F50" s="7"/>
      <c r="G50" s="7"/>
      <c r="H50" s="7"/>
      <c r="I50" s="7"/>
      <c r="J50" s="7"/>
      <c r="K50" s="7"/>
      <c r="L50" s="7"/>
      <c r="M50" s="7"/>
      <c r="N50" s="7"/>
      <c r="O50" s="7"/>
      <c r="P50" s="7"/>
      <c r="Q50" s="7"/>
      <c r="R50" s="7"/>
      <c r="S50" s="7"/>
      <c r="T50" s="7"/>
      <c r="U50" s="7"/>
      <c r="V50" s="7"/>
      <c r="W50" s="7"/>
      <c r="X50" s="7"/>
      <c r="Y50" s="7"/>
      <c r="Z50" s="7"/>
      <c r="AA50" s="7"/>
      <c r="AB50" s="7"/>
    </row>
    <row r="51" spans="1:29" ht="19.5" customHeight="1" thickBot="1" x14ac:dyDescent="0.2">
      <c r="A51" s="3"/>
      <c r="B51" s="3"/>
      <c r="C51" s="3"/>
      <c r="D51" s="3"/>
      <c r="E51" s="3"/>
      <c r="F51" s="3"/>
      <c r="G51" s="4" t="s">
        <v>43</v>
      </c>
      <c r="H51" s="4"/>
      <c r="I51" s="4"/>
      <c r="J51" s="4"/>
      <c r="K51" s="4"/>
      <c r="L51" s="4"/>
      <c r="M51" s="4"/>
      <c r="N51" s="4"/>
      <c r="O51" s="4"/>
      <c r="P51" s="4"/>
      <c r="Q51" s="4"/>
      <c r="R51" s="4"/>
      <c r="S51" s="4"/>
      <c r="T51" s="4"/>
      <c r="U51" s="4"/>
      <c r="V51" s="4"/>
      <c r="W51" s="3"/>
      <c r="X51" s="3"/>
      <c r="Y51" s="3"/>
      <c r="Z51" s="3"/>
      <c r="AA51" s="3"/>
      <c r="AB51" s="3"/>
    </row>
    <row r="52" spans="1:29" ht="18" customHeight="1" x14ac:dyDescent="0.15">
      <c r="A52" s="3"/>
      <c r="B52" s="390"/>
      <c r="C52" s="391"/>
      <c r="D52" s="341" t="s">
        <v>19</v>
      </c>
      <c r="E52" s="343"/>
      <c r="F52" s="343"/>
      <c r="G52" s="343"/>
      <c r="H52" s="343"/>
      <c r="I52" s="342"/>
      <c r="J52" s="394" t="s">
        <v>59</v>
      </c>
      <c r="K52" s="395"/>
      <c r="L52" s="395"/>
      <c r="M52" s="395"/>
      <c r="N52" s="395"/>
      <c r="O52" s="396"/>
      <c r="P52" s="397" t="s">
        <v>60</v>
      </c>
      <c r="Q52" s="395"/>
      <c r="R52" s="395"/>
      <c r="S52" s="395"/>
      <c r="T52" s="395"/>
      <c r="U52" s="395"/>
      <c r="V52" s="395"/>
      <c r="W52" s="395"/>
      <c r="X52" s="395"/>
      <c r="Y52" s="395"/>
      <c r="Z52" s="395"/>
      <c r="AA52" s="395"/>
      <c r="AB52" s="398"/>
    </row>
    <row r="53" spans="1:29" ht="31.5" customHeight="1" x14ac:dyDescent="0.15">
      <c r="A53" s="3"/>
      <c r="B53" s="392"/>
      <c r="C53" s="393"/>
      <c r="D53" s="366" t="s">
        <v>73</v>
      </c>
      <c r="E53" s="364"/>
      <c r="F53" s="364" t="s">
        <v>45</v>
      </c>
      <c r="G53" s="364"/>
      <c r="H53" s="364" t="s">
        <v>74</v>
      </c>
      <c r="I53" s="365"/>
      <c r="J53" s="368" t="s">
        <v>46</v>
      </c>
      <c r="K53" s="364"/>
      <c r="L53" s="364" t="s">
        <v>47</v>
      </c>
      <c r="M53" s="364"/>
      <c r="N53" s="364" t="s">
        <v>75</v>
      </c>
      <c r="O53" s="367"/>
      <c r="P53" s="366" t="s">
        <v>76</v>
      </c>
      <c r="Q53" s="364"/>
      <c r="R53" s="364"/>
      <c r="S53" s="364"/>
      <c r="T53" s="364" t="s">
        <v>48</v>
      </c>
      <c r="U53" s="364"/>
      <c r="V53" s="364"/>
      <c r="W53" s="364"/>
      <c r="X53" s="364" t="s">
        <v>77</v>
      </c>
      <c r="Y53" s="364"/>
      <c r="Z53" s="364"/>
      <c r="AA53" s="364" t="s">
        <v>78</v>
      </c>
      <c r="AB53" s="365"/>
      <c r="AC53" s="1"/>
    </row>
    <row r="54" spans="1:29" ht="18" customHeight="1" x14ac:dyDescent="0.15">
      <c r="A54" s="3"/>
      <c r="B54" s="351" t="s">
        <v>6</v>
      </c>
      <c r="C54" s="399"/>
      <c r="D54" s="400">
        <v>625</v>
      </c>
      <c r="E54" s="353"/>
      <c r="F54" s="353">
        <v>466</v>
      </c>
      <c r="G54" s="353"/>
      <c r="H54" s="353">
        <f>SUM(D54-F54)</f>
        <v>159</v>
      </c>
      <c r="I54" s="401"/>
      <c r="J54" s="402">
        <f t="shared" ref="J54:J66" si="6">SUM(P54/D54)</f>
        <v>272</v>
      </c>
      <c r="K54" s="360"/>
      <c r="L54" s="360">
        <f t="shared" ref="L54:L66" si="7">SUM(T54/F54)</f>
        <v>240.34334763948499</v>
      </c>
      <c r="M54" s="360"/>
      <c r="N54" s="360">
        <f t="shared" ref="N54:N66" si="8">SUM(J54-L54)</f>
        <v>31.656652360515011</v>
      </c>
      <c r="O54" s="403"/>
      <c r="P54" s="362">
        <v>170000</v>
      </c>
      <c r="Q54" s="363"/>
      <c r="R54" s="363"/>
      <c r="S54" s="363"/>
      <c r="T54" s="404">
        <v>112000</v>
      </c>
      <c r="U54" s="404"/>
      <c r="V54" s="404"/>
      <c r="W54" s="404"/>
      <c r="X54" s="439">
        <f t="shared" ref="X54:X66" si="9">SUM(P54-T54)</f>
        <v>58000</v>
      </c>
      <c r="Y54" s="439"/>
      <c r="Z54" s="439"/>
      <c r="AA54" s="406">
        <f t="shared" ref="AA54:AA66" si="10">SUM(P54/T54%)</f>
        <v>151.78571428571428</v>
      </c>
      <c r="AB54" s="407"/>
      <c r="AC54" s="2"/>
    </row>
    <row r="55" spans="1:29" ht="18" customHeight="1" x14ac:dyDescent="0.15">
      <c r="A55" s="3"/>
      <c r="B55" s="351" t="s">
        <v>7</v>
      </c>
      <c r="C55" s="399"/>
      <c r="D55" s="400">
        <v>650</v>
      </c>
      <c r="E55" s="353"/>
      <c r="F55" s="353">
        <v>527</v>
      </c>
      <c r="G55" s="353"/>
      <c r="H55" s="353">
        <f t="shared" ref="H55:H64" si="11">SUM(D55-F55)</f>
        <v>123</v>
      </c>
      <c r="I55" s="401"/>
      <c r="J55" s="402">
        <f t="shared" si="6"/>
        <v>272.30769230769232</v>
      </c>
      <c r="K55" s="360"/>
      <c r="L55" s="360">
        <f t="shared" si="7"/>
        <v>241.68500948766604</v>
      </c>
      <c r="M55" s="360"/>
      <c r="N55" s="360">
        <f t="shared" si="8"/>
        <v>30.622682820026284</v>
      </c>
      <c r="O55" s="403"/>
      <c r="P55" s="362">
        <v>177000</v>
      </c>
      <c r="Q55" s="363"/>
      <c r="R55" s="363"/>
      <c r="S55" s="363"/>
      <c r="T55" s="404">
        <v>127368</v>
      </c>
      <c r="U55" s="404"/>
      <c r="V55" s="404"/>
      <c r="W55" s="404"/>
      <c r="X55" s="439">
        <f t="shared" si="9"/>
        <v>49632</v>
      </c>
      <c r="Y55" s="439"/>
      <c r="Z55" s="439"/>
      <c r="AA55" s="406">
        <f t="shared" si="10"/>
        <v>138.96740154512906</v>
      </c>
      <c r="AB55" s="407"/>
      <c r="AC55" s="2"/>
    </row>
    <row r="56" spans="1:29" ht="18" customHeight="1" x14ac:dyDescent="0.15">
      <c r="A56" s="3"/>
      <c r="B56" s="351" t="s">
        <v>8</v>
      </c>
      <c r="C56" s="399"/>
      <c r="D56" s="400">
        <v>656</v>
      </c>
      <c r="E56" s="353"/>
      <c r="F56" s="353">
        <v>557</v>
      </c>
      <c r="G56" s="353"/>
      <c r="H56" s="353">
        <f t="shared" si="11"/>
        <v>99</v>
      </c>
      <c r="I56" s="401"/>
      <c r="J56" s="402">
        <f t="shared" si="6"/>
        <v>272.86585365853659</v>
      </c>
      <c r="K56" s="360"/>
      <c r="L56" s="360">
        <f t="shared" si="7"/>
        <v>238.17773788150808</v>
      </c>
      <c r="M56" s="360"/>
      <c r="N56" s="360">
        <f t="shared" si="8"/>
        <v>34.688115777028514</v>
      </c>
      <c r="O56" s="403"/>
      <c r="P56" s="362">
        <v>179000</v>
      </c>
      <c r="Q56" s="363"/>
      <c r="R56" s="363"/>
      <c r="S56" s="363"/>
      <c r="T56" s="404">
        <v>132665</v>
      </c>
      <c r="U56" s="404"/>
      <c r="V56" s="404"/>
      <c r="W56" s="404"/>
      <c r="X56" s="439">
        <f t="shared" si="9"/>
        <v>46335</v>
      </c>
      <c r="Y56" s="439"/>
      <c r="Z56" s="439"/>
      <c r="AA56" s="406">
        <f t="shared" si="10"/>
        <v>134.92631816982623</v>
      </c>
      <c r="AB56" s="407"/>
      <c r="AC56" s="2"/>
    </row>
    <row r="57" spans="1:29" ht="18" customHeight="1" x14ac:dyDescent="0.15">
      <c r="A57" s="3"/>
      <c r="B57" s="351" t="s">
        <v>9</v>
      </c>
      <c r="C57" s="399"/>
      <c r="D57" s="400">
        <v>695</v>
      </c>
      <c r="E57" s="353"/>
      <c r="F57" s="353">
        <v>655</v>
      </c>
      <c r="G57" s="353"/>
      <c r="H57" s="353">
        <f t="shared" si="11"/>
        <v>40</v>
      </c>
      <c r="I57" s="401"/>
      <c r="J57" s="402">
        <f t="shared" si="6"/>
        <v>271.94244604316549</v>
      </c>
      <c r="K57" s="360"/>
      <c r="L57" s="360">
        <f t="shared" si="7"/>
        <v>228.31297709923663</v>
      </c>
      <c r="M57" s="360"/>
      <c r="N57" s="360">
        <f t="shared" si="8"/>
        <v>43.629468943928856</v>
      </c>
      <c r="O57" s="403"/>
      <c r="P57" s="362">
        <v>189000</v>
      </c>
      <c r="Q57" s="363"/>
      <c r="R57" s="363"/>
      <c r="S57" s="363"/>
      <c r="T57" s="404">
        <v>149545</v>
      </c>
      <c r="U57" s="404"/>
      <c r="V57" s="404"/>
      <c r="W57" s="404"/>
      <c r="X57" s="439">
        <f t="shared" si="9"/>
        <v>39455</v>
      </c>
      <c r="Y57" s="439"/>
      <c r="Z57" s="439"/>
      <c r="AA57" s="406">
        <f t="shared" si="10"/>
        <v>126.38336286736434</v>
      </c>
      <c r="AB57" s="407"/>
      <c r="AC57" s="2"/>
    </row>
    <row r="58" spans="1:29" ht="18" customHeight="1" x14ac:dyDescent="0.15">
      <c r="A58" s="3"/>
      <c r="B58" s="351" t="s">
        <v>10</v>
      </c>
      <c r="C58" s="399"/>
      <c r="D58" s="400">
        <v>738</v>
      </c>
      <c r="E58" s="353"/>
      <c r="F58" s="353">
        <v>691</v>
      </c>
      <c r="G58" s="353"/>
      <c r="H58" s="353">
        <f t="shared" si="11"/>
        <v>47</v>
      </c>
      <c r="I58" s="401"/>
      <c r="J58" s="402">
        <f t="shared" si="6"/>
        <v>269.64769647696477</v>
      </c>
      <c r="K58" s="360"/>
      <c r="L58" s="360">
        <f t="shared" si="7"/>
        <v>230.04920405209842</v>
      </c>
      <c r="M58" s="360"/>
      <c r="N58" s="360">
        <f t="shared" si="8"/>
        <v>39.59849242486635</v>
      </c>
      <c r="O58" s="403"/>
      <c r="P58" s="362">
        <v>199000</v>
      </c>
      <c r="Q58" s="363"/>
      <c r="R58" s="363"/>
      <c r="S58" s="363"/>
      <c r="T58" s="404">
        <v>158964</v>
      </c>
      <c r="U58" s="404"/>
      <c r="V58" s="404"/>
      <c r="W58" s="404"/>
      <c r="X58" s="439">
        <f t="shared" si="9"/>
        <v>40036</v>
      </c>
      <c r="Y58" s="439"/>
      <c r="Z58" s="439"/>
      <c r="AA58" s="406">
        <f t="shared" si="10"/>
        <v>125.18557660854029</v>
      </c>
      <c r="AB58" s="407"/>
      <c r="AC58" s="2"/>
    </row>
    <row r="59" spans="1:29" ht="18" customHeight="1" x14ac:dyDescent="0.15">
      <c r="A59" s="3"/>
      <c r="B59" s="351" t="s">
        <v>11</v>
      </c>
      <c r="C59" s="399"/>
      <c r="D59" s="400">
        <v>655</v>
      </c>
      <c r="E59" s="353"/>
      <c r="F59" s="353">
        <v>655</v>
      </c>
      <c r="G59" s="353"/>
      <c r="H59" s="353">
        <f t="shared" si="11"/>
        <v>0</v>
      </c>
      <c r="I59" s="401"/>
      <c r="J59" s="402">
        <f t="shared" si="6"/>
        <v>268.70229007633588</v>
      </c>
      <c r="K59" s="360"/>
      <c r="L59" s="360">
        <f t="shared" si="7"/>
        <v>229.21832061068702</v>
      </c>
      <c r="M59" s="360"/>
      <c r="N59" s="360">
        <f t="shared" si="8"/>
        <v>39.483969465648869</v>
      </c>
      <c r="O59" s="403"/>
      <c r="P59" s="362">
        <v>176000</v>
      </c>
      <c r="Q59" s="363"/>
      <c r="R59" s="363"/>
      <c r="S59" s="363"/>
      <c r="T59" s="404">
        <v>150138</v>
      </c>
      <c r="U59" s="404"/>
      <c r="V59" s="404"/>
      <c r="W59" s="404"/>
      <c r="X59" s="439">
        <f t="shared" si="9"/>
        <v>25862</v>
      </c>
      <c r="Y59" s="439"/>
      <c r="Z59" s="439"/>
      <c r="AA59" s="406">
        <f t="shared" si="10"/>
        <v>117.22548588631791</v>
      </c>
      <c r="AB59" s="407"/>
      <c r="AC59" s="2"/>
    </row>
    <row r="60" spans="1:29" ht="18" customHeight="1" x14ac:dyDescent="0.15">
      <c r="A60" s="3"/>
      <c r="B60" s="351" t="s">
        <v>12</v>
      </c>
      <c r="C60" s="399"/>
      <c r="D60" s="400">
        <v>758</v>
      </c>
      <c r="E60" s="353"/>
      <c r="F60" s="353">
        <v>602</v>
      </c>
      <c r="G60" s="353"/>
      <c r="H60" s="353">
        <f t="shared" si="11"/>
        <v>156</v>
      </c>
      <c r="I60" s="401"/>
      <c r="J60" s="402">
        <f t="shared" si="6"/>
        <v>269.12928759894459</v>
      </c>
      <c r="K60" s="360"/>
      <c r="L60" s="360">
        <f t="shared" si="7"/>
        <v>235.03986710963454</v>
      </c>
      <c r="M60" s="360"/>
      <c r="N60" s="360">
        <f t="shared" si="8"/>
        <v>34.089420489310044</v>
      </c>
      <c r="O60" s="403"/>
      <c r="P60" s="362">
        <v>204000</v>
      </c>
      <c r="Q60" s="363"/>
      <c r="R60" s="363"/>
      <c r="S60" s="363"/>
      <c r="T60" s="404">
        <v>141494</v>
      </c>
      <c r="U60" s="404"/>
      <c r="V60" s="404"/>
      <c r="W60" s="404"/>
      <c r="X60" s="439">
        <f t="shared" si="9"/>
        <v>62506</v>
      </c>
      <c r="Y60" s="439"/>
      <c r="Z60" s="439"/>
      <c r="AA60" s="406">
        <f t="shared" si="10"/>
        <v>144.17572476571445</v>
      </c>
      <c r="AB60" s="407"/>
      <c r="AC60" s="2"/>
    </row>
    <row r="61" spans="1:29" ht="18" customHeight="1" x14ac:dyDescent="0.15">
      <c r="A61" s="3"/>
      <c r="B61" s="351" t="s">
        <v>13</v>
      </c>
      <c r="C61" s="399"/>
      <c r="D61" s="400">
        <v>780</v>
      </c>
      <c r="E61" s="353"/>
      <c r="F61" s="353">
        <v>743</v>
      </c>
      <c r="G61" s="353"/>
      <c r="H61" s="353">
        <f t="shared" si="11"/>
        <v>37</v>
      </c>
      <c r="I61" s="401"/>
      <c r="J61" s="402">
        <f t="shared" si="6"/>
        <v>269.23076923076923</v>
      </c>
      <c r="K61" s="360"/>
      <c r="L61" s="360">
        <f t="shared" si="7"/>
        <v>282.30820995962313</v>
      </c>
      <c r="M61" s="360"/>
      <c r="N61" s="411">
        <f t="shared" si="8"/>
        <v>-13.077440728853901</v>
      </c>
      <c r="O61" s="371"/>
      <c r="P61" s="362">
        <v>210000</v>
      </c>
      <c r="Q61" s="363"/>
      <c r="R61" s="363"/>
      <c r="S61" s="363"/>
      <c r="T61" s="404">
        <v>209755</v>
      </c>
      <c r="U61" s="404"/>
      <c r="V61" s="404"/>
      <c r="W61" s="404"/>
      <c r="X61" s="439">
        <f t="shared" si="9"/>
        <v>245</v>
      </c>
      <c r="Y61" s="439"/>
      <c r="Z61" s="439"/>
      <c r="AA61" s="406">
        <f t="shared" si="10"/>
        <v>100.11680293675954</v>
      </c>
      <c r="AB61" s="407"/>
      <c r="AC61" s="2"/>
    </row>
    <row r="62" spans="1:29" ht="18" customHeight="1" x14ac:dyDescent="0.15">
      <c r="A62" s="3"/>
      <c r="B62" s="351" t="s">
        <v>14</v>
      </c>
      <c r="C62" s="399"/>
      <c r="D62" s="400">
        <v>685</v>
      </c>
      <c r="E62" s="353"/>
      <c r="F62" s="353">
        <v>602</v>
      </c>
      <c r="G62" s="353"/>
      <c r="H62" s="353">
        <f t="shared" si="11"/>
        <v>83</v>
      </c>
      <c r="I62" s="401"/>
      <c r="J62" s="402">
        <f t="shared" si="6"/>
        <v>267.15328467153284</v>
      </c>
      <c r="K62" s="360"/>
      <c r="L62" s="360">
        <f t="shared" si="7"/>
        <v>232.54152823920265</v>
      </c>
      <c r="M62" s="360"/>
      <c r="N62" s="360">
        <f t="shared" si="8"/>
        <v>34.611756432330196</v>
      </c>
      <c r="O62" s="403"/>
      <c r="P62" s="362">
        <v>183000</v>
      </c>
      <c r="Q62" s="363"/>
      <c r="R62" s="363"/>
      <c r="S62" s="363"/>
      <c r="T62" s="404">
        <v>139990</v>
      </c>
      <c r="U62" s="404"/>
      <c r="V62" s="404"/>
      <c r="W62" s="404"/>
      <c r="X62" s="439">
        <f t="shared" si="9"/>
        <v>43010</v>
      </c>
      <c r="Y62" s="439"/>
      <c r="Z62" s="439"/>
      <c r="AA62" s="406">
        <f t="shared" si="10"/>
        <v>130.72362311593685</v>
      </c>
      <c r="AB62" s="407"/>
      <c r="AC62" s="2"/>
    </row>
    <row r="63" spans="1:29" ht="18" customHeight="1" x14ac:dyDescent="0.15">
      <c r="A63" s="3"/>
      <c r="B63" s="351" t="s">
        <v>15</v>
      </c>
      <c r="C63" s="399"/>
      <c r="D63" s="400">
        <v>674</v>
      </c>
      <c r="E63" s="353"/>
      <c r="F63" s="353">
        <v>616</v>
      </c>
      <c r="G63" s="353"/>
      <c r="H63" s="353">
        <f t="shared" si="11"/>
        <v>58</v>
      </c>
      <c r="I63" s="401"/>
      <c r="J63" s="402">
        <f t="shared" si="6"/>
        <v>267.06231454005933</v>
      </c>
      <c r="K63" s="360"/>
      <c r="L63" s="360">
        <f t="shared" si="7"/>
        <v>257.40097402597405</v>
      </c>
      <c r="M63" s="360"/>
      <c r="N63" s="360">
        <f t="shared" si="8"/>
        <v>9.6613405140852819</v>
      </c>
      <c r="O63" s="403"/>
      <c r="P63" s="362">
        <v>180000</v>
      </c>
      <c r="Q63" s="363"/>
      <c r="R63" s="363"/>
      <c r="S63" s="363"/>
      <c r="T63" s="404">
        <v>158559</v>
      </c>
      <c r="U63" s="404"/>
      <c r="V63" s="404"/>
      <c r="W63" s="404"/>
      <c r="X63" s="439">
        <f t="shared" si="9"/>
        <v>21441</v>
      </c>
      <c r="Y63" s="439"/>
      <c r="Z63" s="439"/>
      <c r="AA63" s="406">
        <f t="shared" si="10"/>
        <v>113.52241121601423</v>
      </c>
      <c r="AB63" s="407"/>
      <c r="AC63" s="2"/>
    </row>
    <row r="64" spans="1:29" ht="18" customHeight="1" x14ac:dyDescent="0.15">
      <c r="A64" s="3"/>
      <c r="B64" s="351" t="s">
        <v>16</v>
      </c>
      <c r="C64" s="399"/>
      <c r="D64" s="400">
        <v>703</v>
      </c>
      <c r="E64" s="353"/>
      <c r="F64" s="353">
        <v>656</v>
      </c>
      <c r="G64" s="353"/>
      <c r="H64" s="353">
        <f t="shared" si="11"/>
        <v>47</v>
      </c>
      <c r="I64" s="401"/>
      <c r="J64" s="402">
        <f t="shared" si="6"/>
        <v>266.00284495021339</v>
      </c>
      <c r="K64" s="360"/>
      <c r="L64" s="360">
        <f t="shared" si="7"/>
        <v>247.73932926829269</v>
      </c>
      <c r="M64" s="360"/>
      <c r="N64" s="360">
        <f t="shared" si="8"/>
        <v>18.263515681920694</v>
      </c>
      <c r="O64" s="403"/>
      <c r="P64" s="362">
        <v>187000</v>
      </c>
      <c r="Q64" s="363"/>
      <c r="R64" s="363"/>
      <c r="S64" s="363"/>
      <c r="T64" s="404">
        <v>162517</v>
      </c>
      <c r="U64" s="404"/>
      <c r="V64" s="404"/>
      <c r="W64" s="404"/>
      <c r="X64" s="439">
        <f t="shared" si="9"/>
        <v>24483</v>
      </c>
      <c r="Y64" s="439"/>
      <c r="Z64" s="439"/>
      <c r="AA64" s="406">
        <f t="shared" si="10"/>
        <v>115.06488551966871</v>
      </c>
      <c r="AB64" s="407"/>
      <c r="AC64" s="2"/>
    </row>
    <row r="65" spans="1:29" ht="18" customHeight="1" x14ac:dyDescent="0.15">
      <c r="A65" s="3"/>
      <c r="B65" s="351" t="s">
        <v>17</v>
      </c>
      <c r="C65" s="399"/>
      <c r="D65" s="400">
        <v>724</v>
      </c>
      <c r="E65" s="353"/>
      <c r="F65" s="353">
        <v>707</v>
      </c>
      <c r="G65" s="353"/>
      <c r="H65" s="353">
        <f>SUM(D65-F65)</f>
        <v>17</v>
      </c>
      <c r="I65" s="401"/>
      <c r="J65" s="402">
        <f t="shared" si="6"/>
        <v>263.81215469613261</v>
      </c>
      <c r="K65" s="360"/>
      <c r="L65" s="360">
        <f t="shared" si="7"/>
        <v>257.25035360678925</v>
      </c>
      <c r="M65" s="360"/>
      <c r="N65" s="360">
        <f t="shared" si="8"/>
        <v>6.561801089343362</v>
      </c>
      <c r="O65" s="403"/>
      <c r="P65" s="362">
        <v>191000</v>
      </c>
      <c r="Q65" s="363"/>
      <c r="R65" s="363"/>
      <c r="S65" s="363"/>
      <c r="T65" s="404">
        <v>181876</v>
      </c>
      <c r="U65" s="404"/>
      <c r="V65" s="404"/>
      <c r="W65" s="404"/>
      <c r="X65" s="439">
        <f t="shared" si="9"/>
        <v>9124</v>
      </c>
      <c r="Y65" s="439"/>
      <c r="Z65" s="439"/>
      <c r="AA65" s="406">
        <f t="shared" si="10"/>
        <v>105.01660471969913</v>
      </c>
      <c r="AB65" s="407"/>
      <c r="AC65" s="2"/>
    </row>
    <row r="66" spans="1:29" ht="18" customHeight="1" thickBot="1" x14ac:dyDescent="0.2">
      <c r="A66" s="3"/>
      <c r="B66" s="373" t="s">
        <v>2</v>
      </c>
      <c r="C66" s="423"/>
      <c r="D66" s="434">
        <f>SUM(D54:E65)</f>
        <v>8343</v>
      </c>
      <c r="E66" s="375"/>
      <c r="F66" s="375">
        <f>SUM(F54:G65)</f>
        <v>7477</v>
      </c>
      <c r="G66" s="375"/>
      <c r="H66" s="435">
        <f>SUM(H54:I65)</f>
        <v>866</v>
      </c>
      <c r="I66" s="436"/>
      <c r="J66" s="438">
        <f t="shared" si="6"/>
        <v>269.08785808462181</v>
      </c>
      <c r="K66" s="382"/>
      <c r="L66" s="382">
        <f t="shared" si="7"/>
        <v>244.06459810084257</v>
      </c>
      <c r="M66" s="382"/>
      <c r="N66" s="382">
        <f t="shared" si="8"/>
        <v>25.023259983779241</v>
      </c>
      <c r="O66" s="442"/>
      <c r="P66" s="417">
        <f>SUM(P54:R65)</f>
        <v>2245000</v>
      </c>
      <c r="Q66" s="418"/>
      <c r="R66" s="418"/>
      <c r="S66" s="418"/>
      <c r="T66" s="419">
        <f>SUM(T54:V65)</f>
        <v>1824871</v>
      </c>
      <c r="U66" s="419"/>
      <c r="V66" s="419"/>
      <c r="W66" s="419"/>
      <c r="X66" s="435">
        <f t="shared" si="9"/>
        <v>420129</v>
      </c>
      <c r="Y66" s="435"/>
      <c r="Z66" s="435"/>
      <c r="AA66" s="440">
        <f t="shared" si="10"/>
        <v>123.02239445966318</v>
      </c>
      <c r="AB66" s="441"/>
      <c r="AC66" s="2"/>
    </row>
    <row r="67" spans="1:29" ht="12.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9" ht="16.5" customHeight="1" x14ac:dyDescent="0.15">
      <c r="A68" s="338" t="s">
        <v>31</v>
      </c>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row>
    <row r="69" spans="1:29" ht="16.5" customHeight="1" x14ac:dyDescent="0.15">
      <c r="A69" s="3"/>
      <c r="B69" s="3"/>
      <c r="C69" s="3" t="s">
        <v>32</v>
      </c>
      <c r="D69" s="3"/>
      <c r="E69" s="3"/>
      <c r="F69" s="3"/>
      <c r="G69" s="433" t="s">
        <v>36</v>
      </c>
      <c r="H69" s="433"/>
      <c r="I69" s="433"/>
      <c r="J69" s="433"/>
      <c r="K69" s="3" t="s">
        <v>34</v>
      </c>
      <c r="L69" s="3"/>
      <c r="M69" s="8"/>
      <c r="N69" s="8"/>
      <c r="O69" s="8"/>
      <c r="P69" s="3"/>
      <c r="Q69" s="3"/>
      <c r="R69" s="3"/>
      <c r="S69" s="3"/>
      <c r="T69" s="3"/>
      <c r="U69" s="3"/>
      <c r="V69" s="3"/>
      <c r="W69" s="3"/>
      <c r="X69" s="3"/>
      <c r="Y69" s="3"/>
      <c r="Z69" s="3"/>
      <c r="AA69" s="3"/>
      <c r="AB69" s="3"/>
    </row>
    <row r="70" spans="1:29" ht="16.5" customHeight="1" x14ac:dyDescent="0.15">
      <c r="A70" s="3"/>
      <c r="B70" s="3"/>
      <c r="C70" s="3" t="s">
        <v>33</v>
      </c>
      <c r="D70" s="3"/>
      <c r="E70" s="3"/>
      <c r="F70" s="3"/>
      <c r="G70" s="433" t="s">
        <v>35</v>
      </c>
      <c r="H70" s="433"/>
      <c r="I70" s="433"/>
      <c r="J70" s="433"/>
      <c r="K70" s="3" t="s">
        <v>66</v>
      </c>
      <c r="L70" s="3"/>
      <c r="M70" s="8"/>
      <c r="N70" s="8"/>
      <c r="O70" s="8"/>
      <c r="P70" s="3"/>
      <c r="Q70" s="3"/>
      <c r="R70" s="3"/>
      <c r="S70" s="3"/>
      <c r="T70" s="3"/>
      <c r="U70" s="3"/>
      <c r="V70" s="3"/>
      <c r="W70" s="3"/>
      <c r="X70" s="3"/>
      <c r="Y70" s="3"/>
      <c r="Z70" s="3"/>
      <c r="AA70" s="3"/>
      <c r="AB70" s="3"/>
    </row>
    <row r="71" spans="1:29" ht="16.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9" ht="16.5" customHeight="1" x14ac:dyDescent="0.15">
      <c r="A72" s="338" t="s">
        <v>44</v>
      </c>
      <c r="B72" s="338"/>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row>
    <row r="73" spans="1:29" ht="16.5" customHeight="1" x14ac:dyDescent="0.15">
      <c r="A73" s="338" t="s">
        <v>39</v>
      </c>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row>
    <row r="74" spans="1:29" ht="16.5" customHeight="1" x14ac:dyDescent="0.15">
      <c r="A74" s="338" t="s">
        <v>38</v>
      </c>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row>
    <row r="75" spans="1:29" ht="16.5" customHeight="1" x14ac:dyDescent="0.15">
      <c r="A75" s="338" t="s">
        <v>37</v>
      </c>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row>
    <row r="76" spans="1:29" ht="16.5" customHeight="1" x14ac:dyDescent="0.15">
      <c r="A76" s="432"/>
      <c r="B76" s="432"/>
      <c r="C76" s="432"/>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row>
    <row r="77" spans="1:29" ht="18" customHeight="1" x14ac:dyDescent="0.15">
      <c r="A77" s="432"/>
      <c r="B77" s="432"/>
      <c r="C77" s="432"/>
      <c r="D77" s="432"/>
      <c r="E77" s="432"/>
      <c r="F77" s="432"/>
      <c r="G77" s="432"/>
      <c r="H77" s="432"/>
      <c r="I77" s="432"/>
      <c r="J77" s="432"/>
      <c r="K77" s="432"/>
      <c r="L77" s="432"/>
      <c r="M77" s="432"/>
      <c r="N77" s="432"/>
      <c r="O77" s="432"/>
      <c r="P77" s="432"/>
      <c r="Q77" s="432"/>
      <c r="R77" s="432"/>
      <c r="S77" s="432"/>
      <c r="T77" s="432"/>
      <c r="U77" s="432"/>
      <c r="V77" s="432"/>
      <c r="W77" s="432"/>
      <c r="X77" s="432"/>
      <c r="Y77" s="432"/>
      <c r="Z77" s="432"/>
      <c r="AA77" s="432"/>
      <c r="AB77" s="432"/>
    </row>
    <row r="78" spans="1:29" ht="18" customHeight="1" x14ac:dyDescent="0.15"/>
    <row r="79" spans="1:29" ht="18" customHeight="1" x14ac:dyDescent="0.15"/>
    <row r="80" spans="1:29" ht="18" customHeight="1" x14ac:dyDescent="0.15"/>
    <row r="81" ht="18" customHeight="1" x14ac:dyDescent="0.15"/>
    <row r="82" ht="18" customHeight="1" x14ac:dyDescent="0.15"/>
    <row r="83" ht="18" customHeight="1" x14ac:dyDescent="0.15"/>
  </sheetData>
  <mergeCells count="360">
    <mergeCell ref="N61:O61"/>
    <mergeCell ref="A4:AB4"/>
    <mergeCell ref="X57:Z57"/>
    <mergeCell ref="X58:Z58"/>
    <mergeCell ref="T61:W61"/>
    <mergeCell ref="T62:W62"/>
    <mergeCell ref="T63:W63"/>
    <mergeCell ref="T64:W64"/>
    <mergeCell ref="T53:W53"/>
    <mergeCell ref="T54:W54"/>
    <mergeCell ref="AA59:AB59"/>
    <mergeCell ref="AA60:AB60"/>
    <mergeCell ref="AA61:AB61"/>
    <mergeCell ref="X59:Z59"/>
    <mergeCell ref="X60:Z60"/>
    <mergeCell ref="X61:Z61"/>
    <mergeCell ref="X53:Z53"/>
    <mergeCell ref="AA53:AB53"/>
    <mergeCell ref="AA54:AB54"/>
    <mergeCell ref="AA55:AB55"/>
    <mergeCell ref="AA56:AB56"/>
    <mergeCell ref="AA57:AB57"/>
    <mergeCell ref="AA58:AB58"/>
    <mergeCell ref="N57:O57"/>
    <mergeCell ref="N58:O58"/>
    <mergeCell ref="N59:O59"/>
    <mergeCell ref="T55:W55"/>
    <mergeCell ref="T56:W56"/>
    <mergeCell ref="T57:W57"/>
    <mergeCell ref="T58:W58"/>
    <mergeCell ref="T59:W59"/>
    <mergeCell ref="T60:W60"/>
    <mergeCell ref="N60:O60"/>
    <mergeCell ref="P60:S60"/>
    <mergeCell ref="P61:S61"/>
    <mergeCell ref="P62:S62"/>
    <mergeCell ref="P63:S63"/>
    <mergeCell ref="P64:S64"/>
    <mergeCell ref="P65:S65"/>
    <mergeCell ref="P55:S55"/>
    <mergeCell ref="P56:S56"/>
    <mergeCell ref="P57:S57"/>
    <mergeCell ref="P58:S58"/>
    <mergeCell ref="X54:Z54"/>
    <mergeCell ref="X55:Z55"/>
    <mergeCell ref="X56:Z56"/>
    <mergeCell ref="AA62:AB62"/>
    <mergeCell ref="AA63:AB63"/>
    <mergeCell ref="AA64:AB64"/>
    <mergeCell ref="AA65:AB65"/>
    <mergeCell ref="AA66:AB66"/>
    <mergeCell ref="N62:O62"/>
    <mergeCell ref="N63:O63"/>
    <mergeCell ref="N64:O64"/>
    <mergeCell ref="N65:O65"/>
    <mergeCell ref="N66:O66"/>
    <mergeCell ref="X62:Z62"/>
    <mergeCell ref="X63:Z63"/>
    <mergeCell ref="X64:Z64"/>
    <mergeCell ref="X65:Z65"/>
    <mergeCell ref="X66:Z66"/>
    <mergeCell ref="P66:S66"/>
    <mergeCell ref="T65:W65"/>
    <mergeCell ref="T66:W66"/>
    <mergeCell ref="N55:O55"/>
    <mergeCell ref="N56:O56"/>
    <mergeCell ref="P59:S59"/>
    <mergeCell ref="J63:K63"/>
    <mergeCell ref="J64:K64"/>
    <mergeCell ref="J65:K65"/>
    <mergeCell ref="J66:K66"/>
    <mergeCell ref="L62:M62"/>
    <mergeCell ref="L63:M63"/>
    <mergeCell ref="L64:M64"/>
    <mergeCell ref="L65:M65"/>
    <mergeCell ref="L66:M66"/>
    <mergeCell ref="J55:K55"/>
    <mergeCell ref="J56:K56"/>
    <mergeCell ref="J57:K57"/>
    <mergeCell ref="J58:K58"/>
    <mergeCell ref="J59:K59"/>
    <mergeCell ref="J60:K60"/>
    <mergeCell ref="J61:K61"/>
    <mergeCell ref="J62:K62"/>
    <mergeCell ref="L53:M53"/>
    <mergeCell ref="L54:M54"/>
    <mergeCell ref="L55:M55"/>
    <mergeCell ref="L56:M56"/>
    <mergeCell ref="L57:M57"/>
    <mergeCell ref="L58:M58"/>
    <mergeCell ref="L59:M59"/>
    <mergeCell ref="L60:M60"/>
    <mergeCell ref="L61:M61"/>
    <mergeCell ref="N44:R44"/>
    <mergeCell ref="W44:AB44"/>
    <mergeCell ref="U41:V41"/>
    <mergeCell ref="U42:V42"/>
    <mergeCell ref="U43:V43"/>
    <mergeCell ref="U44:V44"/>
    <mergeCell ref="S41:T41"/>
    <mergeCell ref="S42:T42"/>
    <mergeCell ref="S43:T43"/>
    <mergeCell ref="S44:T44"/>
    <mergeCell ref="U36:V36"/>
    <mergeCell ref="U37:V37"/>
    <mergeCell ref="U38:V38"/>
    <mergeCell ref="S36:T36"/>
    <mergeCell ref="S37:T37"/>
    <mergeCell ref="S38:T38"/>
    <mergeCell ref="Y41:AB41"/>
    <mergeCell ref="Y42:AB42"/>
    <mergeCell ref="W43:AA43"/>
    <mergeCell ref="A73:AB73"/>
    <mergeCell ref="A74:AB74"/>
    <mergeCell ref="A75:AB75"/>
    <mergeCell ref="A76:AB76"/>
    <mergeCell ref="A77:AB77"/>
    <mergeCell ref="D49:AB49"/>
    <mergeCell ref="A46:AB46"/>
    <mergeCell ref="A47:AB47"/>
    <mergeCell ref="A68:AB68"/>
    <mergeCell ref="G69:J69"/>
    <mergeCell ref="G70:J70"/>
    <mergeCell ref="A72:AB72"/>
    <mergeCell ref="B66:C66"/>
    <mergeCell ref="F66:G66"/>
    <mergeCell ref="D66:E66"/>
    <mergeCell ref="H66:I66"/>
    <mergeCell ref="B65:C65"/>
    <mergeCell ref="F65:G65"/>
    <mergeCell ref="D65:E65"/>
    <mergeCell ref="H65:I65"/>
    <mergeCell ref="B64:C64"/>
    <mergeCell ref="F64:G64"/>
    <mergeCell ref="D64:E64"/>
    <mergeCell ref="H64:I64"/>
    <mergeCell ref="B63:C63"/>
    <mergeCell ref="F63:G63"/>
    <mergeCell ref="D63:E63"/>
    <mergeCell ref="H63:I63"/>
    <mergeCell ref="B62:C62"/>
    <mergeCell ref="F62:G62"/>
    <mergeCell ref="D62:E62"/>
    <mergeCell ref="H62:I62"/>
    <mergeCell ref="B61:C61"/>
    <mergeCell ref="F61:G61"/>
    <mergeCell ref="D61:E61"/>
    <mergeCell ref="H61:I61"/>
    <mergeCell ref="B60:C60"/>
    <mergeCell ref="F60:G60"/>
    <mergeCell ref="D60:E60"/>
    <mergeCell ref="H60:I60"/>
    <mergeCell ref="B59:C59"/>
    <mergeCell ref="F59:G59"/>
    <mergeCell ref="D59:E59"/>
    <mergeCell ref="H59:I59"/>
    <mergeCell ref="B58:C58"/>
    <mergeCell ref="F58:G58"/>
    <mergeCell ref="D58:E58"/>
    <mergeCell ref="H58:I58"/>
    <mergeCell ref="B57:C57"/>
    <mergeCell ref="F57:G57"/>
    <mergeCell ref="D57:E57"/>
    <mergeCell ref="H57:I57"/>
    <mergeCell ref="B56:C56"/>
    <mergeCell ref="F56:G56"/>
    <mergeCell ref="D56:E56"/>
    <mergeCell ref="H56:I56"/>
    <mergeCell ref="B55:C55"/>
    <mergeCell ref="F55:G55"/>
    <mergeCell ref="D55:E55"/>
    <mergeCell ref="H55:I55"/>
    <mergeCell ref="B54:C54"/>
    <mergeCell ref="F54:G54"/>
    <mergeCell ref="D54:E54"/>
    <mergeCell ref="H54:I54"/>
    <mergeCell ref="D53:E53"/>
    <mergeCell ref="F53:G53"/>
    <mergeCell ref="H53:I53"/>
    <mergeCell ref="J53:K53"/>
    <mergeCell ref="J54:K54"/>
    <mergeCell ref="B52:C53"/>
    <mergeCell ref="J52:O52"/>
    <mergeCell ref="P52:AB52"/>
    <mergeCell ref="P53:S53"/>
    <mergeCell ref="P54:S54"/>
    <mergeCell ref="N53:O53"/>
    <mergeCell ref="N54:O54"/>
    <mergeCell ref="J15:R15"/>
    <mergeCell ref="A31:AB31"/>
    <mergeCell ref="A32:AB32"/>
    <mergeCell ref="D52:I52"/>
    <mergeCell ref="P19:R19"/>
    <mergeCell ref="P20:R20"/>
    <mergeCell ref="P21:R21"/>
    <mergeCell ref="P22:R22"/>
    <mergeCell ref="P23:R23"/>
    <mergeCell ref="P24:R24"/>
    <mergeCell ref="P25:R25"/>
    <mergeCell ref="P26:R26"/>
    <mergeCell ref="P27:R27"/>
    <mergeCell ref="M28:O28"/>
    <mergeCell ref="M29:O29"/>
    <mergeCell ref="J18:L18"/>
    <mergeCell ref="J19:L19"/>
    <mergeCell ref="J29:L29"/>
    <mergeCell ref="M19:O19"/>
    <mergeCell ref="W35:AA35"/>
    <mergeCell ref="S35:T35"/>
    <mergeCell ref="Y27:Z27"/>
    <mergeCell ref="Y28:Z28"/>
    <mergeCell ref="Y29:Z29"/>
    <mergeCell ref="M23:O23"/>
    <mergeCell ref="M24:O24"/>
    <mergeCell ref="M25:O25"/>
    <mergeCell ref="M26:O26"/>
    <mergeCell ref="M27:O27"/>
    <mergeCell ref="P29:R29"/>
    <mergeCell ref="AA24:AB24"/>
    <mergeCell ref="AA25:AB25"/>
    <mergeCell ref="AA26:AB26"/>
    <mergeCell ref="AA27:AB27"/>
    <mergeCell ref="AA28:AB28"/>
    <mergeCell ref="AA29:AB29"/>
    <mergeCell ref="Y24:Z24"/>
    <mergeCell ref="Y25:Z25"/>
    <mergeCell ref="Y26:Z26"/>
    <mergeCell ref="U35:V35"/>
    <mergeCell ref="V27:X27"/>
    <mergeCell ref="V28:X28"/>
    <mergeCell ref="V29:X29"/>
    <mergeCell ref="S15:AB15"/>
    <mergeCell ref="AA16:AB16"/>
    <mergeCell ref="AA17:AB17"/>
    <mergeCell ref="AA18:AB18"/>
    <mergeCell ref="AA19:AB19"/>
    <mergeCell ref="AA20:AB20"/>
    <mergeCell ref="AA21:AB21"/>
    <mergeCell ref="AA22:AB22"/>
    <mergeCell ref="AA23:AB23"/>
    <mergeCell ref="S16:U16"/>
    <mergeCell ref="Y19:Z19"/>
    <mergeCell ref="Y20:Z20"/>
    <mergeCell ref="Y21:Z21"/>
    <mergeCell ref="Y22:Z22"/>
    <mergeCell ref="Y23:Z23"/>
    <mergeCell ref="S21:U21"/>
    <mergeCell ref="V19:X19"/>
    <mergeCell ref="V20:X20"/>
    <mergeCell ref="V21:X21"/>
    <mergeCell ref="V22:X22"/>
    <mergeCell ref="V23:X23"/>
    <mergeCell ref="A3:AB3"/>
    <mergeCell ref="A2:AB2"/>
    <mergeCell ref="A6:AB6"/>
    <mergeCell ref="A9:AB9"/>
    <mergeCell ref="A10:AB10"/>
    <mergeCell ref="A11:AB11"/>
    <mergeCell ref="Y16:Z16"/>
    <mergeCell ref="Y17:Z17"/>
    <mergeCell ref="Y18:Z18"/>
    <mergeCell ref="M16:O16"/>
    <mergeCell ref="J16:L16"/>
    <mergeCell ref="M17:O17"/>
    <mergeCell ref="J17:L17"/>
    <mergeCell ref="P17:R17"/>
    <mergeCell ref="P16:R16"/>
    <mergeCell ref="M18:O18"/>
    <mergeCell ref="P18:R18"/>
    <mergeCell ref="D12:AB12"/>
    <mergeCell ref="B7:AB7"/>
    <mergeCell ref="V17:X17"/>
    <mergeCell ref="V18:X18"/>
    <mergeCell ref="D15:I15"/>
    <mergeCell ref="B15:C15"/>
    <mergeCell ref="V16:X16"/>
    <mergeCell ref="B25:C25"/>
    <mergeCell ref="B26:C26"/>
    <mergeCell ref="B27:C27"/>
    <mergeCell ref="B28:C28"/>
    <mergeCell ref="B29:C29"/>
    <mergeCell ref="F19:G19"/>
    <mergeCell ref="F20:G20"/>
    <mergeCell ref="F21:G21"/>
    <mergeCell ref="F22:G22"/>
    <mergeCell ref="F23:G23"/>
    <mergeCell ref="B19:C19"/>
    <mergeCell ref="B20:C20"/>
    <mergeCell ref="B21:C21"/>
    <mergeCell ref="B22:C22"/>
    <mergeCell ref="B23:C23"/>
    <mergeCell ref="B24:C24"/>
    <mergeCell ref="D19:E19"/>
    <mergeCell ref="D20:E20"/>
    <mergeCell ref="H29:I29"/>
    <mergeCell ref="D28:E28"/>
    <mergeCell ref="D29:E29"/>
    <mergeCell ref="D24:E24"/>
    <mergeCell ref="D25:E25"/>
    <mergeCell ref="D26:E26"/>
    <mergeCell ref="D27:E27"/>
    <mergeCell ref="J28:L28"/>
    <mergeCell ref="D21:E21"/>
    <mergeCell ref="F28:G28"/>
    <mergeCell ref="F29:G29"/>
    <mergeCell ref="J21:L21"/>
    <mergeCell ref="J22:L22"/>
    <mergeCell ref="J23:L23"/>
    <mergeCell ref="J24:L24"/>
    <mergeCell ref="J25:L25"/>
    <mergeCell ref="J26:L26"/>
    <mergeCell ref="J27:L27"/>
    <mergeCell ref="H27:I27"/>
    <mergeCell ref="F24:G24"/>
    <mergeCell ref="F25:G25"/>
    <mergeCell ref="F26:G26"/>
    <mergeCell ref="F27:G27"/>
    <mergeCell ref="H28:I28"/>
    <mergeCell ref="J20:L20"/>
    <mergeCell ref="P28:R28"/>
    <mergeCell ref="M20:O20"/>
    <mergeCell ref="M21:O21"/>
    <mergeCell ref="M22:O22"/>
    <mergeCell ref="D18:E18"/>
    <mergeCell ref="F16:G16"/>
    <mergeCell ref="F17:G17"/>
    <mergeCell ref="F18:G18"/>
    <mergeCell ref="B16:C16"/>
    <mergeCell ref="B17:C17"/>
    <mergeCell ref="B18:C18"/>
    <mergeCell ref="V25:X25"/>
    <mergeCell ref="V26:X26"/>
    <mergeCell ref="H24:I24"/>
    <mergeCell ref="H25:I25"/>
    <mergeCell ref="H26:I26"/>
    <mergeCell ref="H16:I16"/>
    <mergeCell ref="H17:I17"/>
    <mergeCell ref="H18:I18"/>
    <mergeCell ref="H19:I19"/>
    <mergeCell ref="H20:I20"/>
    <mergeCell ref="H21:I21"/>
    <mergeCell ref="H22:I22"/>
    <mergeCell ref="H23:I23"/>
    <mergeCell ref="D22:E22"/>
    <mergeCell ref="D23:E23"/>
    <mergeCell ref="D16:E16"/>
    <mergeCell ref="D17:E17"/>
    <mergeCell ref="S17:U17"/>
    <mergeCell ref="S18:U18"/>
    <mergeCell ref="S19:U19"/>
    <mergeCell ref="S20:U20"/>
    <mergeCell ref="V24:X24"/>
    <mergeCell ref="S28:U28"/>
    <mergeCell ref="S29:U29"/>
    <mergeCell ref="S22:U22"/>
    <mergeCell ref="S23:U23"/>
    <mergeCell ref="S24:U24"/>
    <mergeCell ref="S25:U25"/>
    <mergeCell ref="S26:U26"/>
    <mergeCell ref="S27:U27"/>
  </mergeCells>
  <phoneticPr fontId="3"/>
  <pageMargins left="0.9055118110236221" right="0.11811023622047245"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9"/>
  <sheetViews>
    <sheetView topLeftCell="A28" zoomScaleNormal="100" workbookViewId="0">
      <selection activeCell="I31" sqref="I31:L31"/>
    </sheetView>
  </sheetViews>
  <sheetFormatPr defaultRowHeight="13.5" x14ac:dyDescent="0.15"/>
  <cols>
    <col min="1" max="28" width="3.25" customWidth="1"/>
  </cols>
  <sheetData>
    <row r="1" spans="1:28" ht="28.15" customHeight="1" x14ac:dyDescent="0.15">
      <c r="A1" s="132" t="s">
        <v>180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spans="1:28" ht="28.15" customHeight="1" x14ac:dyDescent="0.15">
      <c r="A2" s="134" t="s">
        <v>356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x14ac:dyDescent="0.15">
      <c r="A3" s="135" t="s">
        <v>357</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row>
    <row r="4" spans="1:28" ht="19.149999999999999" customHeight="1" x14ac:dyDescent="0.15">
      <c r="A4" s="136" t="s">
        <v>250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row>
    <row r="5" spans="1:28" ht="142.15" customHeight="1" x14ac:dyDescent="0.15">
      <c r="A5" s="108"/>
      <c r="B5" s="121" t="s">
        <v>376</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ht="21.75" customHeight="1" x14ac:dyDescent="0.15">
      <c r="A6" s="136" t="s">
        <v>143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21.75" customHeight="1" x14ac:dyDescent="0.15">
      <c r="A7" s="121" t="s">
        <v>178</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ht="19.149999999999999" customHeight="1" x14ac:dyDescent="0.15">
      <c r="A8" s="122" t="s">
        <v>159</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row>
    <row r="9" spans="1:28" ht="45" customHeight="1" x14ac:dyDescent="0.15">
      <c r="A9" s="26"/>
      <c r="B9" s="27"/>
      <c r="C9" s="27"/>
      <c r="D9" s="123" t="s">
        <v>177</v>
      </c>
      <c r="E9" s="123"/>
      <c r="F9" s="123"/>
      <c r="G9" s="123"/>
      <c r="H9" s="123"/>
      <c r="I9" s="123"/>
      <c r="J9" s="123"/>
      <c r="K9" s="123"/>
      <c r="L9" s="123"/>
      <c r="M9" s="123"/>
      <c r="N9" s="123"/>
      <c r="O9" s="123"/>
      <c r="P9" s="123"/>
      <c r="Q9" s="123"/>
      <c r="R9" s="123"/>
      <c r="S9" s="123"/>
      <c r="T9" s="123"/>
      <c r="U9" s="123"/>
      <c r="V9" s="123"/>
      <c r="W9" s="123"/>
      <c r="X9" s="123"/>
      <c r="Y9" s="123"/>
      <c r="Z9" s="123"/>
      <c r="AA9" s="123"/>
      <c r="AB9" s="123"/>
    </row>
    <row r="10" spans="1:28" ht="18" customHeight="1" x14ac:dyDescent="0.15">
      <c r="A10" s="26"/>
      <c r="B10" s="26"/>
      <c r="C10" s="26" t="s">
        <v>120</v>
      </c>
      <c r="D10" s="26"/>
      <c r="E10" s="26"/>
      <c r="F10" s="28"/>
      <c r="G10" s="28"/>
      <c r="H10" s="28"/>
      <c r="I10" s="28"/>
      <c r="J10" s="28"/>
      <c r="K10" s="28"/>
      <c r="L10" s="28"/>
      <c r="M10" s="28"/>
      <c r="N10" s="28"/>
      <c r="O10" s="28"/>
      <c r="P10" s="28"/>
      <c r="Q10" s="28"/>
      <c r="R10" s="28"/>
      <c r="S10" s="28"/>
      <c r="T10" s="28"/>
      <c r="U10" s="28"/>
      <c r="V10" s="28"/>
      <c r="W10" s="28"/>
      <c r="X10" s="124" t="s">
        <v>296</v>
      </c>
      <c r="Y10" s="124"/>
      <c r="Z10" s="124"/>
      <c r="AA10" s="124"/>
      <c r="AB10" s="124"/>
    </row>
    <row r="11" spans="1:28" ht="6.75" customHeight="1" thickBot="1" x14ac:dyDescent="0.2">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25"/>
      <c r="Y11" s="125"/>
      <c r="Z11" s="125"/>
      <c r="AA11" s="125"/>
      <c r="AB11" s="125"/>
    </row>
    <row r="12" spans="1:28" ht="20.25" customHeight="1" x14ac:dyDescent="0.15">
      <c r="A12" s="26"/>
      <c r="B12" s="126"/>
      <c r="C12" s="127"/>
      <c r="D12" s="128" t="s">
        <v>156</v>
      </c>
      <c r="E12" s="129"/>
      <c r="F12" s="129"/>
      <c r="G12" s="129"/>
      <c r="H12" s="129"/>
      <c r="I12" s="130"/>
      <c r="J12" s="131" t="s">
        <v>18</v>
      </c>
      <c r="K12" s="131"/>
      <c r="L12" s="131"/>
      <c r="M12" s="131"/>
      <c r="N12" s="131"/>
      <c r="O12" s="131"/>
      <c r="P12" s="131"/>
      <c r="Q12" s="131"/>
      <c r="R12" s="131" t="s">
        <v>4</v>
      </c>
      <c r="S12" s="131"/>
      <c r="T12" s="131"/>
      <c r="U12" s="131"/>
      <c r="V12" s="131"/>
      <c r="W12" s="131"/>
      <c r="X12" s="131"/>
      <c r="Y12" s="131"/>
      <c r="Z12" s="131"/>
      <c r="AA12" s="131"/>
      <c r="AB12" s="131"/>
    </row>
    <row r="13" spans="1:28" ht="36" customHeight="1" x14ac:dyDescent="0.15">
      <c r="A13" s="26"/>
      <c r="B13" s="147"/>
      <c r="C13" s="148"/>
      <c r="D13" s="147" t="s">
        <v>151</v>
      </c>
      <c r="E13" s="149"/>
      <c r="F13" s="149" t="s">
        <v>150</v>
      </c>
      <c r="G13" s="149"/>
      <c r="H13" s="149" t="s">
        <v>103</v>
      </c>
      <c r="I13" s="148"/>
      <c r="J13" s="147" t="s">
        <v>152</v>
      </c>
      <c r="K13" s="149"/>
      <c r="L13" s="149"/>
      <c r="M13" s="149" t="s">
        <v>153</v>
      </c>
      <c r="N13" s="149"/>
      <c r="O13" s="149"/>
      <c r="P13" s="157" t="s">
        <v>105</v>
      </c>
      <c r="Q13" s="158"/>
      <c r="R13" s="147" t="s">
        <v>154</v>
      </c>
      <c r="S13" s="149"/>
      <c r="T13" s="149"/>
      <c r="U13" s="149" t="s">
        <v>155</v>
      </c>
      <c r="V13" s="149"/>
      <c r="W13" s="149"/>
      <c r="X13" s="149" t="s">
        <v>106</v>
      </c>
      <c r="Y13" s="149"/>
      <c r="Z13" s="149"/>
      <c r="AA13" s="149" t="s">
        <v>160</v>
      </c>
      <c r="AB13" s="148"/>
    </row>
    <row r="14" spans="1:28" ht="21" customHeight="1" x14ac:dyDescent="0.15">
      <c r="A14" s="26"/>
      <c r="B14" s="137" t="s">
        <v>6</v>
      </c>
      <c r="C14" s="138"/>
      <c r="D14" s="139">
        <v>419</v>
      </c>
      <c r="E14" s="140"/>
      <c r="F14" s="203">
        <v>343</v>
      </c>
      <c r="G14" s="204"/>
      <c r="H14" s="143">
        <f>SUM(F14-D14)</f>
        <v>-76</v>
      </c>
      <c r="I14" s="144"/>
      <c r="J14" s="145">
        <f>SUM(R14/D14)*1000</f>
        <v>8494.0334128878294</v>
      </c>
      <c r="K14" s="146"/>
      <c r="L14" s="146"/>
      <c r="M14" s="146">
        <f t="shared" ref="M14:M26" si="0">SUM(U14/F14*1000)</f>
        <v>8956.2682215743444</v>
      </c>
      <c r="N14" s="146"/>
      <c r="O14" s="146"/>
      <c r="P14" s="150">
        <f t="shared" ref="P14:P26" si="1">SUM(M14-J14)</f>
        <v>462.23480868651495</v>
      </c>
      <c r="Q14" s="151"/>
      <c r="R14" s="145">
        <v>3559</v>
      </c>
      <c r="S14" s="146"/>
      <c r="T14" s="146"/>
      <c r="U14" s="146">
        <v>3072</v>
      </c>
      <c r="V14" s="146"/>
      <c r="W14" s="146"/>
      <c r="X14" s="154">
        <f t="shared" ref="X14:X26" si="2">SUM(U14-R14)</f>
        <v>-487</v>
      </c>
      <c r="Y14" s="154"/>
      <c r="Z14" s="154"/>
      <c r="AA14" s="155">
        <f t="shared" ref="AA14:AA26" si="3">SUM(U14/R14%)</f>
        <v>86.316381005900524</v>
      </c>
      <c r="AB14" s="156"/>
    </row>
    <row r="15" spans="1:28" ht="21" customHeight="1" x14ac:dyDescent="0.15">
      <c r="A15" s="26"/>
      <c r="B15" s="137" t="s">
        <v>7</v>
      </c>
      <c r="C15" s="138"/>
      <c r="D15" s="145">
        <v>398</v>
      </c>
      <c r="E15" s="146"/>
      <c r="F15" s="203">
        <v>250</v>
      </c>
      <c r="G15" s="204"/>
      <c r="H15" s="159">
        <f t="shared" ref="H15:H22" si="4">SUM(F15-D15)</f>
        <v>-148</v>
      </c>
      <c r="I15" s="160"/>
      <c r="J15" s="139">
        <f t="shared" ref="J15:J26" si="5">SUM(R15/D15)*1000</f>
        <v>8412.0603015075376</v>
      </c>
      <c r="K15" s="195"/>
      <c r="L15" s="140"/>
      <c r="M15" s="146">
        <f t="shared" si="0"/>
        <v>8960</v>
      </c>
      <c r="N15" s="146"/>
      <c r="O15" s="146"/>
      <c r="P15" s="150">
        <f t="shared" si="1"/>
        <v>547.93969849246241</v>
      </c>
      <c r="Q15" s="151"/>
      <c r="R15" s="145">
        <v>3348</v>
      </c>
      <c r="S15" s="146"/>
      <c r="T15" s="146"/>
      <c r="U15" s="146">
        <v>2240</v>
      </c>
      <c r="V15" s="146"/>
      <c r="W15" s="146"/>
      <c r="X15" s="154">
        <f t="shared" si="2"/>
        <v>-1108</v>
      </c>
      <c r="Y15" s="154"/>
      <c r="Z15" s="154"/>
      <c r="AA15" s="155">
        <f t="shared" si="3"/>
        <v>66.905615292712071</v>
      </c>
      <c r="AB15" s="156"/>
    </row>
    <row r="16" spans="1:28" ht="21" customHeight="1" x14ac:dyDescent="0.15">
      <c r="A16" s="26"/>
      <c r="B16" s="137" t="s">
        <v>8</v>
      </c>
      <c r="C16" s="138"/>
      <c r="D16" s="145">
        <v>389</v>
      </c>
      <c r="E16" s="146"/>
      <c r="F16" s="203">
        <v>343</v>
      </c>
      <c r="G16" s="204"/>
      <c r="H16" s="143">
        <f t="shared" si="4"/>
        <v>-46</v>
      </c>
      <c r="I16" s="144"/>
      <c r="J16" s="139">
        <f t="shared" si="5"/>
        <v>8447.3007712082272</v>
      </c>
      <c r="K16" s="195"/>
      <c r="L16" s="140"/>
      <c r="M16" s="146">
        <f t="shared" si="0"/>
        <v>8959.1836734693879</v>
      </c>
      <c r="N16" s="146"/>
      <c r="O16" s="146"/>
      <c r="P16" s="150">
        <f t="shared" si="1"/>
        <v>511.88290226116078</v>
      </c>
      <c r="Q16" s="151"/>
      <c r="R16" s="145">
        <v>3286</v>
      </c>
      <c r="S16" s="146"/>
      <c r="T16" s="146"/>
      <c r="U16" s="146">
        <v>3073</v>
      </c>
      <c r="V16" s="146"/>
      <c r="W16" s="146"/>
      <c r="X16" s="154">
        <f t="shared" si="2"/>
        <v>-213</v>
      </c>
      <c r="Y16" s="154"/>
      <c r="Z16" s="154"/>
      <c r="AA16" s="155">
        <f t="shared" si="3"/>
        <v>93.517954960438217</v>
      </c>
      <c r="AB16" s="156"/>
    </row>
    <row r="17" spans="1:29" ht="21" customHeight="1" x14ac:dyDescent="0.15">
      <c r="A17" s="26"/>
      <c r="B17" s="137" t="s">
        <v>9</v>
      </c>
      <c r="C17" s="138"/>
      <c r="D17" s="145">
        <v>474</v>
      </c>
      <c r="E17" s="146"/>
      <c r="F17" s="203">
        <v>449</v>
      </c>
      <c r="G17" s="204"/>
      <c r="H17" s="143">
        <f t="shared" si="4"/>
        <v>-25</v>
      </c>
      <c r="I17" s="144"/>
      <c r="J17" s="139">
        <f t="shared" si="5"/>
        <v>8466.2447257383974</v>
      </c>
      <c r="K17" s="195"/>
      <c r="L17" s="140"/>
      <c r="M17" s="146">
        <f t="shared" si="0"/>
        <v>8902.0044543429849</v>
      </c>
      <c r="N17" s="146"/>
      <c r="O17" s="146"/>
      <c r="P17" s="150">
        <f t="shared" si="1"/>
        <v>435.75972860458751</v>
      </c>
      <c r="Q17" s="151"/>
      <c r="R17" s="145">
        <v>4013</v>
      </c>
      <c r="S17" s="146"/>
      <c r="T17" s="146"/>
      <c r="U17" s="146">
        <v>3997</v>
      </c>
      <c r="V17" s="146"/>
      <c r="W17" s="146"/>
      <c r="X17" s="154">
        <f t="shared" si="2"/>
        <v>-16</v>
      </c>
      <c r="Y17" s="154"/>
      <c r="Z17" s="154"/>
      <c r="AA17" s="155">
        <f t="shared" si="3"/>
        <v>99.601295788686755</v>
      </c>
      <c r="AB17" s="156"/>
    </row>
    <row r="18" spans="1:29" ht="21" customHeight="1" x14ac:dyDescent="0.15">
      <c r="A18" s="26"/>
      <c r="B18" s="137" t="s">
        <v>10</v>
      </c>
      <c r="C18" s="138"/>
      <c r="D18" s="145">
        <v>330</v>
      </c>
      <c r="E18" s="146"/>
      <c r="F18" s="203">
        <v>371</v>
      </c>
      <c r="G18" s="204"/>
      <c r="H18" s="143">
        <f t="shared" si="4"/>
        <v>41</v>
      </c>
      <c r="I18" s="144"/>
      <c r="J18" s="139">
        <f t="shared" si="5"/>
        <v>8460.6060606060601</v>
      </c>
      <c r="K18" s="195"/>
      <c r="L18" s="140"/>
      <c r="M18" s="146">
        <f t="shared" si="0"/>
        <v>8900.2695417789746</v>
      </c>
      <c r="N18" s="146"/>
      <c r="O18" s="146"/>
      <c r="P18" s="150">
        <f t="shared" si="1"/>
        <v>439.66348117291454</v>
      </c>
      <c r="Q18" s="151"/>
      <c r="R18" s="152">
        <v>2792</v>
      </c>
      <c r="S18" s="153"/>
      <c r="T18" s="153"/>
      <c r="U18" s="146">
        <v>3302</v>
      </c>
      <c r="V18" s="146"/>
      <c r="W18" s="146"/>
      <c r="X18" s="154">
        <f t="shared" si="2"/>
        <v>510</v>
      </c>
      <c r="Y18" s="154"/>
      <c r="Z18" s="154"/>
      <c r="AA18" s="155">
        <f t="shared" si="3"/>
        <v>118.26647564469913</v>
      </c>
      <c r="AB18" s="156"/>
    </row>
    <row r="19" spans="1:29" ht="21" customHeight="1" x14ac:dyDescent="0.15">
      <c r="A19" s="26"/>
      <c r="B19" s="137" t="s">
        <v>11</v>
      </c>
      <c r="C19" s="138"/>
      <c r="D19" s="145">
        <v>412</v>
      </c>
      <c r="E19" s="146"/>
      <c r="F19" s="203">
        <v>429</v>
      </c>
      <c r="G19" s="204"/>
      <c r="H19" s="143">
        <f t="shared" si="4"/>
        <v>17</v>
      </c>
      <c r="I19" s="144"/>
      <c r="J19" s="139">
        <f t="shared" si="5"/>
        <v>8500</v>
      </c>
      <c r="K19" s="195"/>
      <c r="L19" s="140"/>
      <c r="M19" s="146">
        <f t="shared" si="0"/>
        <v>8906.7599067599076</v>
      </c>
      <c r="N19" s="146"/>
      <c r="O19" s="146"/>
      <c r="P19" s="150">
        <f t="shared" si="1"/>
        <v>406.75990675990761</v>
      </c>
      <c r="Q19" s="151"/>
      <c r="R19" s="145">
        <v>3502</v>
      </c>
      <c r="S19" s="146"/>
      <c r="T19" s="146"/>
      <c r="U19" s="146">
        <v>3821</v>
      </c>
      <c r="V19" s="146"/>
      <c r="W19" s="146"/>
      <c r="X19" s="154">
        <f t="shared" si="2"/>
        <v>319</v>
      </c>
      <c r="Y19" s="154"/>
      <c r="Z19" s="154"/>
      <c r="AA19" s="155">
        <f t="shared" si="3"/>
        <v>109.10908052541404</v>
      </c>
      <c r="AB19" s="156"/>
    </row>
    <row r="20" spans="1:29" ht="21" customHeight="1" x14ac:dyDescent="0.15">
      <c r="A20" s="26"/>
      <c r="B20" s="137" t="s">
        <v>12</v>
      </c>
      <c r="C20" s="138"/>
      <c r="D20" s="145">
        <v>435</v>
      </c>
      <c r="E20" s="146"/>
      <c r="F20" s="203">
        <v>429</v>
      </c>
      <c r="G20" s="204"/>
      <c r="H20" s="143">
        <f t="shared" si="4"/>
        <v>-6</v>
      </c>
      <c r="I20" s="144"/>
      <c r="J20" s="139">
        <f t="shared" si="5"/>
        <v>8694.2528735632186</v>
      </c>
      <c r="K20" s="195"/>
      <c r="L20" s="140"/>
      <c r="M20" s="146">
        <f t="shared" si="0"/>
        <v>8904.4289044289053</v>
      </c>
      <c r="N20" s="146"/>
      <c r="O20" s="146"/>
      <c r="P20" s="150">
        <f t="shared" si="1"/>
        <v>210.1760308656867</v>
      </c>
      <c r="Q20" s="151"/>
      <c r="R20" s="145">
        <v>3782</v>
      </c>
      <c r="S20" s="146"/>
      <c r="T20" s="146"/>
      <c r="U20" s="146">
        <v>3820</v>
      </c>
      <c r="V20" s="146"/>
      <c r="W20" s="146"/>
      <c r="X20" s="154">
        <f t="shared" si="2"/>
        <v>38</v>
      </c>
      <c r="Y20" s="154"/>
      <c r="Z20" s="154"/>
      <c r="AA20" s="155">
        <f t="shared" si="3"/>
        <v>101.00475938656795</v>
      </c>
      <c r="AB20" s="156"/>
    </row>
    <row r="21" spans="1:29" ht="21" customHeight="1" x14ac:dyDescent="0.15">
      <c r="A21" s="26"/>
      <c r="B21" s="137" t="s">
        <v>13</v>
      </c>
      <c r="C21" s="138"/>
      <c r="D21" s="145">
        <v>392</v>
      </c>
      <c r="E21" s="146"/>
      <c r="F21" s="203">
        <v>390</v>
      </c>
      <c r="G21" s="204"/>
      <c r="H21" s="143">
        <f t="shared" si="4"/>
        <v>-2</v>
      </c>
      <c r="I21" s="144"/>
      <c r="J21" s="139">
        <f t="shared" si="5"/>
        <v>8676.0204081632655</v>
      </c>
      <c r="K21" s="195"/>
      <c r="L21" s="140"/>
      <c r="M21" s="146">
        <f t="shared" si="0"/>
        <v>8912.8205128205136</v>
      </c>
      <c r="N21" s="146"/>
      <c r="O21" s="146"/>
      <c r="P21" s="150">
        <f t="shared" si="1"/>
        <v>236.80010465724808</v>
      </c>
      <c r="Q21" s="151"/>
      <c r="R21" s="145">
        <v>3401</v>
      </c>
      <c r="S21" s="146"/>
      <c r="T21" s="146"/>
      <c r="U21" s="146">
        <v>3476</v>
      </c>
      <c r="V21" s="146"/>
      <c r="W21" s="146"/>
      <c r="X21" s="154">
        <f t="shared" si="2"/>
        <v>75</v>
      </c>
      <c r="Y21" s="154"/>
      <c r="Z21" s="154"/>
      <c r="AA21" s="155">
        <f t="shared" si="3"/>
        <v>102.20523375477801</v>
      </c>
      <c r="AB21" s="156"/>
    </row>
    <row r="22" spans="1:29" ht="21" customHeight="1" x14ac:dyDescent="0.15">
      <c r="A22" s="26"/>
      <c r="B22" s="137" t="s">
        <v>14</v>
      </c>
      <c r="C22" s="138"/>
      <c r="D22" s="145">
        <v>389</v>
      </c>
      <c r="E22" s="146"/>
      <c r="F22" s="203">
        <v>371</v>
      </c>
      <c r="G22" s="204"/>
      <c r="H22" s="143">
        <f t="shared" si="4"/>
        <v>-18</v>
      </c>
      <c r="I22" s="144"/>
      <c r="J22" s="139">
        <f t="shared" si="5"/>
        <v>8629.8200514138825</v>
      </c>
      <c r="K22" s="195"/>
      <c r="L22" s="140"/>
      <c r="M22" s="146">
        <f t="shared" si="0"/>
        <v>8913.7466307277627</v>
      </c>
      <c r="N22" s="146"/>
      <c r="O22" s="146"/>
      <c r="P22" s="150">
        <f t="shared" si="1"/>
        <v>283.92657931388021</v>
      </c>
      <c r="Q22" s="151"/>
      <c r="R22" s="145">
        <v>3357</v>
      </c>
      <c r="S22" s="146"/>
      <c r="T22" s="146"/>
      <c r="U22" s="146">
        <v>3307</v>
      </c>
      <c r="V22" s="146"/>
      <c r="W22" s="146"/>
      <c r="X22" s="154">
        <f t="shared" si="2"/>
        <v>-50</v>
      </c>
      <c r="Y22" s="154"/>
      <c r="Z22" s="154"/>
      <c r="AA22" s="155">
        <f t="shared" si="3"/>
        <v>98.510574918081616</v>
      </c>
      <c r="AB22" s="156"/>
    </row>
    <row r="23" spans="1:29" ht="21" customHeight="1" x14ac:dyDescent="0.15">
      <c r="A23" s="26"/>
      <c r="B23" s="137" t="s">
        <v>15</v>
      </c>
      <c r="C23" s="138"/>
      <c r="D23" s="145">
        <v>373</v>
      </c>
      <c r="E23" s="146"/>
      <c r="F23" s="203">
        <v>390</v>
      </c>
      <c r="G23" s="204"/>
      <c r="H23" s="143">
        <f>SUM(F23-D23)</f>
        <v>17</v>
      </c>
      <c r="I23" s="144"/>
      <c r="J23" s="139">
        <f t="shared" si="5"/>
        <v>8710.4557640750681</v>
      </c>
      <c r="K23" s="195"/>
      <c r="L23" s="140"/>
      <c r="M23" s="146">
        <f t="shared" si="0"/>
        <v>8923.0769230769238</v>
      </c>
      <c r="N23" s="146"/>
      <c r="O23" s="146"/>
      <c r="P23" s="150">
        <f t="shared" si="1"/>
        <v>212.62115900185563</v>
      </c>
      <c r="Q23" s="151"/>
      <c r="R23" s="145">
        <v>3249</v>
      </c>
      <c r="S23" s="146"/>
      <c r="T23" s="146"/>
      <c r="U23" s="146">
        <v>3480</v>
      </c>
      <c r="V23" s="146"/>
      <c r="W23" s="146"/>
      <c r="X23" s="154">
        <f t="shared" si="2"/>
        <v>231</v>
      </c>
      <c r="Y23" s="154"/>
      <c r="Z23" s="154"/>
      <c r="AA23" s="155">
        <f t="shared" si="3"/>
        <v>107.10987996306555</v>
      </c>
      <c r="AB23" s="156"/>
    </row>
    <row r="24" spans="1:29" ht="21" customHeight="1" x14ac:dyDescent="0.15">
      <c r="A24" s="26"/>
      <c r="B24" s="137" t="s">
        <v>16</v>
      </c>
      <c r="C24" s="138"/>
      <c r="D24" s="145">
        <v>397</v>
      </c>
      <c r="E24" s="146"/>
      <c r="F24" s="203">
        <v>390</v>
      </c>
      <c r="G24" s="204"/>
      <c r="H24" s="143">
        <f>SUM(F24-D24)</f>
        <v>-7</v>
      </c>
      <c r="I24" s="144"/>
      <c r="J24" s="139">
        <f t="shared" si="5"/>
        <v>8637.2795969773288</v>
      </c>
      <c r="K24" s="195"/>
      <c r="L24" s="140"/>
      <c r="M24" s="146">
        <f t="shared" si="0"/>
        <v>8917.9487179487187</v>
      </c>
      <c r="N24" s="146"/>
      <c r="O24" s="146"/>
      <c r="P24" s="150">
        <f t="shared" si="1"/>
        <v>280.66912097138993</v>
      </c>
      <c r="Q24" s="151"/>
      <c r="R24" s="145">
        <v>3429</v>
      </c>
      <c r="S24" s="146"/>
      <c r="T24" s="146"/>
      <c r="U24" s="146">
        <v>3478</v>
      </c>
      <c r="V24" s="146"/>
      <c r="W24" s="146"/>
      <c r="X24" s="154">
        <f t="shared" si="2"/>
        <v>49</v>
      </c>
      <c r="Y24" s="154"/>
      <c r="Z24" s="154"/>
      <c r="AA24" s="155">
        <f t="shared" si="3"/>
        <v>101.42898804316127</v>
      </c>
      <c r="AB24" s="156"/>
    </row>
    <row r="25" spans="1:29" ht="21" customHeight="1" x14ac:dyDescent="0.15">
      <c r="A25" s="26"/>
      <c r="B25" s="172" t="s">
        <v>17</v>
      </c>
      <c r="C25" s="173"/>
      <c r="D25" s="152">
        <v>415</v>
      </c>
      <c r="E25" s="153"/>
      <c r="F25" s="207">
        <v>449</v>
      </c>
      <c r="G25" s="208"/>
      <c r="H25" s="143">
        <f>SUM(F25-D25)</f>
        <v>34</v>
      </c>
      <c r="I25" s="144"/>
      <c r="J25" s="209">
        <f t="shared" si="5"/>
        <v>8636.1445783132531</v>
      </c>
      <c r="K25" s="210"/>
      <c r="L25" s="211"/>
      <c r="M25" s="146">
        <f t="shared" si="0"/>
        <v>8895.3229398663698</v>
      </c>
      <c r="N25" s="146"/>
      <c r="O25" s="146"/>
      <c r="P25" s="150">
        <f t="shared" si="1"/>
        <v>259.1783615531167</v>
      </c>
      <c r="Q25" s="151"/>
      <c r="R25" s="152">
        <v>3584</v>
      </c>
      <c r="S25" s="153"/>
      <c r="T25" s="153"/>
      <c r="U25" s="153">
        <v>3994</v>
      </c>
      <c r="V25" s="153"/>
      <c r="W25" s="153"/>
      <c r="X25" s="154">
        <f t="shared" si="2"/>
        <v>410</v>
      </c>
      <c r="Y25" s="154"/>
      <c r="Z25" s="154"/>
      <c r="AA25" s="155">
        <f t="shared" si="3"/>
        <v>111.43973214285714</v>
      </c>
      <c r="AB25" s="156"/>
    </row>
    <row r="26" spans="1:29" ht="21" customHeight="1" thickBot="1" x14ac:dyDescent="0.2">
      <c r="A26" s="26"/>
      <c r="B26" s="166" t="s">
        <v>2</v>
      </c>
      <c r="C26" s="167"/>
      <c r="D26" s="168">
        <f>SUM(D14:E25)</f>
        <v>4823</v>
      </c>
      <c r="E26" s="162"/>
      <c r="F26" s="169">
        <f>SUM(F14:G25)</f>
        <v>4604</v>
      </c>
      <c r="G26" s="169"/>
      <c r="H26" s="170">
        <f>SUM(H14:I25)</f>
        <v>-219</v>
      </c>
      <c r="I26" s="171"/>
      <c r="J26" s="205">
        <f t="shared" si="5"/>
        <v>8563.5496578892817</v>
      </c>
      <c r="K26" s="206"/>
      <c r="L26" s="161"/>
      <c r="M26" s="162">
        <f t="shared" si="0"/>
        <v>8918.3318853171149</v>
      </c>
      <c r="N26" s="162"/>
      <c r="O26" s="162"/>
      <c r="P26" s="176">
        <f t="shared" si="1"/>
        <v>354.78222742783328</v>
      </c>
      <c r="Q26" s="177"/>
      <c r="R26" s="168">
        <f>SUM(R14:T25)</f>
        <v>41302</v>
      </c>
      <c r="S26" s="162"/>
      <c r="T26" s="162"/>
      <c r="U26" s="162">
        <f>SUM(U14:W25)</f>
        <v>41060</v>
      </c>
      <c r="V26" s="162"/>
      <c r="W26" s="162"/>
      <c r="X26" s="163">
        <f t="shared" si="2"/>
        <v>-242</v>
      </c>
      <c r="Y26" s="163"/>
      <c r="Z26" s="163"/>
      <c r="AA26" s="164">
        <f t="shared" si="3"/>
        <v>99.414071957774453</v>
      </c>
      <c r="AB26" s="165"/>
    </row>
    <row r="27" spans="1:29" ht="10.9"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99"/>
    </row>
    <row r="28" spans="1:29" ht="21" customHeight="1" x14ac:dyDescent="0.15">
      <c r="A28" s="28" t="s">
        <v>268</v>
      </c>
      <c r="B28" s="28"/>
      <c r="C28" s="28"/>
      <c r="D28" s="28"/>
      <c r="E28" s="28"/>
      <c r="F28" s="28"/>
      <c r="G28" s="28"/>
      <c r="H28" s="28"/>
      <c r="I28" s="174">
        <v>248</v>
      </c>
      <c r="J28" s="174"/>
      <c r="K28" s="174"/>
      <c r="L28" s="174"/>
      <c r="M28" s="28" t="s">
        <v>273</v>
      </c>
      <c r="N28" s="124" t="s">
        <v>358</v>
      </c>
      <c r="O28" s="124"/>
      <c r="P28" s="124"/>
      <c r="Q28" s="124"/>
      <c r="R28" s="124"/>
      <c r="S28" s="124"/>
      <c r="T28" s="124"/>
      <c r="U28" s="28"/>
      <c r="V28" s="28"/>
      <c r="W28" s="28"/>
      <c r="X28" s="28"/>
      <c r="Y28" s="28"/>
      <c r="Z28" s="28"/>
      <c r="AA28" s="28"/>
      <c r="AB28" s="28"/>
    </row>
    <row r="29" spans="1:29" ht="21" customHeight="1" x14ac:dyDescent="0.15">
      <c r="A29" s="28" t="s">
        <v>269</v>
      </c>
      <c r="B29" s="28"/>
      <c r="C29" s="28"/>
      <c r="D29" s="28"/>
      <c r="E29" s="28"/>
      <c r="F29" s="28"/>
      <c r="G29" s="28"/>
      <c r="H29" s="28"/>
      <c r="I29" s="174">
        <v>4604</v>
      </c>
      <c r="J29" s="174"/>
      <c r="K29" s="174"/>
      <c r="L29" s="174"/>
      <c r="M29" s="28" t="s">
        <v>273</v>
      </c>
      <c r="N29" s="124" t="s">
        <v>359</v>
      </c>
      <c r="O29" s="124"/>
      <c r="P29" s="124"/>
      <c r="Q29" s="124"/>
      <c r="R29" s="124"/>
      <c r="S29" s="124"/>
      <c r="T29" s="124"/>
      <c r="U29" s="28"/>
      <c r="V29" s="28"/>
      <c r="W29" s="28"/>
      <c r="X29" s="28"/>
      <c r="Y29" s="28"/>
      <c r="Z29" s="28"/>
      <c r="AA29" s="28"/>
      <c r="AB29" s="28"/>
    </row>
    <row r="30" spans="1:29" ht="21" customHeight="1" x14ac:dyDescent="0.15">
      <c r="A30" s="28" t="s">
        <v>270</v>
      </c>
      <c r="B30" s="28"/>
      <c r="C30" s="28"/>
      <c r="D30" s="28"/>
      <c r="E30" s="28"/>
      <c r="F30" s="28"/>
      <c r="G30" s="28"/>
      <c r="H30" s="28"/>
      <c r="I30" s="175">
        <v>18.600000000000001</v>
      </c>
      <c r="J30" s="175"/>
      <c r="K30" s="175"/>
      <c r="L30" s="175"/>
      <c r="M30" s="28" t="s">
        <v>274</v>
      </c>
      <c r="N30" s="124" t="s">
        <v>378</v>
      </c>
      <c r="O30" s="124"/>
      <c r="P30" s="124"/>
      <c r="Q30" s="124"/>
      <c r="R30" s="124"/>
      <c r="S30" s="124"/>
      <c r="T30" s="124"/>
      <c r="U30" s="28"/>
      <c r="V30" s="28"/>
      <c r="W30" s="28"/>
      <c r="X30" s="28"/>
      <c r="Y30" s="28"/>
      <c r="Z30" s="28"/>
      <c r="AA30" s="28"/>
      <c r="AB30" s="28"/>
    </row>
    <row r="31" spans="1:29" ht="20.25" customHeight="1" x14ac:dyDescent="0.15">
      <c r="A31" s="28" t="s">
        <v>271</v>
      </c>
      <c r="B31" s="28"/>
      <c r="C31" s="28"/>
      <c r="D31" s="28"/>
      <c r="E31" s="28"/>
      <c r="F31" s="28"/>
      <c r="G31" s="28"/>
      <c r="H31" s="28"/>
      <c r="I31" s="174">
        <v>40788000</v>
      </c>
      <c r="J31" s="174"/>
      <c r="K31" s="174"/>
      <c r="L31" s="174"/>
      <c r="M31" s="28" t="s">
        <v>125</v>
      </c>
      <c r="N31" s="28" t="s">
        <v>279</v>
      </c>
      <c r="O31" s="28"/>
      <c r="P31" s="28"/>
      <c r="Q31" s="28"/>
      <c r="R31" s="28"/>
      <c r="S31" s="28"/>
      <c r="T31" s="28"/>
      <c r="U31" s="28"/>
      <c r="V31" s="28"/>
      <c r="W31" s="28"/>
      <c r="X31" s="28"/>
      <c r="Y31" s="28"/>
      <c r="Z31" s="28"/>
      <c r="AA31" s="28"/>
      <c r="AB31" s="28"/>
    </row>
    <row r="32" spans="1:29" ht="20.25" customHeight="1" x14ac:dyDescent="0.15">
      <c r="A32" s="28" t="s">
        <v>272</v>
      </c>
      <c r="B32" s="28"/>
      <c r="C32" s="28"/>
      <c r="D32" s="28"/>
      <c r="E32" s="28"/>
      <c r="F32" s="28"/>
      <c r="G32" s="28"/>
      <c r="H32" s="28"/>
      <c r="I32" s="174">
        <v>42022000</v>
      </c>
      <c r="J32" s="174"/>
      <c r="K32" s="174"/>
      <c r="L32" s="174"/>
      <c r="M32" s="28" t="s">
        <v>125</v>
      </c>
      <c r="N32" s="28" t="s">
        <v>279</v>
      </c>
      <c r="O32" s="28"/>
      <c r="P32" s="28"/>
      <c r="Q32" s="28"/>
      <c r="R32" s="28"/>
      <c r="S32" s="28"/>
      <c r="T32" s="28"/>
      <c r="U32" s="28"/>
      <c r="V32" s="28"/>
      <c r="W32" s="28"/>
      <c r="X32" s="28"/>
      <c r="Y32" s="28"/>
      <c r="Z32" s="28"/>
      <c r="AA32" s="28"/>
      <c r="AB32" s="28"/>
    </row>
    <row r="33" spans="1:28" ht="20.25" customHeight="1" x14ac:dyDescent="0.15">
      <c r="A33" s="28"/>
      <c r="B33" s="28"/>
      <c r="C33" s="28"/>
      <c r="D33" s="28"/>
      <c r="E33" s="28"/>
      <c r="F33" s="28"/>
      <c r="G33" s="28"/>
      <c r="H33" s="28"/>
      <c r="I33" s="106"/>
      <c r="J33" s="106"/>
      <c r="K33" s="106"/>
      <c r="L33" s="106"/>
      <c r="M33" s="28"/>
      <c r="N33" s="28"/>
      <c r="O33" s="28"/>
      <c r="P33" s="28"/>
      <c r="Q33" s="28"/>
      <c r="R33" s="28"/>
      <c r="S33" s="28"/>
      <c r="T33" s="28"/>
      <c r="U33" s="28"/>
      <c r="V33" s="28"/>
      <c r="W33" s="28"/>
      <c r="X33" s="28"/>
      <c r="Y33" s="28"/>
      <c r="Z33" s="28"/>
      <c r="AA33" s="28"/>
      <c r="AB33" s="28"/>
    </row>
    <row r="34" spans="1:28" ht="19.5" customHeight="1" x14ac:dyDescent="0.15">
      <c r="A34" s="108"/>
      <c r="B34" s="108"/>
      <c r="C34" s="108"/>
      <c r="D34" s="108" t="s">
        <v>333</v>
      </c>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row>
    <row r="35" spans="1:28" ht="19.5" customHeight="1" x14ac:dyDescent="0.15">
      <c r="A35" s="108"/>
      <c r="B35" s="108"/>
      <c r="C35" s="108"/>
      <c r="D35" s="108" t="s">
        <v>71</v>
      </c>
      <c r="E35" s="108" t="s">
        <v>360</v>
      </c>
      <c r="F35" s="108"/>
      <c r="G35" s="108"/>
      <c r="H35" s="108"/>
      <c r="I35" s="108"/>
      <c r="J35" s="108"/>
      <c r="K35" s="108"/>
      <c r="L35" s="108"/>
      <c r="M35" s="108"/>
      <c r="N35" s="108"/>
      <c r="O35" s="108"/>
      <c r="P35" s="108"/>
      <c r="Q35" s="108"/>
      <c r="R35" s="108"/>
      <c r="S35" s="108"/>
      <c r="T35" s="108"/>
      <c r="U35" s="108"/>
      <c r="V35" s="108"/>
      <c r="W35" s="108"/>
      <c r="X35" s="108"/>
      <c r="Y35" s="108"/>
      <c r="Z35" s="108"/>
      <c r="AA35" s="108"/>
      <c r="AB35" s="108"/>
    </row>
    <row r="36" spans="1:28" ht="19.5" customHeight="1" x14ac:dyDescent="0.15">
      <c r="A36" s="108"/>
      <c r="B36" s="108"/>
      <c r="C36" s="108"/>
      <c r="D36" s="108"/>
      <c r="E36" s="33" t="s">
        <v>56</v>
      </c>
      <c r="F36" s="33"/>
      <c r="G36" s="33"/>
      <c r="H36" s="33"/>
      <c r="I36" s="33"/>
      <c r="J36" s="33"/>
      <c r="K36" s="33"/>
      <c r="L36" s="33"/>
      <c r="M36" s="33"/>
      <c r="N36" s="33"/>
      <c r="O36" s="33"/>
      <c r="P36" s="33"/>
      <c r="Q36" s="33"/>
      <c r="R36" s="33"/>
      <c r="S36" s="26"/>
      <c r="T36" s="179">
        <v>589</v>
      </c>
      <c r="U36" s="179"/>
      <c r="V36" s="180" t="s">
        <v>49</v>
      </c>
      <c r="W36" s="180"/>
      <c r="X36" s="181" t="s">
        <v>336</v>
      </c>
      <c r="Y36" s="181"/>
      <c r="Z36" s="181"/>
      <c r="AA36" s="181"/>
      <c r="AB36" s="181"/>
    </row>
    <row r="37" spans="1:28" ht="19.5" customHeight="1" x14ac:dyDescent="0.15">
      <c r="A37" s="108"/>
      <c r="B37" s="108"/>
      <c r="C37" s="108"/>
      <c r="D37" s="108"/>
      <c r="E37" s="33" t="s">
        <v>301</v>
      </c>
      <c r="F37" s="33"/>
      <c r="G37" s="33"/>
      <c r="H37" s="33"/>
      <c r="I37" s="33"/>
      <c r="J37" s="33"/>
      <c r="K37" s="33"/>
      <c r="L37" s="33"/>
      <c r="M37" s="33"/>
      <c r="N37" s="33"/>
      <c r="O37" s="33"/>
      <c r="P37" s="33"/>
      <c r="Q37" s="33"/>
      <c r="R37" s="33"/>
      <c r="S37" s="26"/>
      <c r="T37" s="107"/>
      <c r="U37" s="107"/>
      <c r="V37" s="110"/>
      <c r="W37" s="110"/>
      <c r="X37" s="183" t="s">
        <v>303</v>
      </c>
      <c r="Y37" s="183"/>
      <c r="Z37" s="183"/>
      <c r="AA37" s="183"/>
      <c r="AB37" s="183"/>
    </row>
    <row r="38" spans="1:28" ht="19.5" customHeight="1" x14ac:dyDescent="0.15">
      <c r="A38" s="108"/>
      <c r="B38" s="108"/>
      <c r="C38" s="108"/>
      <c r="D38" s="108"/>
      <c r="E38" s="33" t="s">
        <v>361</v>
      </c>
      <c r="F38" s="26"/>
      <c r="G38" s="26"/>
      <c r="H38" s="26"/>
      <c r="I38" s="26"/>
      <c r="J38" s="26"/>
      <c r="K38" s="26"/>
      <c r="L38" s="26"/>
      <c r="M38" s="26"/>
      <c r="N38" s="26"/>
      <c r="O38" s="26"/>
      <c r="P38" s="26"/>
      <c r="Q38" s="26"/>
      <c r="R38" s="26"/>
      <c r="S38" s="26"/>
      <c r="T38" s="179">
        <v>6</v>
      </c>
      <c r="U38" s="179"/>
      <c r="V38" s="180" t="s">
        <v>49</v>
      </c>
      <c r="W38" s="180"/>
      <c r="X38" s="181" t="s">
        <v>362</v>
      </c>
      <c r="Y38" s="181"/>
      <c r="Z38" s="181"/>
      <c r="AA38" s="181"/>
      <c r="AB38" s="181"/>
    </row>
    <row r="39" spans="1:28" ht="19.5" customHeight="1" x14ac:dyDescent="0.15">
      <c r="A39" s="108"/>
      <c r="B39" s="108"/>
      <c r="C39" s="108"/>
      <c r="D39" s="108"/>
      <c r="E39" s="33" t="s">
        <v>22</v>
      </c>
      <c r="F39" s="33"/>
      <c r="G39" s="33"/>
      <c r="H39" s="33"/>
      <c r="I39" s="33"/>
      <c r="J39" s="33"/>
      <c r="K39" s="33"/>
      <c r="L39" s="33"/>
      <c r="M39" s="33"/>
      <c r="N39" s="33"/>
      <c r="O39" s="33"/>
      <c r="P39" s="33"/>
      <c r="Q39" s="33"/>
      <c r="R39" s="33"/>
      <c r="S39" s="26"/>
      <c r="T39" s="182">
        <v>41</v>
      </c>
      <c r="U39" s="182"/>
      <c r="V39" s="180" t="s">
        <v>49</v>
      </c>
      <c r="W39" s="180"/>
      <c r="X39" s="181" t="s">
        <v>304</v>
      </c>
      <c r="Y39" s="181"/>
      <c r="Z39" s="181"/>
      <c r="AA39" s="181"/>
      <c r="AB39" s="181"/>
    </row>
    <row r="40" spans="1:28" ht="19.5" customHeight="1" x14ac:dyDescent="0.15">
      <c r="A40" s="108"/>
      <c r="B40" s="108"/>
      <c r="C40" s="108"/>
      <c r="D40" s="108"/>
      <c r="E40" s="33" t="s">
        <v>21</v>
      </c>
      <c r="F40" s="33"/>
      <c r="G40" s="33"/>
      <c r="H40" s="33"/>
      <c r="I40" s="33"/>
      <c r="J40" s="33"/>
      <c r="K40" s="33"/>
      <c r="L40" s="33"/>
      <c r="M40" s="33"/>
      <c r="N40" s="33"/>
      <c r="O40" s="33"/>
      <c r="P40" s="33"/>
      <c r="Q40" s="33"/>
      <c r="R40" s="33"/>
      <c r="S40" s="26"/>
      <c r="T40" s="182">
        <v>89</v>
      </c>
      <c r="U40" s="182"/>
      <c r="V40" s="180" t="s">
        <v>49</v>
      </c>
      <c r="W40" s="180"/>
      <c r="X40" s="181" t="s">
        <v>304</v>
      </c>
      <c r="Y40" s="181"/>
      <c r="Z40" s="181"/>
      <c r="AA40" s="181"/>
      <c r="AB40" s="181"/>
    </row>
    <row r="41" spans="1:28" ht="19.5" customHeight="1" x14ac:dyDescent="0.15">
      <c r="A41" s="26"/>
      <c r="B41" s="26"/>
      <c r="C41" s="26"/>
      <c r="D41" s="26"/>
      <c r="E41" s="33" t="s">
        <v>364</v>
      </c>
      <c r="F41" s="30"/>
      <c r="G41" s="30"/>
      <c r="H41" s="30"/>
      <c r="I41" s="30"/>
      <c r="J41" s="30"/>
      <c r="K41" s="30"/>
      <c r="L41" s="30"/>
      <c r="M41" s="30"/>
      <c r="N41" s="30"/>
      <c r="O41" s="30"/>
      <c r="P41" s="30"/>
      <c r="Q41" s="30"/>
      <c r="R41" s="30"/>
      <c r="S41" s="26"/>
      <c r="T41" s="182">
        <v>56</v>
      </c>
      <c r="U41" s="182"/>
      <c r="V41" s="180" t="s">
        <v>49</v>
      </c>
      <c r="W41" s="180"/>
      <c r="X41" s="181" t="s">
        <v>363</v>
      </c>
      <c r="Y41" s="181"/>
      <c r="Z41" s="181"/>
      <c r="AA41" s="181"/>
      <c r="AB41" s="181"/>
    </row>
    <row r="42" spans="1:28" ht="19.5" customHeight="1" x14ac:dyDescent="0.15">
      <c r="A42" s="26"/>
      <c r="B42" s="26"/>
      <c r="C42" s="26"/>
      <c r="D42" s="26"/>
      <c r="E42" s="33" t="s">
        <v>28</v>
      </c>
      <c r="F42" s="30"/>
      <c r="G42" s="30"/>
      <c r="H42" s="30" t="s">
        <v>249</v>
      </c>
      <c r="I42" s="30"/>
      <c r="J42" s="30"/>
      <c r="K42" s="30"/>
      <c r="L42" s="30"/>
      <c r="M42" s="30"/>
      <c r="N42" s="30"/>
      <c r="O42" s="30"/>
      <c r="P42" s="30"/>
      <c r="Q42" s="30"/>
      <c r="R42" s="30"/>
      <c r="S42" s="26"/>
      <c r="T42" s="182">
        <v>21</v>
      </c>
      <c r="U42" s="182"/>
      <c r="V42" s="180" t="s">
        <v>49</v>
      </c>
      <c r="W42" s="180"/>
      <c r="X42" s="181" t="s">
        <v>304</v>
      </c>
      <c r="Y42" s="181"/>
      <c r="Z42" s="181"/>
      <c r="AA42" s="181"/>
      <c r="AB42" s="181"/>
    </row>
    <row r="43" spans="1:28" ht="19.5" customHeight="1" x14ac:dyDescent="0.15">
      <c r="A43" s="26"/>
      <c r="B43" s="26"/>
      <c r="C43" s="26"/>
      <c r="D43" s="26"/>
      <c r="E43" s="33" t="s">
        <v>366</v>
      </c>
      <c r="F43" s="30"/>
      <c r="G43" s="30"/>
      <c r="H43" s="30"/>
      <c r="I43" s="30"/>
      <c r="J43" s="182" t="s">
        <v>96</v>
      </c>
      <c r="K43" s="182"/>
      <c r="L43" s="182"/>
      <c r="M43" s="182"/>
      <c r="N43" s="182"/>
      <c r="O43" s="182">
        <v>2.1</v>
      </c>
      <c r="P43" s="182"/>
      <c r="Q43" s="180" t="s">
        <v>217</v>
      </c>
      <c r="R43" s="180"/>
      <c r="S43" s="180"/>
      <c r="T43" s="180"/>
      <c r="U43" s="180"/>
      <c r="X43" s="181" t="s">
        <v>304</v>
      </c>
      <c r="Y43" s="181"/>
      <c r="Z43" s="181"/>
      <c r="AA43" s="181"/>
      <c r="AB43" s="181"/>
    </row>
    <row r="44" spans="1:28" ht="19.5" customHeight="1" x14ac:dyDescent="0.15">
      <c r="A44" s="26"/>
      <c r="B44" s="26"/>
      <c r="C44" s="26"/>
      <c r="D44" s="26"/>
      <c r="E44" s="33" t="s">
        <v>365</v>
      </c>
      <c r="F44" s="30"/>
      <c r="G44" s="30"/>
      <c r="H44" s="30"/>
      <c r="I44" s="30"/>
      <c r="J44" s="109"/>
      <c r="K44" s="109"/>
      <c r="L44" s="182" t="s">
        <v>96</v>
      </c>
      <c r="M44" s="182"/>
      <c r="N44" s="182"/>
      <c r="O44" s="182"/>
      <c r="P44" s="182"/>
      <c r="Q44" s="191">
        <v>2</v>
      </c>
      <c r="R44" s="191"/>
      <c r="S44" s="181" t="s">
        <v>217</v>
      </c>
      <c r="T44" s="181"/>
      <c r="U44" s="74"/>
      <c r="V44" s="74"/>
      <c r="W44" s="74"/>
      <c r="X44" s="181" t="s">
        <v>304</v>
      </c>
      <c r="Y44" s="181"/>
      <c r="Z44" s="181"/>
      <c r="AA44" s="181"/>
      <c r="AB44" s="181"/>
    </row>
    <row r="45" spans="1:28" ht="19.5" customHeight="1" x14ac:dyDescent="0.15">
      <c r="A45" s="26"/>
      <c r="B45" s="26"/>
      <c r="C45" s="26"/>
      <c r="D45" s="26" t="s">
        <v>71</v>
      </c>
      <c r="E45" s="33" t="s">
        <v>102</v>
      </c>
      <c r="F45" s="30"/>
      <c r="G45" s="30"/>
      <c r="H45" s="30"/>
      <c r="I45" s="30"/>
      <c r="J45" s="30"/>
      <c r="K45" s="30"/>
      <c r="L45" s="30"/>
      <c r="M45" s="30"/>
      <c r="N45" s="30"/>
      <c r="O45" s="30"/>
      <c r="P45" s="182">
        <v>10.17</v>
      </c>
      <c r="Q45" s="182"/>
      <c r="R45" s="74" t="s">
        <v>125</v>
      </c>
      <c r="S45" s="74"/>
      <c r="T45" s="74"/>
      <c r="U45" s="74"/>
      <c r="V45" s="74"/>
      <c r="W45" s="74"/>
      <c r="X45" s="181" t="s">
        <v>304</v>
      </c>
      <c r="Y45" s="181"/>
      <c r="Z45" s="181"/>
      <c r="AA45" s="181"/>
      <c r="AB45" s="181"/>
    </row>
    <row r="46" spans="1:28" ht="19.5" customHeight="1" x14ac:dyDescent="0.15">
      <c r="A46" s="26"/>
      <c r="B46" s="26"/>
      <c r="C46" s="26"/>
      <c r="D46" s="26"/>
      <c r="E46" s="33"/>
      <c r="F46" s="30"/>
      <c r="G46" s="30"/>
      <c r="H46" s="30"/>
      <c r="I46" s="30"/>
      <c r="J46" s="30"/>
      <c r="K46" s="30"/>
      <c r="L46" s="30"/>
      <c r="M46" s="30"/>
      <c r="N46" s="30"/>
      <c r="O46" s="30"/>
      <c r="P46" s="109"/>
      <c r="Q46" s="109"/>
      <c r="R46" s="74"/>
      <c r="S46" s="74"/>
      <c r="T46" s="74"/>
      <c r="U46" s="74"/>
      <c r="V46" s="74"/>
      <c r="W46" s="74"/>
      <c r="X46" s="111"/>
      <c r="Y46" s="111"/>
      <c r="Z46" s="111"/>
      <c r="AA46" s="111"/>
      <c r="AB46" s="111"/>
    </row>
    <row r="47" spans="1:28" ht="19.5" customHeight="1" x14ac:dyDescent="0.15">
      <c r="A47" s="26"/>
      <c r="B47" s="26"/>
      <c r="C47" s="26"/>
      <c r="D47" s="26"/>
      <c r="E47" s="33"/>
      <c r="F47" s="26"/>
      <c r="G47" s="26"/>
      <c r="H47" s="26"/>
      <c r="I47" s="26"/>
      <c r="J47" s="26"/>
      <c r="K47" s="26"/>
      <c r="L47" s="26"/>
      <c r="M47" s="26"/>
      <c r="N47" s="26"/>
      <c r="O47" s="28"/>
      <c r="P47" s="28"/>
      <c r="Q47" s="28"/>
      <c r="R47" s="28"/>
      <c r="S47" s="28"/>
      <c r="T47" s="28"/>
      <c r="U47" s="28"/>
      <c r="V47" s="28"/>
      <c r="W47" s="74"/>
      <c r="X47" s="74"/>
      <c r="Y47" s="74"/>
      <c r="Z47" s="74"/>
      <c r="AA47" s="74"/>
      <c r="AB47" s="74"/>
    </row>
    <row r="48" spans="1:28" ht="19.5" customHeight="1" x14ac:dyDescent="0.15">
      <c r="A48" s="136" t="s">
        <v>124</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1:28" ht="19.5" customHeight="1" x14ac:dyDescent="0.15">
      <c r="A49" s="108"/>
      <c r="B49" s="108"/>
      <c r="C49" s="108" t="s">
        <v>29</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row>
    <row r="50" spans="1:28" ht="52.15" customHeight="1" x14ac:dyDescent="0.15">
      <c r="A50" s="26"/>
      <c r="B50" s="26"/>
      <c r="C50" s="184" t="s">
        <v>377</v>
      </c>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row>
    <row r="51" spans="1:28" ht="18" customHeight="1" x14ac:dyDescent="0.15">
      <c r="A51" s="26"/>
      <c r="B51" s="26"/>
      <c r="C51" s="26"/>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row>
    <row r="52" spans="1:28" ht="18" customHeight="1" x14ac:dyDescent="0.15">
      <c r="A52" s="26"/>
      <c r="B52" s="26"/>
      <c r="C52" s="26" t="s">
        <v>308</v>
      </c>
      <c r="D52" s="112"/>
      <c r="E52" s="112"/>
      <c r="F52" s="112"/>
      <c r="G52" s="26"/>
      <c r="H52" s="28"/>
      <c r="I52" s="28"/>
      <c r="J52" s="28"/>
      <c r="K52" s="28"/>
      <c r="L52" s="28"/>
      <c r="M52" s="28"/>
      <c r="N52" s="28"/>
      <c r="O52" s="28"/>
      <c r="P52" s="28"/>
      <c r="Q52" s="28"/>
      <c r="R52" s="28"/>
      <c r="S52" s="28"/>
      <c r="T52" s="28"/>
      <c r="U52" s="28"/>
      <c r="V52" s="28"/>
      <c r="W52" s="28"/>
      <c r="X52" s="28"/>
      <c r="Y52" s="112"/>
      <c r="Z52" s="112"/>
      <c r="AA52" s="112"/>
      <c r="AB52" s="112"/>
    </row>
    <row r="53" spans="1:28" ht="25.9" customHeight="1" x14ac:dyDescent="0.15">
      <c r="A53" s="26"/>
      <c r="B53" s="28"/>
      <c r="C53" s="28"/>
      <c r="D53" s="185"/>
      <c r="E53" s="185"/>
      <c r="F53" s="185"/>
      <c r="G53" s="185"/>
      <c r="H53" s="185"/>
      <c r="I53" s="185" t="s">
        <v>309</v>
      </c>
      <c r="J53" s="185"/>
      <c r="K53" s="185"/>
      <c r="L53" s="185"/>
      <c r="M53" s="185"/>
      <c r="N53" s="185" t="s">
        <v>310</v>
      </c>
      <c r="O53" s="185"/>
      <c r="P53" s="185"/>
      <c r="Q53" s="185"/>
      <c r="R53" s="185"/>
      <c r="S53" s="212" t="s">
        <v>339</v>
      </c>
      <c r="T53" s="213"/>
      <c r="U53" s="213"/>
      <c r="V53" s="213"/>
      <c r="W53" s="213"/>
      <c r="X53" s="214" t="s">
        <v>340</v>
      </c>
      <c r="Y53" s="215"/>
      <c r="Z53" s="215"/>
      <c r="AA53" s="215"/>
      <c r="AB53" s="215"/>
    </row>
    <row r="54" spans="1:28" ht="18" customHeight="1" x14ac:dyDescent="0.15">
      <c r="A54" s="26"/>
      <c r="B54" s="26"/>
      <c r="C54" s="26"/>
      <c r="D54" s="185" t="s">
        <v>313</v>
      </c>
      <c r="E54" s="185"/>
      <c r="F54" s="185"/>
      <c r="G54" s="185"/>
      <c r="H54" s="185"/>
      <c r="I54" s="194">
        <v>5273090</v>
      </c>
      <c r="J54" s="195"/>
      <c r="K54" s="195"/>
      <c r="L54" s="192" t="s">
        <v>125</v>
      </c>
      <c r="M54" s="193"/>
      <c r="N54" s="194">
        <v>5416000</v>
      </c>
      <c r="O54" s="195"/>
      <c r="P54" s="195"/>
      <c r="Q54" s="192" t="s">
        <v>125</v>
      </c>
      <c r="R54" s="193"/>
      <c r="S54" s="194">
        <v>5500000</v>
      </c>
      <c r="T54" s="195"/>
      <c r="U54" s="195"/>
      <c r="V54" s="192" t="s">
        <v>125</v>
      </c>
      <c r="W54" s="193"/>
      <c r="X54" s="194">
        <v>5600000</v>
      </c>
      <c r="Y54" s="195"/>
      <c r="Z54" s="195"/>
      <c r="AA54" s="192" t="s">
        <v>125</v>
      </c>
      <c r="AB54" s="193"/>
    </row>
    <row r="55" spans="1:28" ht="18" customHeight="1" x14ac:dyDescent="0.15">
      <c r="A55" s="26"/>
      <c r="B55" s="26"/>
      <c r="C55" s="26"/>
      <c r="D55" s="185" t="s">
        <v>314</v>
      </c>
      <c r="E55" s="185"/>
      <c r="F55" s="185"/>
      <c r="G55" s="185"/>
      <c r="H55" s="185"/>
      <c r="I55" s="194">
        <v>4104374</v>
      </c>
      <c r="J55" s="195"/>
      <c r="K55" s="195"/>
      <c r="L55" s="192" t="s">
        <v>125</v>
      </c>
      <c r="M55" s="193"/>
      <c r="N55" s="194">
        <v>4319000</v>
      </c>
      <c r="O55" s="195"/>
      <c r="P55" s="195"/>
      <c r="Q55" s="192" t="s">
        <v>125</v>
      </c>
      <c r="R55" s="193"/>
      <c r="S55" s="194">
        <v>4333380</v>
      </c>
      <c r="T55" s="195"/>
      <c r="U55" s="195"/>
      <c r="V55" s="192" t="s">
        <v>125</v>
      </c>
      <c r="W55" s="193"/>
      <c r="X55" s="194">
        <v>4347800</v>
      </c>
      <c r="Y55" s="195"/>
      <c r="Z55" s="195"/>
      <c r="AA55" s="192" t="s">
        <v>125</v>
      </c>
      <c r="AB55" s="193"/>
    </row>
    <row r="56" spans="1:28" ht="18" customHeight="1" x14ac:dyDescent="0.15">
      <c r="A56" s="26"/>
      <c r="B56" s="26"/>
      <c r="C56" s="26"/>
      <c r="D56" s="185" t="s">
        <v>315</v>
      </c>
      <c r="E56" s="185"/>
      <c r="F56" s="185"/>
      <c r="G56" s="185"/>
      <c r="H56" s="185"/>
      <c r="I56" s="194">
        <v>331</v>
      </c>
      <c r="J56" s="195"/>
      <c r="K56" s="195"/>
      <c r="L56" s="192" t="s">
        <v>274</v>
      </c>
      <c r="M56" s="193"/>
      <c r="N56" s="194">
        <v>340</v>
      </c>
      <c r="O56" s="195"/>
      <c r="P56" s="195"/>
      <c r="Q56" s="192" t="s">
        <v>274</v>
      </c>
      <c r="R56" s="193"/>
      <c r="S56" s="194">
        <v>340</v>
      </c>
      <c r="T56" s="195"/>
      <c r="U56" s="195"/>
      <c r="V56" s="192" t="s">
        <v>274</v>
      </c>
      <c r="W56" s="193"/>
      <c r="X56" s="194">
        <v>340</v>
      </c>
      <c r="Y56" s="195"/>
      <c r="Z56" s="195"/>
      <c r="AA56" s="192" t="s">
        <v>274</v>
      </c>
      <c r="AB56" s="193"/>
    </row>
    <row r="57" spans="1:28" ht="18" customHeight="1" x14ac:dyDescent="0.15">
      <c r="A57" s="26"/>
      <c r="B57" s="26"/>
      <c r="C57" s="26"/>
      <c r="D57" s="185" t="s">
        <v>316</v>
      </c>
      <c r="E57" s="185"/>
      <c r="F57" s="185"/>
      <c r="G57" s="185"/>
      <c r="H57" s="185"/>
      <c r="I57" s="194">
        <v>12400</v>
      </c>
      <c r="J57" s="195"/>
      <c r="K57" s="195"/>
      <c r="L57" s="192" t="s">
        <v>125</v>
      </c>
      <c r="M57" s="193"/>
      <c r="N57" s="194">
        <v>12400</v>
      </c>
      <c r="O57" s="195"/>
      <c r="P57" s="195"/>
      <c r="Q57" s="192" t="s">
        <v>125</v>
      </c>
      <c r="R57" s="193"/>
      <c r="S57" s="194">
        <v>12400</v>
      </c>
      <c r="T57" s="195"/>
      <c r="U57" s="195"/>
      <c r="V57" s="192" t="s">
        <v>125</v>
      </c>
      <c r="W57" s="193"/>
      <c r="X57" s="194">
        <v>12400</v>
      </c>
      <c r="Y57" s="195"/>
      <c r="Z57" s="195"/>
      <c r="AA57" s="192" t="s">
        <v>125</v>
      </c>
      <c r="AB57" s="193"/>
    </row>
    <row r="58" spans="1:28" ht="18" customHeight="1" x14ac:dyDescent="0.15">
      <c r="A58" s="26"/>
      <c r="B58" s="26"/>
      <c r="C58" s="26"/>
      <c r="D58" s="185" t="s">
        <v>319</v>
      </c>
      <c r="E58" s="185"/>
      <c r="F58" s="185"/>
      <c r="G58" s="185"/>
      <c r="H58" s="185"/>
      <c r="I58" s="194">
        <v>14015</v>
      </c>
      <c r="J58" s="195"/>
      <c r="K58" s="195"/>
      <c r="L58" s="192" t="s">
        <v>284</v>
      </c>
      <c r="M58" s="193"/>
      <c r="N58" s="194">
        <v>14396</v>
      </c>
      <c r="O58" s="195"/>
      <c r="P58" s="195"/>
      <c r="Q58" s="192" t="s">
        <v>284</v>
      </c>
      <c r="R58" s="193"/>
      <c r="S58" s="194">
        <v>14396</v>
      </c>
      <c r="T58" s="195"/>
      <c r="U58" s="195"/>
      <c r="V58" s="192" t="s">
        <v>284</v>
      </c>
      <c r="W58" s="193"/>
      <c r="X58" s="194">
        <v>14396</v>
      </c>
      <c r="Y58" s="195"/>
      <c r="Z58" s="195"/>
      <c r="AA58" s="192" t="s">
        <v>284</v>
      </c>
      <c r="AB58" s="193"/>
    </row>
    <row r="59" spans="1:28" ht="18" customHeight="1" x14ac:dyDescent="0.15">
      <c r="A59" s="26"/>
      <c r="B59" s="26"/>
      <c r="C59" s="26"/>
      <c r="D59" s="185" t="s">
        <v>317</v>
      </c>
      <c r="E59" s="185"/>
      <c r="F59" s="185"/>
      <c r="G59" s="185"/>
      <c r="H59" s="185"/>
      <c r="I59" s="194">
        <v>293</v>
      </c>
      <c r="J59" s="195"/>
      <c r="K59" s="195"/>
      <c r="L59" s="192" t="s">
        <v>125</v>
      </c>
      <c r="M59" s="193"/>
      <c r="N59" s="194">
        <v>300</v>
      </c>
      <c r="O59" s="195"/>
      <c r="P59" s="195"/>
      <c r="Q59" s="192" t="s">
        <v>125</v>
      </c>
      <c r="R59" s="193"/>
      <c r="S59" s="194">
        <v>301</v>
      </c>
      <c r="T59" s="195"/>
      <c r="U59" s="195"/>
      <c r="V59" s="192" t="s">
        <v>125</v>
      </c>
      <c r="W59" s="193"/>
      <c r="X59" s="194">
        <v>302</v>
      </c>
      <c r="Y59" s="195"/>
      <c r="Z59" s="195"/>
      <c r="AA59" s="192" t="s">
        <v>125</v>
      </c>
      <c r="AB59" s="193"/>
    </row>
    <row r="60" spans="1:28" ht="18" customHeight="1" x14ac:dyDescent="0.15">
      <c r="A60" s="26"/>
      <c r="B60" s="26"/>
      <c r="C60" s="26"/>
      <c r="D60" s="112"/>
      <c r="E60" s="112"/>
      <c r="F60" s="112"/>
      <c r="G60" s="26"/>
      <c r="H60" s="28"/>
      <c r="I60" s="28"/>
      <c r="J60" s="28"/>
      <c r="K60" s="28"/>
      <c r="L60" s="28"/>
      <c r="M60" s="28"/>
      <c r="N60" s="28"/>
      <c r="O60" s="28"/>
      <c r="P60" s="28"/>
      <c r="Q60" s="28"/>
      <c r="R60" s="28"/>
      <c r="S60" s="28"/>
      <c r="T60" s="28"/>
      <c r="U60" s="28"/>
      <c r="V60" s="28"/>
      <c r="W60" s="28"/>
      <c r="X60" s="28"/>
      <c r="Y60" s="112"/>
      <c r="Z60" s="112"/>
      <c r="AA60" s="112"/>
      <c r="AB60" s="112"/>
    </row>
    <row r="61" spans="1:28" ht="18" customHeight="1" x14ac:dyDescent="0.15">
      <c r="A61" s="26"/>
      <c r="B61" s="26" t="s">
        <v>370</v>
      </c>
      <c r="C61" s="26"/>
      <c r="D61" s="112"/>
      <c r="E61" s="112"/>
      <c r="F61" s="112"/>
      <c r="G61" s="26"/>
      <c r="H61" s="28"/>
      <c r="I61" s="28"/>
      <c r="J61" s="28"/>
      <c r="K61" s="28"/>
      <c r="L61" s="28"/>
      <c r="M61" s="28"/>
      <c r="N61" s="28"/>
      <c r="O61" s="28"/>
      <c r="P61" s="28"/>
      <c r="Q61" s="28"/>
      <c r="R61" s="28"/>
      <c r="S61" s="28"/>
      <c r="T61" s="28"/>
      <c r="U61" s="28"/>
      <c r="V61" s="28"/>
      <c r="W61" s="28"/>
      <c r="X61" s="28"/>
      <c r="Y61" s="112"/>
      <c r="Z61" s="112"/>
      <c r="AA61" s="112"/>
      <c r="AB61" s="112"/>
    </row>
    <row r="62" spans="1:28" ht="18" customHeight="1" x14ac:dyDescent="0.15">
      <c r="A62" s="26"/>
      <c r="B62" s="28" t="s">
        <v>280</v>
      </c>
      <c r="C62" s="28"/>
      <c r="D62" s="28"/>
      <c r="E62" s="28"/>
      <c r="F62" s="28"/>
      <c r="G62" s="28"/>
      <c r="H62" s="28"/>
      <c r="I62" s="28"/>
      <c r="J62" s="174">
        <v>248</v>
      </c>
      <c r="K62" s="174"/>
      <c r="L62" s="174"/>
      <c r="M62" s="174"/>
      <c r="N62" s="28" t="s">
        <v>273</v>
      </c>
      <c r="O62" s="28"/>
      <c r="P62" s="28" t="s">
        <v>358</v>
      </c>
      <c r="Q62" s="28"/>
      <c r="R62" s="28"/>
      <c r="S62" s="28"/>
      <c r="T62" s="28"/>
      <c r="U62" s="28"/>
      <c r="V62" s="28"/>
      <c r="W62" s="28"/>
      <c r="X62" s="28"/>
      <c r="Y62" s="28"/>
      <c r="Z62" s="28"/>
      <c r="AA62" s="28"/>
      <c r="AB62" s="28"/>
    </row>
    <row r="63" spans="1:28" ht="18" customHeight="1" x14ac:dyDescent="0.15">
      <c r="A63" s="26"/>
      <c r="B63" s="28" t="s">
        <v>281</v>
      </c>
      <c r="C63" s="28"/>
      <c r="D63" s="28"/>
      <c r="E63" s="28"/>
      <c r="F63" s="28"/>
      <c r="G63" s="28"/>
      <c r="H63" s="28"/>
      <c r="I63" s="28"/>
      <c r="J63" s="174">
        <v>16107</v>
      </c>
      <c r="K63" s="174"/>
      <c r="L63" s="174"/>
      <c r="M63" s="174"/>
      <c r="N63" s="28" t="s">
        <v>284</v>
      </c>
      <c r="O63" s="28"/>
      <c r="P63" s="28" t="s">
        <v>367</v>
      </c>
      <c r="Q63" s="28"/>
      <c r="R63" s="28"/>
      <c r="S63" s="28"/>
      <c r="T63" s="28"/>
      <c r="U63" s="28"/>
      <c r="V63" s="28"/>
      <c r="W63" s="28"/>
      <c r="X63" s="28"/>
      <c r="Y63" s="28"/>
      <c r="Z63" s="28"/>
      <c r="AA63" s="28"/>
      <c r="AB63" s="28"/>
    </row>
    <row r="64" spans="1:28" ht="18" customHeight="1" x14ac:dyDescent="0.15">
      <c r="A64" s="26"/>
      <c r="B64" s="28" t="s">
        <v>282</v>
      </c>
      <c r="C64" s="28"/>
      <c r="D64" s="28"/>
      <c r="E64" s="28"/>
      <c r="F64" s="28"/>
      <c r="G64" s="28"/>
      <c r="H64" s="28"/>
      <c r="I64" s="28"/>
      <c r="J64" s="174">
        <v>5240260</v>
      </c>
      <c r="K64" s="174"/>
      <c r="L64" s="174"/>
      <c r="M64" s="174"/>
      <c r="N64" s="28" t="s">
        <v>125</v>
      </c>
      <c r="O64" s="28"/>
      <c r="P64" s="28" t="s">
        <v>368</v>
      </c>
      <c r="Q64" s="28"/>
      <c r="R64" s="28"/>
      <c r="S64" s="28"/>
      <c r="T64" s="28"/>
      <c r="U64" s="28"/>
      <c r="V64" s="28"/>
      <c r="W64" s="28"/>
      <c r="X64" s="28"/>
      <c r="Y64" s="28"/>
      <c r="Z64" s="28"/>
      <c r="AA64" s="28"/>
      <c r="AB64" s="28"/>
    </row>
    <row r="65" spans="1:28" ht="18" customHeight="1" x14ac:dyDescent="0.15">
      <c r="A65" s="26"/>
      <c r="B65" s="28" t="s">
        <v>283</v>
      </c>
      <c r="C65" s="28"/>
      <c r="D65" s="28"/>
      <c r="E65" s="28"/>
      <c r="F65" s="28"/>
      <c r="G65" s="28"/>
      <c r="H65" s="28"/>
      <c r="I65" s="28"/>
      <c r="J65" s="174">
        <v>4950000</v>
      </c>
      <c r="K65" s="174"/>
      <c r="L65" s="174"/>
      <c r="M65" s="174"/>
      <c r="N65" s="28" t="s">
        <v>125</v>
      </c>
      <c r="O65" s="28"/>
      <c r="P65" s="28" t="s">
        <v>369</v>
      </c>
      <c r="Q65" s="28"/>
      <c r="R65" s="28"/>
      <c r="S65" s="28"/>
      <c r="T65" s="28"/>
      <c r="U65" s="28"/>
      <c r="V65" s="28"/>
      <c r="W65" s="28"/>
      <c r="X65" s="28"/>
      <c r="Y65" s="28"/>
      <c r="Z65" s="28"/>
      <c r="AA65" s="28"/>
      <c r="AB65" s="28"/>
    </row>
    <row r="66" spans="1:28" ht="18" customHeight="1" x14ac:dyDescent="0.15">
      <c r="A66" s="26"/>
      <c r="B66" s="28"/>
      <c r="C66" s="28"/>
      <c r="D66" s="28"/>
      <c r="E66" s="28"/>
      <c r="F66" s="28"/>
      <c r="G66" s="28"/>
      <c r="H66" s="28"/>
      <c r="I66" s="28"/>
      <c r="J66" s="106"/>
      <c r="K66" s="106"/>
      <c r="L66" s="106"/>
      <c r="M66" s="106"/>
      <c r="N66" s="28"/>
      <c r="O66" s="28"/>
      <c r="P66" s="28"/>
      <c r="Q66" s="28"/>
      <c r="R66" s="28"/>
      <c r="S66" s="28"/>
      <c r="T66" s="28"/>
      <c r="U66" s="28"/>
      <c r="V66" s="28"/>
      <c r="W66" s="28"/>
      <c r="X66" s="28"/>
      <c r="Y66" s="28"/>
      <c r="Z66" s="28"/>
      <c r="AA66" s="28"/>
      <c r="AB66" s="28"/>
    </row>
    <row r="67" spans="1:28" ht="16.5" customHeight="1" x14ac:dyDescent="0.15">
      <c r="A67" s="121" t="s">
        <v>144</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row>
    <row r="68" spans="1:28" ht="16.5" customHeight="1" x14ac:dyDescent="0.15">
      <c r="A68" s="136" t="s">
        <v>371</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row>
    <row r="69" spans="1:28" ht="16.5" customHeight="1" x14ac:dyDescent="0.15">
      <c r="A69" s="108"/>
      <c r="B69" s="202">
        <v>-1</v>
      </c>
      <c r="C69" s="202"/>
      <c r="D69" s="108" t="s">
        <v>288</v>
      </c>
      <c r="E69" s="108"/>
      <c r="F69" s="108"/>
      <c r="G69" s="108"/>
      <c r="H69" s="179">
        <v>10</v>
      </c>
      <c r="I69" s="179"/>
      <c r="J69" s="108" t="s">
        <v>274</v>
      </c>
      <c r="K69" s="108"/>
      <c r="L69" s="108"/>
      <c r="M69" s="108"/>
      <c r="N69" s="108"/>
      <c r="O69" s="60"/>
      <c r="P69" s="61"/>
      <c r="Q69" s="28" t="s">
        <v>372</v>
      </c>
      <c r="R69" s="28"/>
      <c r="S69" s="28"/>
      <c r="T69" s="28"/>
      <c r="U69" s="28"/>
      <c r="V69" s="28"/>
      <c r="W69" s="28"/>
      <c r="X69" s="28"/>
      <c r="Y69" s="108"/>
      <c r="Z69" s="108"/>
      <c r="AA69" s="108"/>
      <c r="AB69" s="108"/>
    </row>
    <row r="70" spans="1:28" ht="16.5" customHeight="1" x14ac:dyDescent="0.15">
      <c r="A70" s="108"/>
      <c r="B70" s="202">
        <v>-2</v>
      </c>
      <c r="C70" s="202"/>
      <c r="D70" s="108" t="s">
        <v>289</v>
      </c>
      <c r="E70" s="108"/>
      <c r="F70" s="108"/>
      <c r="G70" s="108"/>
      <c r="H70" s="179">
        <v>35</v>
      </c>
      <c r="I70" s="179"/>
      <c r="J70" s="108" t="s">
        <v>290</v>
      </c>
      <c r="K70" s="108" t="s">
        <v>291</v>
      </c>
      <c r="L70" s="108"/>
      <c r="M70" s="108"/>
      <c r="N70" s="108"/>
      <c r="O70" s="60"/>
      <c r="P70" s="62"/>
      <c r="Q70" s="28" t="s">
        <v>373</v>
      </c>
      <c r="R70" s="28"/>
      <c r="S70" s="28"/>
      <c r="T70" s="28"/>
      <c r="U70" s="28"/>
      <c r="V70" s="28"/>
      <c r="W70" s="28"/>
      <c r="X70" s="28"/>
      <c r="Y70" s="108"/>
      <c r="Z70" s="108"/>
      <c r="AA70" s="108"/>
      <c r="AB70" s="108"/>
    </row>
    <row r="71" spans="1:28" ht="16.5" customHeight="1" x14ac:dyDescent="0.15">
      <c r="A71" s="108"/>
      <c r="B71" s="202">
        <v>-3</v>
      </c>
      <c r="C71" s="202"/>
      <c r="D71" s="108" t="s">
        <v>261</v>
      </c>
      <c r="E71" s="108"/>
      <c r="F71" s="174">
        <v>408000</v>
      </c>
      <c r="G71" s="179"/>
      <c r="H71" s="179"/>
      <c r="I71" s="179"/>
      <c r="J71" s="26" t="s">
        <v>125</v>
      </c>
      <c r="K71" s="108"/>
      <c r="L71" s="108"/>
      <c r="M71" s="108"/>
      <c r="N71" s="108"/>
      <c r="O71" s="60"/>
      <c r="P71" s="62"/>
      <c r="Q71" s="28" t="s">
        <v>374</v>
      </c>
      <c r="R71" s="28"/>
      <c r="S71" s="28"/>
      <c r="T71" s="28"/>
      <c r="U71" s="28"/>
      <c r="V71" s="28"/>
      <c r="W71" s="28"/>
      <c r="X71" s="28"/>
      <c r="Y71" s="108"/>
      <c r="Z71" s="108"/>
      <c r="AA71" s="108"/>
      <c r="AB71" s="108"/>
    </row>
    <row r="72" spans="1:28" ht="16.5" customHeight="1" x14ac:dyDescent="0.15">
      <c r="A72" s="28"/>
      <c r="B72" s="202">
        <v>-4</v>
      </c>
      <c r="C72" s="202"/>
      <c r="D72" s="108" t="s">
        <v>262</v>
      </c>
      <c r="E72" s="26"/>
      <c r="F72" s="174">
        <v>443000</v>
      </c>
      <c r="G72" s="179"/>
      <c r="H72" s="179"/>
      <c r="I72" s="179"/>
      <c r="J72" s="26" t="s">
        <v>125</v>
      </c>
      <c r="K72" s="108" t="s">
        <v>292</v>
      </c>
      <c r="L72" s="26"/>
      <c r="M72" s="26"/>
      <c r="O72" s="60"/>
      <c r="P72" s="63"/>
      <c r="Q72" s="28" t="s">
        <v>375</v>
      </c>
      <c r="R72" s="28"/>
      <c r="S72" s="28"/>
      <c r="T72" s="28"/>
      <c r="U72" s="28"/>
      <c r="V72" s="28"/>
      <c r="W72" s="28"/>
      <c r="X72" s="28"/>
      <c r="Y72" s="28"/>
      <c r="Z72" s="28"/>
      <c r="AA72" s="28"/>
      <c r="AB72" s="28"/>
    </row>
    <row r="73" spans="1:28" ht="18" customHeight="1" x14ac:dyDescent="0.15">
      <c r="A73" s="28"/>
      <c r="B73" s="28"/>
      <c r="C73" s="28"/>
      <c r="D73" s="26"/>
      <c r="E73" s="26"/>
      <c r="F73" s="26"/>
      <c r="G73" s="26"/>
      <c r="H73" s="26"/>
      <c r="I73" s="26"/>
      <c r="J73" s="26"/>
      <c r="K73" s="26"/>
      <c r="L73" s="26"/>
      <c r="M73" s="26"/>
      <c r="N73" s="26"/>
      <c r="O73" s="26"/>
      <c r="P73" s="26"/>
      <c r="Q73" s="26"/>
      <c r="R73" s="26"/>
      <c r="S73" s="26"/>
      <c r="T73" s="26"/>
      <c r="U73" s="26"/>
      <c r="V73" s="26"/>
      <c r="W73" s="28"/>
      <c r="X73" s="28"/>
      <c r="Y73" s="28"/>
      <c r="Z73" s="28"/>
      <c r="AA73" s="28"/>
      <c r="AB73" s="28"/>
    </row>
    <row r="74" spans="1:28" ht="18" customHeight="1"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8" customHeight="1" x14ac:dyDescent="0.1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row>
    <row r="76" spans="1:28" ht="29.25" customHeight="1" x14ac:dyDescent="0.15">
      <c r="A76" s="108"/>
      <c r="B76" s="108"/>
      <c r="C76" s="108"/>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row>
    <row r="77" spans="1:28" ht="18" customHeight="1" x14ac:dyDescent="0.15">
      <c r="A77" s="26"/>
      <c r="B77" s="26"/>
      <c r="C77" s="26"/>
      <c r="D77" s="108"/>
      <c r="E77" s="108"/>
      <c r="F77" s="108"/>
      <c r="G77" s="108"/>
      <c r="H77" s="113"/>
      <c r="I77" s="113"/>
      <c r="J77" s="113"/>
      <c r="K77" s="26"/>
      <c r="L77" s="42"/>
      <c r="M77" s="42"/>
      <c r="N77" s="42"/>
      <c r="O77" s="42"/>
      <c r="P77" s="42"/>
      <c r="Q77" s="42"/>
      <c r="U77" s="108"/>
      <c r="V77" s="26"/>
      <c r="W77" s="26"/>
      <c r="X77" s="26"/>
      <c r="Y77" s="26"/>
      <c r="Z77" s="26"/>
      <c r="AA77" s="26"/>
      <c r="AB77" s="26"/>
    </row>
    <row r="78" spans="1:28" ht="18" customHeight="1" x14ac:dyDescent="0.15">
      <c r="A78" s="26"/>
      <c r="B78" s="26"/>
      <c r="C78" s="26"/>
      <c r="D78" s="108"/>
      <c r="E78" s="26"/>
      <c r="F78" s="26"/>
      <c r="G78" s="26"/>
      <c r="H78" s="113"/>
      <c r="I78" s="113"/>
      <c r="J78" s="113"/>
      <c r="K78" s="26"/>
      <c r="L78" s="42"/>
      <c r="M78" s="42"/>
      <c r="N78" s="42"/>
      <c r="O78" s="42"/>
      <c r="P78" s="42"/>
      <c r="Q78" s="42"/>
      <c r="U78" s="28"/>
      <c r="V78" s="26"/>
      <c r="W78" s="26"/>
      <c r="X78" s="26"/>
      <c r="Y78" s="26"/>
      <c r="Z78" s="26"/>
      <c r="AA78" s="26"/>
      <c r="AB78" s="26"/>
    </row>
    <row r="79" spans="1:28" ht="18" customHeight="1" x14ac:dyDescent="0.15">
      <c r="A79" s="26"/>
      <c r="B79" s="26"/>
      <c r="C79" s="26"/>
      <c r="D79" s="26"/>
      <c r="E79" s="26"/>
      <c r="F79" s="26"/>
      <c r="G79" s="26"/>
      <c r="H79" s="108"/>
      <c r="K79" s="90"/>
      <c r="R79" s="108"/>
      <c r="S79" s="26"/>
      <c r="T79" s="26"/>
      <c r="U79" s="26"/>
      <c r="V79" s="26"/>
      <c r="W79" s="26"/>
      <c r="X79" s="26"/>
      <c r="Y79" s="26"/>
      <c r="Z79" s="26"/>
      <c r="AA79" s="26"/>
      <c r="AB79" s="26"/>
    </row>
  </sheetData>
  <mergeCells count="280">
    <mergeCell ref="X44:AB44"/>
    <mergeCell ref="L44:P44"/>
    <mergeCell ref="Q44:R44"/>
    <mergeCell ref="S44:T44"/>
    <mergeCell ref="B71:C71"/>
    <mergeCell ref="F71:I71"/>
    <mergeCell ref="B72:C72"/>
    <mergeCell ref="F72:I72"/>
    <mergeCell ref="A67:AB67"/>
    <mergeCell ref="A68:AB68"/>
    <mergeCell ref="B69:C69"/>
    <mergeCell ref="H69:I69"/>
    <mergeCell ref="B70:C70"/>
    <mergeCell ref="H70:I70"/>
    <mergeCell ref="X59:Z59"/>
    <mergeCell ref="AA59:AB59"/>
    <mergeCell ref="J62:M62"/>
    <mergeCell ref="J63:M63"/>
    <mergeCell ref="J64:M64"/>
    <mergeCell ref="J65:M65"/>
    <mergeCell ref="V58:W58"/>
    <mergeCell ref="X58:Z58"/>
    <mergeCell ref="AA58:AB58"/>
    <mergeCell ref="D59:H59"/>
    <mergeCell ref="I59:K59"/>
    <mergeCell ref="L59:M59"/>
    <mergeCell ref="N59:P59"/>
    <mergeCell ref="Q59:R59"/>
    <mergeCell ref="S59:U59"/>
    <mergeCell ref="V59:W59"/>
    <mergeCell ref="D58:H58"/>
    <mergeCell ref="I58:K58"/>
    <mergeCell ref="L58:M58"/>
    <mergeCell ref="N58:P58"/>
    <mergeCell ref="Q58:R58"/>
    <mergeCell ref="S58:U58"/>
    <mergeCell ref="D57:H57"/>
    <mergeCell ref="I57:K57"/>
    <mergeCell ref="L57:M57"/>
    <mergeCell ref="N57:P57"/>
    <mergeCell ref="Q57:R57"/>
    <mergeCell ref="S57:U57"/>
    <mergeCell ref="V57:W57"/>
    <mergeCell ref="X57:Z57"/>
    <mergeCell ref="AA57:AB57"/>
    <mergeCell ref="D56:H56"/>
    <mergeCell ref="I56:K56"/>
    <mergeCell ref="L56:M56"/>
    <mergeCell ref="N56:P56"/>
    <mergeCell ref="Q56:R56"/>
    <mergeCell ref="S56:U56"/>
    <mergeCell ref="V56:W56"/>
    <mergeCell ref="X56:Z56"/>
    <mergeCell ref="AA56:AB56"/>
    <mergeCell ref="V54:W54"/>
    <mergeCell ref="X54:Z54"/>
    <mergeCell ref="AA54:AB54"/>
    <mergeCell ref="D55:H55"/>
    <mergeCell ref="I55:K55"/>
    <mergeCell ref="L55:M55"/>
    <mergeCell ref="N55:P55"/>
    <mergeCell ref="Q55:R55"/>
    <mergeCell ref="S55:U55"/>
    <mergeCell ref="V55:W55"/>
    <mergeCell ref="D54:H54"/>
    <mergeCell ref="I54:K54"/>
    <mergeCell ref="L54:M54"/>
    <mergeCell ref="N54:P54"/>
    <mergeCell ref="Q54:R54"/>
    <mergeCell ref="S54:U54"/>
    <mergeCell ref="X55:Z55"/>
    <mergeCell ref="AA55:AB55"/>
    <mergeCell ref="P45:Q45"/>
    <mergeCell ref="X45:AB45"/>
    <mergeCell ref="A48:AB48"/>
    <mergeCell ref="C50:AB50"/>
    <mergeCell ref="D53:H53"/>
    <mergeCell ref="I53:M53"/>
    <mergeCell ref="N53:R53"/>
    <mergeCell ref="S53:W53"/>
    <mergeCell ref="X53:AB53"/>
    <mergeCell ref="T42:U42"/>
    <mergeCell ref="V42:W42"/>
    <mergeCell ref="X42:AB42"/>
    <mergeCell ref="J43:N43"/>
    <mergeCell ref="O43:P43"/>
    <mergeCell ref="Q43:U43"/>
    <mergeCell ref="X43:AB43"/>
    <mergeCell ref="T40:U40"/>
    <mergeCell ref="V40:W40"/>
    <mergeCell ref="X40:AB40"/>
    <mergeCell ref="T41:U41"/>
    <mergeCell ref="V41:W41"/>
    <mergeCell ref="X41:AB41"/>
    <mergeCell ref="T38:U38"/>
    <mergeCell ref="V38:W38"/>
    <mergeCell ref="X38:AB38"/>
    <mergeCell ref="T39:U39"/>
    <mergeCell ref="V39:W39"/>
    <mergeCell ref="X39:AB39"/>
    <mergeCell ref="I31:L31"/>
    <mergeCell ref="I32:L32"/>
    <mergeCell ref="T36:U36"/>
    <mergeCell ref="V36:W36"/>
    <mergeCell ref="X36:AB36"/>
    <mergeCell ref="X37:AB37"/>
    <mergeCell ref="I28:L28"/>
    <mergeCell ref="N28:T28"/>
    <mergeCell ref="I29:L29"/>
    <mergeCell ref="N29:T29"/>
    <mergeCell ref="I30:L30"/>
    <mergeCell ref="N30:T30"/>
    <mergeCell ref="M26:O26"/>
    <mergeCell ref="P26:Q26"/>
    <mergeCell ref="R26:T26"/>
    <mergeCell ref="U26:W26"/>
    <mergeCell ref="X26:Z26"/>
    <mergeCell ref="AA26:AB26"/>
    <mergeCell ref="P25:Q25"/>
    <mergeCell ref="R25:T25"/>
    <mergeCell ref="U25:W25"/>
    <mergeCell ref="X25:Z25"/>
    <mergeCell ref="AA25:AB25"/>
    <mergeCell ref="B26:C26"/>
    <mergeCell ref="D26:E26"/>
    <mergeCell ref="F26:G26"/>
    <mergeCell ref="H26:I26"/>
    <mergeCell ref="J26:L26"/>
    <mergeCell ref="B25:C25"/>
    <mergeCell ref="D25:E25"/>
    <mergeCell ref="F25:G25"/>
    <mergeCell ref="H25:I25"/>
    <mergeCell ref="J25:L25"/>
    <mergeCell ref="M25:O25"/>
    <mergeCell ref="M24:O24"/>
    <mergeCell ref="P24:Q24"/>
    <mergeCell ref="R24:T24"/>
    <mergeCell ref="U24:W24"/>
    <mergeCell ref="X24:Z24"/>
    <mergeCell ref="AA24:AB24"/>
    <mergeCell ref="P23:Q23"/>
    <mergeCell ref="R23:T23"/>
    <mergeCell ref="U23:W23"/>
    <mergeCell ref="X23:Z23"/>
    <mergeCell ref="AA23:AB23"/>
    <mergeCell ref="M23:O23"/>
    <mergeCell ref="B24:C24"/>
    <mergeCell ref="D24:E24"/>
    <mergeCell ref="F24:G24"/>
    <mergeCell ref="H24:I24"/>
    <mergeCell ref="J24:L24"/>
    <mergeCell ref="B23:C23"/>
    <mergeCell ref="D23:E23"/>
    <mergeCell ref="F23:G23"/>
    <mergeCell ref="H23:I23"/>
    <mergeCell ref="J23:L23"/>
    <mergeCell ref="M22:O22"/>
    <mergeCell ref="P22:Q22"/>
    <mergeCell ref="R22:T22"/>
    <mergeCell ref="U22:W22"/>
    <mergeCell ref="X22:Z22"/>
    <mergeCell ref="AA22:AB22"/>
    <mergeCell ref="P21:Q21"/>
    <mergeCell ref="R21:T21"/>
    <mergeCell ref="U21:W21"/>
    <mergeCell ref="X21:Z21"/>
    <mergeCell ref="AA21:AB21"/>
    <mergeCell ref="M21:O21"/>
    <mergeCell ref="B22:C22"/>
    <mergeCell ref="D22:E22"/>
    <mergeCell ref="F22:G22"/>
    <mergeCell ref="H22:I22"/>
    <mergeCell ref="J22:L22"/>
    <mergeCell ref="B21:C21"/>
    <mergeCell ref="D21:E21"/>
    <mergeCell ref="F21:G21"/>
    <mergeCell ref="H21:I21"/>
    <mergeCell ref="J21:L21"/>
    <mergeCell ref="M20:O20"/>
    <mergeCell ref="P20:Q20"/>
    <mergeCell ref="R20:T20"/>
    <mergeCell ref="U20:W20"/>
    <mergeCell ref="X20:Z20"/>
    <mergeCell ref="AA20:AB20"/>
    <mergeCell ref="P19:Q19"/>
    <mergeCell ref="R19:T19"/>
    <mergeCell ref="U19:W19"/>
    <mergeCell ref="X19:Z19"/>
    <mergeCell ref="AA19:AB19"/>
    <mergeCell ref="M19:O19"/>
    <mergeCell ref="B20:C20"/>
    <mergeCell ref="D20:E20"/>
    <mergeCell ref="F20:G20"/>
    <mergeCell ref="H20:I20"/>
    <mergeCell ref="J20:L20"/>
    <mergeCell ref="B19:C19"/>
    <mergeCell ref="D19:E19"/>
    <mergeCell ref="F19:G19"/>
    <mergeCell ref="H19:I19"/>
    <mergeCell ref="J19:L19"/>
    <mergeCell ref="M18:O18"/>
    <mergeCell ref="P18:Q18"/>
    <mergeCell ref="R18:T18"/>
    <mergeCell ref="U18:W18"/>
    <mergeCell ref="X18:Z18"/>
    <mergeCell ref="AA18:AB18"/>
    <mergeCell ref="P17:Q17"/>
    <mergeCell ref="R17:T17"/>
    <mergeCell ref="U17:W17"/>
    <mergeCell ref="X17:Z17"/>
    <mergeCell ref="AA17:AB17"/>
    <mergeCell ref="M17:O17"/>
    <mergeCell ref="B18:C18"/>
    <mergeCell ref="D18:E18"/>
    <mergeCell ref="F18:G18"/>
    <mergeCell ref="H18:I18"/>
    <mergeCell ref="J18:L18"/>
    <mergeCell ref="B17:C17"/>
    <mergeCell ref="D17:E17"/>
    <mergeCell ref="F17:G17"/>
    <mergeCell ref="H17:I17"/>
    <mergeCell ref="J17:L17"/>
    <mergeCell ref="M16:O16"/>
    <mergeCell ref="P16:Q16"/>
    <mergeCell ref="R16:T16"/>
    <mergeCell ref="U16:W16"/>
    <mergeCell ref="X16:Z16"/>
    <mergeCell ref="AA16:AB16"/>
    <mergeCell ref="P15:Q15"/>
    <mergeCell ref="R15:T15"/>
    <mergeCell ref="U15:W15"/>
    <mergeCell ref="X15:Z15"/>
    <mergeCell ref="AA15:AB15"/>
    <mergeCell ref="M15:O15"/>
    <mergeCell ref="B16:C16"/>
    <mergeCell ref="D16:E16"/>
    <mergeCell ref="F16:G16"/>
    <mergeCell ref="H16:I16"/>
    <mergeCell ref="J16:L16"/>
    <mergeCell ref="B15:C15"/>
    <mergeCell ref="D15:E15"/>
    <mergeCell ref="F15:G15"/>
    <mergeCell ref="H15:I15"/>
    <mergeCell ref="J15:L15"/>
    <mergeCell ref="M14:O14"/>
    <mergeCell ref="P14:Q14"/>
    <mergeCell ref="R14:T14"/>
    <mergeCell ref="U14:W14"/>
    <mergeCell ref="X14:Z14"/>
    <mergeCell ref="AA14:AB14"/>
    <mergeCell ref="P13:Q13"/>
    <mergeCell ref="R13:T13"/>
    <mergeCell ref="U13:W13"/>
    <mergeCell ref="X13:Z13"/>
    <mergeCell ref="AA13:AB13"/>
    <mergeCell ref="M13:O13"/>
    <mergeCell ref="B14:C14"/>
    <mergeCell ref="D14:E14"/>
    <mergeCell ref="F14:G14"/>
    <mergeCell ref="H14:I14"/>
    <mergeCell ref="J14:L14"/>
    <mergeCell ref="B13:C13"/>
    <mergeCell ref="D13:E13"/>
    <mergeCell ref="F13:G13"/>
    <mergeCell ref="H13:I13"/>
    <mergeCell ref="J13:L13"/>
    <mergeCell ref="A7:AB7"/>
    <mergeCell ref="A8:AB8"/>
    <mergeCell ref="D9:AB9"/>
    <mergeCell ref="X10:AB11"/>
    <mergeCell ref="B12:C12"/>
    <mergeCell ref="D12:I12"/>
    <mergeCell ref="J12:Q12"/>
    <mergeCell ref="R12:AB12"/>
    <mergeCell ref="A1:AB1"/>
    <mergeCell ref="A2:AB2"/>
    <mergeCell ref="A3:AB3"/>
    <mergeCell ref="A4:AB4"/>
    <mergeCell ref="B5:AB5"/>
    <mergeCell ref="A6:AB6"/>
  </mergeCells>
  <phoneticPr fontId="3"/>
  <pageMargins left="0.9055118110236221" right="0.11811023622047245" top="0.9448818897637796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7"/>
  <sheetViews>
    <sheetView topLeftCell="A13" zoomScaleNormal="100" workbookViewId="0">
      <selection activeCell="B5" sqref="B5:AB5"/>
    </sheetView>
  </sheetViews>
  <sheetFormatPr defaultRowHeight="13.5" x14ac:dyDescent="0.15"/>
  <cols>
    <col min="1" max="15" width="3.125" customWidth="1"/>
    <col min="16" max="16" width="4" customWidth="1"/>
    <col min="17" max="17" width="3.875" customWidth="1"/>
    <col min="18" max="22" width="3.125" customWidth="1"/>
    <col min="23" max="23" width="2.875" customWidth="1"/>
    <col min="24" max="25" width="3.375" customWidth="1"/>
    <col min="26" max="28" width="3.125" customWidth="1"/>
  </cols>
  <sheetData>
    <row r="1" spans="1:28" ht="28.15" customHeight="1" x14ac:dyDescent="0.15">
      <c r="A1" s="132" t="s">
        <v>180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spans="1:28" ht="28.15" customHeight="1" x14ac:dyDescent="0.15">
      <c r="A2" s="134" t="s">
        <v>332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x14ac:dyDescent="0.15">
      <c r="A3" s="135" t="s">
        <v>351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row>
    <row r="4" spans="1:28" ht="19.149999999999999" customHeight="1" x14ac:dyDescent="0.15">
      <c r="A4" s="136" t="s">
        <v>250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row>
    <row r="5" spans="1:28" ht="142.15" customHeight="1" x14ac:dyDescent="0.15">
      <c r="A5" s="100"/>
      <c r="B5" s="121" t="s">
        <v>355</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ht="21.75" customHeight="1" x14ac:dyDescent="0.15">
      <c r="A6" s="136" t="s">
        <v>143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21.75" customHeight="1" x14ac:dyDescent="0.15">
      <c r="A7" s="121" t="s">
        <v>178</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ht="19.149999999999999" customHeight="1" x14ac:dyDescent="0.15">
      <c r="A8" s="122" t="s">
        <v>159</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row>
    <row r="9" spans="1:28" ht="45" customHeight="1" x14ac:dyDescent="0.15">
      <c r="A9" s="26"/>
      <c r="B9" s="27"/>
      <c r="C9" s="27"/>
      <c r="D9" s="123" t="s">
        <v>177</v>
      </c>
      <c r="E9" s="123"/>
      <c r="F9" s="123"/>
      <c r="G9" s="123"/>
      <c r="H9" s="123"/>
      <c r="I9" s="123"/>
      <c r="J9" s="123"/>
      <c r="K9" s="123"/>
      <c r="L9" s="123"/>
      <c r="M9" s="123"/>
      <c r="N9" s="123"/>
      <c r="O9" s="123"/>
      <c r="P9" s="123"/>
      <c r="Q9" s="123"/>
      <c r="R9" s="123"/>
      <c r="S9" s="123"/>
      <c r="T9" s="123"/>
      <c r="U9" s="123"/>
      <c r="V9" s="123"/>
      <c r="W9" s="123"/>
      <c r="X9" s="123"/>
      <c r="Y9" s="123"/>
      <c r="Z9" s="123"/>
      <c r="AA9" s="123"/>
      <c r="AB9" s="123"/>
    </row>
    <row r="10" spans="1:28" ht="18" customHeight="1" x14ac:dyDescent="0.15">
      <c r="A10" s="26"/>
      <c r="B10" s="26"/>
      <c r="C10" s="26" t="s">
        <v>120</v>
      </c>
      <c r="D10" s="26"/>
      <c r="E10" s="26"/>
      <c r="F10" s="28"/>
      <c r="G10" s="28"/>
      <c r="H10" s="28"/>
      <c r="I10" s="28"/>
      <c r="J10" s="28"/>
      <c r="K10" s="28"/>
      <c r="L10" s="28"/>
      <c r="M10" s="28"/>
      <c r="N10" s="28"/>
      <c r="O10" s="28"/>
      <c r="P10" s="28"/>
      <c r="Q10" s="28"/>
      <c r="R10" s="28"/>
      <c r="S10" s="28"/>
      <c r="T10" s="28"/>
      <c r="U10" s="28"/>
      <c r="V10" s="28"/>
      <c r="W10" s="28"/>
      <c r="X10" s="124" t="s">
        <v>296</v>
      </c>
      <c r="Y10" s="124"/>
      <c r="Z10" s="124"/>
      <c r="AA10" s="124"/>
      <c r="AB10" s="124"/>
    </row>
    <row r="11" spans="1:28" ht="6.75" customHeight="1" thickBot="1" x14ac:dyDescent="0.2">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25"/>
      <c r="Y11" s="125"/>
      <c r="Z11" s="125"/>
      <c r="AA11" s="125"/>
      <c r="AB11" s="125"/>
    </row>
    <row r="12" spans="1:28" ht="20.25" customHeight="1" x14ac:dyDescent="0.15">
      <c r="A12" s="26"/>
      <c r="B12" s="126"/>
      <c r="C12" s="127"/>
      <c r="D12" s="128" t="s">
        <v>156</v>
      </c>
      <c r="E12" s="129"/>
      <c r="F12" s="129"/>
      <c r="G12" s="129"/>
      <c r="H12" s="129"/>
      <c r="I12" s="130"/>
      <c r="J12" s="131" t="s">
        <v>18</v>
      </c>
      <c r="K12" s="131"/>
      <c r="L12" s="131"/>
      <c r="M12" s="131"/>
      <c r="N12" s="131"/>
      <c r="O12" s="131"/>
      <c r="P12" s="131"/>
      <c r="Q12" s="131"/>
      <c r="R12" s="131" t="s">
        <v>4</v>
      </c>
      <c r="S12" s="131"/>
      <c r="T12" s="131"/>
      <c r="U12" s="131"/>
      <c r="V12" s="131"/>
      <c r="W12" s="131"/>
      <c r="X12" s="131"/>
      <c r="Y12" s="131"/>
      <c r="Z12" s="131"/>
      <c r="AA12" s="131"/>
      <c r="AB12" s="131"/>
    </row>
    <row r="13" spans="1:28" ht="36" customHeight="1" x14ac:dyDescent="0.15">
      <c r="A13" s="26"/>
      <c r="B13" s="147"/>
      <c r="C13" s="148"/>
      <c r="D13" s="147" t="s">
        <v>151</v>
      </c>
      <c r="E13" s="149"/>
      <c r="F13" s="149" t="s">
        <v>150</v>
      </c>
      <c r="G13" s="149"/>
      <c r="H13" s="149" t="s">
        <v>103</v>
      </c>
      <c r="I13" s="148"/>
      <c r="J13" s="147" t="s">
        <v>152</v>
      </c>
      <c r="K13" s="149"/>
      <c r="L13" s="149"/>
      <c r="M13" s="149" t="s">
        <v>153</v>
      </c>
      <c r="N13" s="149"/>
      <c r="O13" s="149"/>
      <c r="P13" s="157" t="s">
        <v>105</v>
      </c>
      <c r="Q13" s="158"/>
      <c r="R13" s="147" t="s">
        <v>154</v>
      </c>
      <c r="S13" s="149"/>
      <c r="T13" s="149"/>
      <c r="U13" s="149" t="s">
        <v>155</v>
      </c>
      <c r="V13" s="149"/>
      <c r="W13" s="149"/>
      <c r="X13" s="149" t="s">
        <v>106</v>
      </c>
      <c r="Y13" s="149"/>
      <c r="Z13" s="149"/>
      <c r="AA13" s="149" t="s">
        <v>160</v>
      </c>
      <c r="AB13" s="148"/>
    </row>
    <row r="14" spans="1:28" ht="21" customHeight="1" x14ac:dyDescent="0.15">
      <c r="A14" s="26"/>
      <c r="B14" s="137" t="s">
        <v>6</v>
      </c>
      <c r="C14" s="138"/>
      <c r="D14" s="139">
        <v>335</v>
      </c>
      <c r="E14" s="140"/>
      <c r="F14" s="203">
        <v>396</v>
      </c>
      <c r="G14" s="204"/>
      <c r="H14" s="143">
        <f>SUM(F14-D14)</f>
        <v>61</v>
      </c>
      <c r="I14" s="144"/>
      <c r="J14" s="145">
        <f t="shared" ref="J14:J26" si="0">SUM(R14/D14)*1000</f>
        <v>8504.4776119402995</v>
      </c>
      <c r="K14" s="146"/>
      <c r="L14" s="146"/>
      <c r="M14" s="146">
        <f t="shared" ref="M14:M22" si="1">SUM(U14/F14*1000)</f>
        <v>8497.4747474747473</v>
      </c>
      <c r="N14" s="146"/>
      <c r="O14" s="146"/>
      <c r="P14" s="150">
        <f t="shared" ref="P14:P26" si="2">SUM(M14-J14)</f>
        <v>-7.002864465552193</v>
      </c>
      <c r="Q14" s="151"/>
      <c r="R14" s="145">
        <v>2849</v>
      </c>
      <c r="S14" s="146"/>
      <c r="T14" s="146"/>
      <c r="U14" s="146">
        <v>3365</v>
      </c>
      <c r="V14" s="146"/>
      <c r="W14" s="146"/>
      <c r="X14" s="154">
        <f t="shared" ref="X14:X26" si="3">SUM(U14-R14)</f>
        <v>516</v>
      </c>
      <c r="Y14" s="154"/>
      <c r="Z14" s="154"/>
      <c r="AA14" s="155">
        <f t="shared" ref="AA14:AA26" si="4">SUM(U14/R14%)</f>
        <v>118.11161811161811</v>
      </c>
      <c r="AB14" s="156"/>
    </row>
    <row r="15" spans="1:28" ht="21" customHeight="1" x14ac:dyDescent="0.15">
      <c r="A15" s="26"/>
      <c r="B15" s="137" t="s">
        <v>7</v>
      </c>
      <c r="C15" s="138"/>
      <c r="D15" s="145">
        <v>319</v>
      </c>
      <c r="E15" s="146"/>
      <c r="F15" s="203">
        <v>360</v>
      </c>
      <c r="G15" s="204"/>
      <c r="H15" s="143">
        <f t="shared" ref="H15:H22" si="5">SUM(F15-D15)</f>
        <v>41</v>
      </c>
      <c r="I15" s="144"/>
      <c r="J15" s="139">
        <f t="shared" si="0"/>
        <v>8517.241379310346</v>
      </c>
      <c r="K15" s="195"/>
      <c r="L15" s="140"/>
      <c r="M15" s="146">
        <f t="shared" si="1"/>
        <v>8497.2222222222226</v>
      </c>
      <c r="N15" s="146"/>
      <c r="O15" s="146"/>
      <c r="P15" s="150">
        <f t="shared" si="2"/>
        <v>-20.019157088123393</v>
      </c>
      <c r="Q15" s="151"/>
      <c r="R15" s="145">
        <v>2717</v>
      </c>
      <c r="S15" s="146"/>
      <c r="T15" s="146"/>
      <c r="U15" s="146">
        <v>3059</v>
      </c>
      <c r="V15" s="146"/>
      <c r="W15" s="146"/>
      <c r="X15" s="154">
        <f t="shared" si="3"/>
        <v>342</v>
      </c>
      <c r="Y15" s="154"/>
      <c r="Z15" s="154"/>
      <c r="AA15" s="155">
        <f t="shared" si="4"/>
        <v>112.58741258741259</v>
      </c>
      <c r="AB15" s="156"/>
    </row>
    <row r="16" spans="1:28" ht="21" customHeight="1" x14ac:dyDescent="0.15">
      <c r="A16" s="26"/>
      <c r="B16" s="137" t="s">
        <v>8</v>
      </c>
      <c r="C16" s="138"/>
      <c r="D16" s="145">
        <v>368</v>
      </c>
      <c r="E16" s="146"/>
      <c r="F16" s="203">
        <v>360</v>
      </c>
      <c r="G16" s="204"/>
      <c r="H16" s="143">
        <f t="shared" si="5"/>
        <v>-8</v>
      </c>
      <c r="I16" s="144"/>
      <c r="J16" s="139">
        <f t="shared" si="0"/>
        <v>8502.717391304348</v>
      </c>
      <c r="K16" s="195"/>
      <c r="L16" s="140"/>
      <c r="M16" s="146">
        <f t="shared" si="1"/>
        <v>8494.4444444444434</v>
      </c>
      <c r="N16" s="146"/>
      <c r="O16" s="146"/>
      <c r="P16" s="150">
        <f t="shared" si="2"/>
        <v>-8.2729468599045504</v>
      </c>
      <c r="Q16" s="151"/>
      <c r="R16" s="145">
        <v>3129</v>
      </c>
      <c r="S16" s="146"/>
      <c r="T16" s="146"/>
      <c r="U16" s="146">
        <v>3058</v>
      </c>
      <c r="V16" s="146"/>
      <c r="W16" s="146"/>
      <c r="X16" s="154">
        <f t="shared" si="3"/>
        <v>-71</v>
      </c>
      <c r="Y16" s="154"/>
      <c r="Z16" s="154"/>
      <c r="AA16" s="155">
        <f t="shared" si="4"/>
        <v>97.730904442313843</v>
      </c>
      <c r="AB16" s="156"/>
    </row>
    <row r="17" spans="1:29" ht="21" customHeight="1" x14ac:dyDescent="0.15">
      <c r="A17" s="26"/>
      <c r="B17" s="137" t="s">
        <v>9</v>
      </c>
      <c r="C17" s="138"/>
      <c r="D17" s="145">
        <v>393</v>
      </c>
      <c r="E17" s="146"/>
      <c r="F17" s="203">
        <v>414</v>
      </c>
      <c r="G17" s="204"/>
      <c r="H17" s="143">
        <f t="shared" si="5"/>
        <v>21</v>
      </c>
      <c r="I17" s="144"/>
      <c r="J17" s="139">
        <f t="shared" si="0"/>
        <v>8539.4402035623407</v>
      </c>
      <c r="K17" s="195"/>
      <c r="L17" s="140"/>
      <c r="M17" s="146">
        <f t="shared" si="1"/>
        <v>8514.492753623188</v>
      </c>
      <c r="N17" s="146"/>
      <c r="O17" s="146"/>
      <c r="P17" s="150">
        <f t="shared" si="2"/>
        <v>-24.947449939152648</v>
      </c>
      <c r="Q17" s="151"/>
      <c r="R17" s="145">
        <v>3356</v>
      </c>
      <c r="S17" s="146"/>
      <c r="T17" s="146"/>
      <c r="U17" s="146">
        <v>3525</v>
      </c>
      <c r="V17" s="146"/>
      <c r="W17" s="146"/>
      <c r="X17" s="154">
        <f t="shared" si="3"/>
        <v>169</v>
      </c>
      <c r="Y17" s="154"/>
      <c r="Z17" s="154"/>
      <c r="AA17" s="155">
        <f t="shared" si="4"/>
        <v>105.03575685339689</v>
      </c>
      <c r="AB17" s="156"/>
    </row>
    <row r="18" spans="1:29" ht="21" customHeight="1" x14ac:dyDescent="0.15">
      <c r="A18" s="26"/>
      <c r="B18" s="137" t="s">
        <v>10</v>
      </c>
      <c r="C18" s="138"/>
      <c r="D18" s="145">
        <v>330</v>
      </c>
      <c r="E18" s="146"/>
      <c r="F18" s="203">
        <v>306</v>
      </c>
      <c r="G18" s="204"/>
      <c r="H18" s="143">
        <f t="shared" si="5"/>
        <v>-24</v>
      </c>
      <c r="I18" s="144"/>
      <c r="J18" s="139">
        <f t="shared" si="0"/>
        <v>8718.181818181818</v>
      </c>
      <c r="K18" s="195"/>
      <c r="L18" s="140"/>
      <c r="M18" s="146">
        <f t="shared" si="1"/>
        <v>8535.9477124183013</v>
      </c>
      <c r="N18" s="146"/>
      <c r="O18" s="146"/>
      <c r="P18" s="150">
        <f t="shared" si="2"/>
        <v>-182.23410576351671</v>
      </c>
      <c r="Q18" s="151"/>
      <c r="R18" s="152">
        <v>2877</v>
      </c>
      <c r="S18" s="153"/>
      <c r="T18" s="153"/>
      <c r="U18" s="146">
        <v>2612</v>
      </c>
      <c r="V18" s="146"/>
      <c r="W18" s="146"/>
      <c r="X18" s="154">
        <f t="shared" si="3"/>
        <v>-265</v>
      </c>
      <c r="Y18" s="154"/>
      <c r="Z18" s="154"/>
      <c r="AA18" s="155">
        <f t="shared" si="4"/>
        <v>90.7890163364616</v>
      </c>
      <c r="AB18" s="156"/>
    </row>
    <row r="19" spans="1:29" ht="21" customHeight="1" x14ac:dyDescent="0.15">
      <c r="A19" s="26"/>
      <c r="B19" s="137" t="s">
        <v>11</v>
      </c>
      <c r="C19" s="138"/>
      <c r="D19" s="145">
        <v>364</v>
      </c>
      <c r="E19" s="146"/>
      <c r="F19" s="203">
        <v>378</v>
      </c>
      <c r="G19" s="204"/>
      <c r="H19" s="143">
        <f t="shared" si="5"/>
        <v>14</v>
      </c>
      <c r="I19" s="144"/>
      <c r="J19" s="139">
        <f t="shared" si="0"/>
        <v>8760.9890109890111</v>
      </c>
      <c r="K19" s="195"/>
      <c r="L19" s="140"/>
      <c r="M19" s="146">
        <f t="shared" si="1"/>
        <v>8518.5185185185182</v>
      </c>
      <c r="N19" s="146"/>
      <c r="O19" s="146"/>
      <c r="P19" s="150">
        <f t="shared" si="2"/>
        <v>-242.4704924704929</v>
      </c>
      <c r="Q19" s="151"/>
      <c r="R19" s="145">
        <v>3189</v>
      </c>
      <c r="S19" s="146"/>
      <c r="T19" s="146"/>
      <c r="U19" s="146">
        <v>3220</v>
      </c>
      <c r="V19" s="146"/>
      <c r="W19" s="146"/>
      <c r="X19" s="154">
        <f t="shared" si="3"/>
        <v>31</v>
      </c>
      <c r="Y19" s="154"/>
      <c r="Z19" s="154"/>
      <c r="AA19" s="155">
        <f t="shared" si="4"/>
        <v>100.97209156475384</v>
      </c>
      <c r="AB19" s="156"/>
    </row>
    <row r="20" spans="1:29" ht="21" customHeight="1" x14ac:dyDescent="0.15">
      <c r="A20" s="26"/>
      <c r="B20" s="137" t="s">
        <v>12</v>
      </c>
      <c r="C20" s="138"/>
      <c r="D20" s="145">
        <v>406</v>
      </c>
      <c r="E20" s="146"/>
      <c r="F20" s="203">
        <v>414</v>
      </c>
      <c r="G20" s="204"/>
      <c r="H20" s="143">
        <f t="shared" si="5"/>
        <v>8</v>
      </c>
      <c r="I20" s="144"/>
      <c r="J20" s="139">
        <f t="shared" si="0"/>
        <v>8738.9162561576359</v>
      </c>
      <c r="K20" s="195"/>
      <c r="L20" s="140"/>
      <c r="M20" s="146">
        <f t="shared" si="1"/>
        <v>8516.9082125603854</v>
      </c>
      <c r="N20" s="146"/>
      <c r="O20" s="146"/>
      <c r="P20" s="150">
        <f t="shared" si="2"/>
        <v>-222.00804359725043</v>
      </c>
      <c r="Q20" s="151"/>
      <c r="R20" s="145">
        <v>3548</v>
      </c>
      <c r="S20" s="146"/>
      <c r="T20" s="146"/>
      <c r="U20" s="146">
        <v>3526</v>
      </c>
      <c r="V20" s="146"/>
      <c r="W20" s="146"/>
      <c r="X20" s="154">
        <f t="shared" si="3"/>
        <v>-22</v>
      </c>
      <c r="Y20" s="154"/>
      <c r="Z20" s="154"/>
      <c r="AA20" s="155">
        <f t="shared" si="4"/>
        <v>99.379932356257058</v>
      </c>
      <c r="AB20" s="156"/>
    </row>
    <row r="21" spans="1:29" ht="21" customHeight="1" x14ac:dyDescent="0.15">
      <c r="A21" s="26"/>
      <c r="B21" s="137" t="s">
        <v>13</v>
      </c>
      <c r="C21" s="138"/>
      <c r="D21" s="145">
        <v>368</v>
      </c>
      <c r="E21" s="146"/>
      <c r="F21" s="203">
        <v>378</v>
      </c>
      <c r="G21" s="204"/>
      <c r="H21" s="143">
        <f t="shared" si="5"/>
        <v>10</v>
      </c>
      <c r="I21" s="144"/>
      <c r="J21" s="139">
        <f t="shared" si="0"/>
        <v>8706.5217391304359</v>
      </c>
      <c r="K21" s="195"/>
      <c r="L21" s="140"/>
      <c r="M21" s="146">
        <f t="shared" si="1"/>
        <v>8521.1640211640206</v>
      </c>
      <c r="N21" s="146"/>
      <c r="O21" s="146"/>
      <c r="P21" s="150">
        <f t="shared" si="2"/>
        <v>-185.35771796641529</v>
      </c>
      <c r="Q21" s="151"/>
      <c r="R21" s="145">
        <v>3204</v>
      </c>
      <c r="S21" s="146"/>
      <c r="T21" s="146"/>
      <c r="U21" s="146">
        <v>3221</v>
      </c>
      <c r="V21" s="146"/>
      <c r="W21" s="146"/>
      <c r="X21" s="154">
        <f t="shared" si="3"/>
        <v>17</v>
      </c>
      <c r="Y21" s="154"/>
      <c r="Z21" s="154"/>
      <c r="AA21" s="155">
        <f t="shared" si="4"/>
        <v>100.53058676654183</v>
      </c>
      <c r="AB21" s="156"/>
    </row>
    <row r="22" spans="1:29" ht="21" customHeight="1" x14ac:dyDescent="0.15">
      <c r="A22" s="26"/>
      <c r="B22" s="137" t="s">
        <v>14</v>
      </c>
      <c r="C22" s="138"/>
      <c r="D22" s="145">
        <v>375</v>
      </c>
      <c r="E22" s="146"/>
      <c r="F22" s="203">
        <v>360</v>
      </c>
      <c r="G22" s="204"/>
      <c r="H22" s="143">
        <f t="shared" si="5"/>
        <v>-15</v>
      </c>
      <c r="I22" s="144"/>
      <c r="J22" s="139">
        <f t="shared" si="0"/>
        <v>8658.6666666666661</v>
      </c>
      <c r="K22" s="195"/>
      <c r="L22" s="140"/>
      <c r="M22" s="146">
        <f t="shared" si="1"/>
        <v>8527.7777777777792</v>
      </c>
      <c r="N22" s="146"/>
      <c r="O22" s="146"/>
      <c r="P22" s="150">
        <f t="shared" si="2"/>
        <v>-130.88888888888687</v>
      </c>
      <c r="Q22" s="151"/>
      <c r="R22" s="145">
        <v>3247</v>
      </c>
      <c r="S22" s="146"/>
      <c r="T22" s="146"/>
      <c r="U22" s="146">
        <v>3070</v>
      </c>
      <c r="V22" s="146"/>
      <c r="W22" s="146"/>
      <c r="X22" s="154">
        <f t="shared" si="3"/>
        <v>-177</v>
      </c>
      <c r="Y22" s="154"/>
      <c r="Z22" s="154"/>
      <c r="AA22" s="155">
        <f t="shared" si="4"/>
        <v>94.548814290113953</v>
      </c>
      <c r="AB22" s="156"/>
    </row>
    <row r="23" spans="1:29" ht="21" customHeight="1" x14ac:dyDescent="0.15">
      <c r="A23" s="26"/>
      <c r="B23" s="137" t="s">
        <v>15</v>
      </c>
      <c r="C23" s="138"/>
      <c r="D23" s="145">
        <v>342</v>
      </c>
      <c r="E23" s="146"/>
      <c r="F23" s="203">
        <v>360</v>
      </c>
      <c r="G23" s="204"/>
      <c r="H23" s="143">
        <f>SUM(F23-D23)</f>
        <v>18</v>
      </c>
      <c r="I23" s="144"/>
      <c r="J23" s="139">
        <f t="shared" si="0"/>
        <v>8742.6900584795312</v>
      </c>
      <c r="K23" s="195"/>
      <c r="L23" s="140"/>
      <c r="M23" s="146">
        <f>SUM(U23/F23*1000)</f>
        <v>8536.1111111111113</v>
      </c>
      <c r="N23" s="146"/>
      <c r="O23" s="146"/>
      <c r="P23" s="150">
        <f t="shared" si="2"/>
        <v>-206.5789473684199</v>
      </c>
      <c r="Q23" s="151"/>
      <c r="R23" s="145">
        <v>2990</v>
      </c>
      <c r="S23" s="146"/>
      <c r="T23" s="146"/>
      <c r="U23" s="146">
        <v>3073</v>
      </c>
      <c r="V23" s="146"/>
      <c r="W23" s="146"/>
      <c r="X23" s="154">
        <f t="shared" si="3"/>
        <v>83</v>
      </c>
      <c r="Y23" s="154"/>
      <c r="Z23" s="154"/>
      <c r="AA23" s="155">
        <f t="shared" si="4"/>
        <v>102.77591973244148</v>
      </c>
      <c r="AB23" s="156"/>
    </row>
    <row r="24" spans="1:29" ht="21" customHeight="1" x14ac:dyDescent="0.15">
      <c r="A24" s="26"/>
      <c r="B24" s="137" t="s">
        <v>16</v>
      </c>
      <c r="C24" s="138"/>
      <c r="D24" s="145">
        <v>367</v>
      </c>
      <c r="E24" s="146"/>
      <c r="F24" s="203">
        <v>360</v>
      </c>
      <c r="G24" s="204"/>
      <c r="H24" s="143">
        <f>SUM(F24-D24)</f>
        <v>-7</v>
      </c>
      <c r="I24" s="144"/>
      <c r="J24" s="139">
        <f t="shared" si="0"/>
        <v>8708.4468664850137</v>
      </c>
      <c r="K24" s="195"/>
      <c r="L24" s="140"/>
      <c r="M24" s="146">
        <f>SUM(U24/F24*1000)</f>
        <v>8525</v>
      </c>
      <c r="N24" s="146"/>
      <c r="O24" s="146"/>
      <c r="P24" s="150">
        <f t="shared" si="2"/>
        <v>-183.44686648501374</v>
      </c>
      <c r="Q24" s="151"/>
      <c r="R24" s="145">
        <v>3196</v>
      </c>
      <c r="S24" s="146"/>
      <c r="T24" s="146"/>
      <c r="U24" s="146">
        <v>3069</v>
      </c>
      <c r="V24" s="146"/>
      <c r="W24" s="146"/>
      <c r="X24" s="154">
        <f t="shared" si="3"/>
        <v>-127</v>
      </c>
      <c r="Y24" s="154"/>
      <c r="Z24" s="154"/>
      <c r="AA24" s="155">
        <f t="shared" si="4"/>
        <v>96.026282853566954</v>
      </c>
      <c r="AB24" s="156"/>
    </row>
    <row r="25" spans="1:29" ht="21" customHeight="1" x14ac:dyDescent="0.15">
      <c r="A25" s="26"/>
      <c r="B25" s="172" t="s">
        <v>17</v>
      </c>
      <c r="C25" s="173"/>
      <c r="D25" s="152">
        <v>407</v>
      </c>
      <c r="E25" s="153"/>
      <c r="F25" s="207">
        <v>396</v>
      </c>
      <c r="G25" s="208"/>
      <c r="H25" s="143">
        <f>SUM(F25-D25)</f>
        <v>-11</v>
      </c>
      <c r="I25" s="144"/>
      <c r="J25" s="209">
        <f t="shared" si="0"/>
        <v>8732.1867321867321</v>
      </c>
      <c r="K25" s="210"/>
      <c r="L25" s="211"/>
      <c r="M25" s="146">
        <f>SUM(U25/F25*1000)</f>
        <v>8522.7272727272739</v>
      </c>
      <c r="N25" s="146"/>
      <c r="O25" s="146"/>
      <c r="P25" s="150">
        <f t="shared" si="2"/>
        <v>-209.45945945945823</v>
      </c>
      <c r="Q25" s="151"/>
      <c r="R25" s="152">
        <v>3554</v>
      </c>
      <c r="S25" s="153"/>
      <c r="T25" s="153"/>
      <c r="U25" s="153">
        <v>3375</v>
      </c>
      <c r="V25" s="153"/>
      <c r="W25" s="153"/>
      <c r="X25" s="154">
        <f t="shared" si="3"/>
        <v>-179</v>
      </c>
      <c r="Y25" s="154"/>
      <c r="Z25" s="154"/>
      <c r="AA25" s="155">
        <f t="shared" si="4"/>
        <v>94.9634214969049</v>
      </c>
      <c r="AB25" s="156"/>
    </row>
    <row r="26" spans="1:29" ht="21" customHeight="1" thickBot="1" x14ac:dyDescent="0.2">
      <c r="A26" s="26"/>
      <c r="B26" s="166" t="s">
        <v>2</v>
      </c>
      <c r="C26" s="167"/>
      <c r="D26" s="168">
        <f>SUM(D14:E25)</f>
        <v>4374</v>
      </c>
      <c r="E26" s="162"/>
      <c r="F26" s="169">
        <f>SUM(F14:G25)</f>
        <v>4482</v>
      </c>
      <c r="G26" s="169"/>
      <c r="H26" s="216">
        <f>SUM(H14:I25)</f>
        <v>108</v>
      </c>
      <c r="I26" s="217"/>
      <c r="J26" s="205">
        <f t="shared" si="0"/>
        <v>8654.7782350251473</v>
      </c>
      <c r="K26" s="206"/>
      <c r="L26" s="161"/>
      <c r="M26" s="162">
        <f>SUM(U26/F26*1000)</f>
        <v>8516.9567157518977</v>
      </c>
      <c r="N26" s="162"/>
      <c r="O26" s="162"/>
      <c r="P26" s="176">
        <f t="shared" si="2"/>
        <v>-137.82151927324958</v>
      </c>
      <c r="Q26" s="177"/>
      <c r="R26" s="168">
        <f>SUM(R14:T25)</f>
        <v>37856</v>
      </c>
      <c r="S26" s="162"/>
      <c r="T26" s="162"/>
      <c r="U26" s="162">
        <f>SUM(U14:W25)</f>
        <v>38173</v>
      </c>
      <c r="V26" s="162"/>
      <c r="W26" s="162"/>
      <c r="X26" s="163">
        <f t="shared" si="3"/>
        <v>317</v>
      </c>
      <c r="Y26" s="163"/>
      <c r="Z26" s="163"/>
      <c r="AA26" s="164">
        <f t="shared" si="4"/>
        <v>100.83738377007607</v>
      </c>
      <c r="AB26" s="165"/>
    </row>
    <row r="27" spans="1:29" ht="10.9"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99"/>
    </row>
    <row r="28" spans="1:29" ht="21" customHeight="1" x14ac:dyDescent="0.15">
      <c r="A28" s="28" t="s">
        <v>268</v>
      </c>
      <c r="B28" s="28"/>
      <c r="C28" s="28"/>
      <c r="D28" s="28"/>
      <c r="E28" s="28"/>
      <c r="F28" s="28"/>
      <c r="G28" s="28"/>
      <c r="H28" s="28"/>
      <c r="I28" s="174">
        <v>249</v>
      </c>
      <c r="J28" s="174"/>
      <c r="K28" s="174"/>
      <c r="L28" s="174"/>
      <c r="M28" s="28" t="s">
        <v>273</v>
      </c>
      <c r="N28" s="124" t="s">
        <v>352</v>
      </c>
      <c r="O28" s="124"/>
      <c r="P28" s="124"/>
      <c r="Q28" s="124"/>
      <c r="R28" s="124"/>
      <c r="S28" s="124"/>
      <c r="T28" s="124"/>
      <c r="U28" s="28"/>
      <c r="V28" s="28"/>
      <c r="W28" s="28"/>
      <c r="X28" s="28"/>
      <c r="Y28" s="28"/>
      <c r="Z28" s="28"/>
      <c r="AA28" s="28"/>
      <c r="AB28" s="28"/>
    </row>
    <row r="29" spans="1:29" ht="21" customHeight="1" x14ac:dyDescent="0.15">
      <c r="A29" s="28" t="s">
        <v>269</v>
      </c>
      <c r="B29" s="28"/>
      <c r="C29" s="28"/>
      <c r="D29" s="28"/>
      <c r="E29" s="28"/>
      <c r="F29" s="28"/>
      <c r="G29" s="28"/>
      <c r="H29" s="28"/>
      <c r="I29" s="174">
        <v>4482</v>
      </c>
      <c r="J29" s="174"/>
      <c r="K29" s="174"/>
      <c r="L29" s="174"/>
      <c r="M29" s="28" t="s">
        <v>273</v>
      </c>
      <c r="N29" s="124" t="s">
        <v>343</v>
      </c>
      <c r="O29" s="124"/>
      <c r="P29" s="124"/>
      <c r="Q29" s="124"/>
      <c r="R29" s="124"/>
      <c r="S29" s="124"/>
      <c r="T29" s="124"/>
      <c r="U29" s="28"/>
      <c r="V29" s="28"/>
      <c r="W29" s="28"/>
      <c r="X29" s="28"/>
      <c r="Y29" s="28"/>
      <c r="Z29" s="28"/>
      <c r="AA29" s="28"/>
      <c r="AB29" s="28"/>
    </row>
    <row r="30" spans="1:29" ht="21" customHeight="1" x14ac:dyDescent="0.15">
      <c r="A30" s="28" t="s">
        <v>270</v>
      </c>
      <c r="B30" s="28"/>
      <c r="C30" s="28"/>
      <c r="D30" s="28"/>
      <c r="E30" s="28"/>
      <c r="F30" s="28"/>
      <c r="G30" s="28"/>
      <c r="H30" s="28"/>
      <c r="I30" s="175">
        <v>18</v>
      </c>
      <c r="J30" s="175"/>
      <c r="K30" s="175"/>
      <c r="L30" s="175"/>
      <c r="M30" s="28" t="s">
        <v>274</v>
      </c>
      <c r="N30" s="124" t="s">
        <v>344</v>
      </c>
      <c r="O30" s="124"/>
      <c r="P30" s="124"/>
      <c r="Q30" s="124"/>
      <c r="R30" s="124"/>
      <c r="S30" s="124"/>
      <c r="T30" s="124"/>
      <c r="U30" s="28"/>
      <c r="V30" s="28"/>
      <c r="W30" s="28"/>
      <c r="X30" s="28"/>
      <c r="Y30" s="28"/>
      <c r="Z30" s="28"/>
      <c r="AA30" s="28"/>
      <c r="AB30" s="28"/>
    </row>
    <row r="31" spans="1:29" ht="20.25" customHeight="1" x14ac:dyDescent="0.15">
      <c r="A31" s="28" t="s">
        <v>271</v>
      </c>
      <c r="B31" s="28"/>
      <c r="C31" s="28"/>
      <c r="D31" s="28"/>
      <c r="E31" s="28"/>
      <c r="F31" s="28"/>
      <c r="G31" s="28"/>
      <c r="H31" s="28"/>
      <c r="I31" s="174">
        <v>39377000</v>
      </c>
      <c r="J31" s="174"/>
      <c r="K31" s="174"/>
      <c r="L31" s="174"/>
      <c r="M31" s="28" t="s">
        <v>125</v>
      </c>
      <c r="N31" s="28" t="s">
        <v>279</v>
      </c>
      <c r="O31" s="28"/>
      <c r="P31" s="28"/>
      <c r="Q31" s="28"/>
      <c r="R31" s="28"/>
      <c r="S31" s="28"/>
      <c r="T31" s="28"/>
      <c r="U31" s="28"/>
      <c r="V31" s="28"/>
      <c r="W31" s="28"/>
      <c r="X31" s="28"/>
      <c r="Y31" s="28"/>
      <c r="Z31" s="28"/>
      <c r="AA31" s="28"/>
      <c r="AB31" s="28"/>
    </row>
    <row r="32" spans="1:29" ht="20.25" customHeight="1" x14ac:dyDescent="0.15">
      <c r="A32" s="28" t="s">
        <v>272</v>
      </c>
      <c r="B32" s="28"/>
      <c r="C32" s="28"/>
      <c r="D32" s="28"/>
      <c r="E32" s="28"/>
      <c r="F32" s="28"/>
      <c r="G32" s="28"/>
      <c r="H32" s="28"/>
      <c r="I32" s="174">
        <v>37856000</v>
      </c>
      <c r="J32" s="174"/>
      <c r="K32" s="174"/>
      <c r="L32" s="174"/>
      <c r="M32" s="28" t="s">
        <v>125</v>
      </c>
      <c r="N32" s="28" t="s">
        <v>279</v>
      </c>
      <c r="O32" s="28"/>
      <c r="P32" s="28"/>
      <c r="Q32" s="28"/>
      <c r="R32" s="28"/>
      <c r="S32" s="28"/>
      <c r="T32" s="28"/>
      <c r="U32" s="28"/>
      <c r="V32" s="28"/>
      <c r="W32" s="28"/>
      <c r="X32" s="28"/>
      <c r="Y32" s="28"/>
      <c r="Z32" s="28"/>
      <c r="AA32" s="28"/>
      <c r="AB32" s="28"/>
    </row>
    <row r="33" spans="1:28" ht="20.25" customHeight="1" x14ac:dyDescent="0.15">
      <c r="A33" s="28"/>
      <c r="B33" s="28"/>
      <c r="C33" s="28"/>
      <c r="D33" s="28"/>
      <c r="E33" s="28"/>
      <c r="F33" s="28"/>
      <c r="G33" s="28"/>
      <c r="H33" s="28"/>
      <c r="I33" s="101"/>
      <c r="J33" s="101"/>
      <c r="K33" s="101"/>
      <c r="L33" s="101"/>
      <c r="M33" s="28"/>
      <c r="N33" s="28"/>
      <c r="O33" s="28"/>
      <c r="P33" s="28"/>
      <c r="Q33" s="28"/>
      <c r="R33" s="28"/>
      <c r="S33" s="28"/>
      <c r="T33" s="28"/>
      <c r="U33" s="28"/>
      <c r="V33" s="28"/>
      <c r="W33" s="28"/>
      <c r="X33" s="28"/>
      <c r="Y33" s="28"/>
      <c r="Z33" s="28"/>
      <c r="AA33" s="28"/>
      <c r="AB33" s="28"/>
    </row>
    <row r="34" spans="1:28" ht="19.5" customHeight="1" x14ac:dyDescent="0.15">
      <c r="A34" s="100"/>
      <c r="B34" s="100"/>
      <c r="C34" s="100"/>
      <c r="D34" s="100" t="s">
        <v>333</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row>
    <row r="35" spans="1:28" ht="19.5" customHeight="1" x14ac:dyDescent="0.15">
      <c r="A35" s="100"/>
      <c r="B35" s="100"/>
      <c r="C35" s="100"/>
      <c r="D35" s="100" t="s">
        <v>71</v>
      </c>
      <c r="E35" s="100" t="s">
        <v>334</v>
      </c>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ht="19.5" customHeight="1" x14ac:dyDescent="0.15">
      <c r="A36" s="100"/>
      <c r="B36" s="100"/>
      <c r="C36" s="100"/>
      <c r="D36" s="100"/>
      <c r="E36" s="33" t="s">
        <v>56</v>
      </c>
      <c r="F36" s="33"/>
      <c r="G36" s="33"/>
      <c r="H36" s="33"/>
      <c r="I36" s="33"/>
      <c r="J36" s="33"/>
      <c r="K36" s="33"/>
      <c r="L36" s="33"/>
      <c r="M36" s="33"/>
      <c r="N36" s="33"/>
      <c r="O36" s="33"/>
      <c r="P36" s="33"/>
      <c r="Q36" s="33"/>
      <c r="R36" s="33"/>
      <c r="S36" s="26"/>
      <c r="T36" s="179">
        <v>586</v>
      </c>
      <c r="U36" s="179"/>
      <c r="V36" s="180" t="s">
        <v>49</v>
      </c>
      <c r="W36" s="180"/>
      <c r="X36" s="181" t="s">
        <v>336</v>
      </c>
      <c r="Y36" s="181"/>
      <c r="Z36" s="181"/>
      <c r="AA36" s="181"/>
      <c r="AB36" s="181"/>
    </row>
    <row r="37" spans="1:28" ht="19.5" customHeight="1" x14ac:dyDescent="0.15">
      <c r="A37" s="100"/>
      <c r="B37" s="100"/>
      <c r="C37" s="100"/>
      <c r="D37" s="100"/>
      <c r="E37" s="33" t="s">
        <v>301</v>
      </c>
      <c r="F37" s="33"/>
      <c r="G37" s="33"/>
      <c r="H37" s="33"/>
      <c r="I37" s="33"/>
      <c r="J37" s="33"/>
      <c r="K37" s="33"/>
      <c r="L37" s="33"/>
      <c r="M37" s="33"/>
      <c r="N37" s="33"/>
      <c r="O37" s="33"/>
      <c r="P37" s="33"/>
      <c r="Q37" s="33"/>
      <c r="R37" s="33"/>
      <c r="S37" s="26"/>
      <c r="T37" s="103"/>
      <c r="U37" s="103"/>
      <c r="V37" s="102"/>
      <c r="W37" s="102"/>
      <c r="X37" s="183" t="s">
        <v>303</v>
      </c>
      <c r="Y37" s="183"/>
      <c r="Z37" s="183"/>
      <c r="AA37" s="183"/>
      <c r="AB37" s="183"/>
    </row>
    <row r="38" spans="1:28" ht="19.5" customHeight="1" x14ac:dyDescent="0.15">
      <c r="A38" s="100"/>
      <c r="B38" s="100"/>
      <c r="C38" s="100"/>
      <c r="D38" s="100"/>
      <c r="E38" s="33" t="s">
        <v>335</v>
      </c>
      <c r="F38" s="26"/>
      <c r="G38" s="26"/>
      <c r="H38" s="26"/>
      <c r="I38" s="26"/>
      <c r="J38" s="26"/>
      <c r="K38" s="26"/>
      <c r="L38" s="26"/>
      <c r="M38" s="26"/>
      <c r="N38" s="26"/>
      <c r="O38" s="26"/>
      <c r="P38" s="26"/>
      <c r="Q38" s="26"/>
      <c r="R38" s="26"/>
      <c r="S38" s="26"/>
      <c r="T38" s="179">
        <v>10</v>
      </c>
      <c r="U38" s="179"/>
      <c r="V38" s="180" t="s">
        <v>49</v>
      </c>
      <c r="W38" s="180"/>
      <c r="X38" s="181" t="s">
        <v>337</v>
      </c>
      <c r="Y38" s="181"/>
      <c r="Z38" s="181"/>
      <c r="AA38" s="181"/>
      <c r="AB38" s="181"/>
    </row>
    <row r="39" spans="1:28" ht="19.5" customHeight="1" x14ac:dyDescent="0.15">
      <c r="A39" s="100"/>
      <c r="B39" s="100"/>
      <c r="C39" s="100"/>
      <c r="D39" s="100"/>
      <c r="E39" s="33" t="s">
        <v>22</v>
      </c>
      <c r="F39" s="33"/>
      <c r="G39" s="33"/>
      <c r="H39" s="33"/>
      <c r="I39" s="33"/>
      <c r="J39" s="33"/>
      <c r="K39" s="33"/>
      <c r="L39" s="33"/>
      <c r="M39" s="33"/>
      <c r="N39" s="33"/>
      <c r="O39" s="33"/>
      <c r="P39" s="33"/>
      <c r="Q39" s="33"/>
      <c r="R39" s="33"/>
      <c r="S39" s="26"/>
      <c r="T39" s="182">
        <v>41</v>
      </c>
      <c r="U39" s="182"/>
      <c r="V39" s="180" t="s">
        <v>49</v>
      </c>
      <c r="W39" s="180"/>
      <c r="X39" s="181" t="s">
        <v>304</v>
      </c>
      <c r="Y39" s="181"/>
      <c r="Z39" s="181"/>
      <c r="AA39" s="181"/>
      <c r="AB39" s="181"/>
    </row>
    <row r="40" spans="1:28" ht="19.5" customHeight="1" x14ac:dyDescent="0.15">
      <c r="A40" s="100"/>
      <c r="B40" s="100"/>
      <c r="C40" s="100"/>
      <c r="D40" s="100"/>
      <c r="E40" s="33" t="s">
        <v>21</v>
      </c>
      <c r="F40" s="33"/>
      <c r="G40" s="33"/>
      <c r="H40" s="33"/>
      <c r="I40" s="33"/>
      <c r="J40" s="33"/>
      <c r="K40" s="33"/>
      <c r="L40" s="33"/>
      <c r="M40" s="33"/>
      <c r="N40" s="33"/>
      <c r="O40" s="33"/>
      <c r="P40" s="33"/>
      <c r="Q40" s="33"/>
      <c r="R40" s="33"/>
      <c r="S40" s="26"/>
      <c r="T40" s="182">
        <v>89</v>
      </c>
      <c r="U40" s="182"/>
      <c r="V40" s="180" t="s">
        <v>49</v>
      </c>
      <c r="W40" s="180"/>
      <c r="X40" s="181" t="s">
        <v>304</v>
      </c>
      <c r="Y40" s="181"/>
      <c r="Z40" s="181"/>
      <c r="AA40" s="181"/>
      <c r="AB40" s="181"/>
    </row>
    <row r="41" spans="1:28" ht="19.5" customHeight="1" x14ac:dyDescent="0.15">
      <c r="A41" s="26"/>
      <c r="B41" s="26"/>
      <c r="C41" s="26"/>
      <c r="D41" s="26"/>
      <c r="E41" s="33" t="s">
        <v>57</v>
      </c>
      <c r="F41" s="30"/>
      <c r="G41" s="30"/>
      <c r="H41" s="30"/>
      <c r="I41" s="30"/>
      <c r="J41" s="30"/>
      <c r="K41" s="30"/>
      <c r="L41" s="30"/>
      <c r="M41" s="30"/>
      <c r="N41" s="30"/>
      <c r="O41" s="30"/>
      <c r="P41" s="30"/>
      <c r="Q41" s="30"/>
      <c r="R41" s="30"/>
      <c r="S41" s="26"/>
      <c r="T41" s="182">
        <v>28</v>
      </c>
      <c r="U41" s="182"/>
      <c r="V41" s="180" t="s">
        <v>49</v>
      </c>
      <c r="W41" s="180"/>
      <c r="X41" s="181" t="s">
        <v>338</v>
      </c>
      <c r="Y41" s="181"/>
      <c r="Z41" s="181"/>
      <c r="AA41" s="181"/>
      <c r="AB41" s="181"/>
    </row>
    <row r="42" spans="1:28" ht="19.5" customHeight="1" x14ac:dyDescent="0.15">
      <c r="A42" s="26"/>
      <c r="B42" s="26"/>
      <c r="C42" s="26"/>
      <c r="D42" s="26"/>
      <c r="E42" s="33" t="s">
        <v>28</v>
      </c>
      <c r="F42" s="30"/>
      <c r="G42" s="30"/>
      <c r="H42" s="30" t="s">
        <v>249</v>
      </c>
      <c r="I42" s="30"/>
      <c r="J42" s="30"/>
      <c r="K42" s="30"/>
      <c r="L42" s="30"/>
      <c r="M42" s="30"/>
      <c r="N42" s="30"/>
      <c r="O42" s="30"/>
      <c r="P42" s="30"/>
      <c r="Q42" s="30"/>
      <c r="R42" s="30"/>
      <c r="S42" s="26"/>
      <c r="T42" s="182">
        <v>21</v>
      </c>
      <c r="U42" s="182"/>
      <c r="V42" s="180" t="s">
        <v>49</v>
      </c>
      <c r="W42" s="180"/>
      <c r="X42" s="181" t="s">
        <v>304</v>
      </c>
      <c r="Y42" s="181"/>
      <c r="Z42" s="181"/>
      <c r="AA42" s="181"/>
      <c r="AB42" s="181"/>
    </row>
    <row r="43" spans="1:28" ht="19.5" customHeight="1" x14ac:dyDescent="0.15">
      <c r="A43" s="26"/>
      <c r="B43" s="26"/>
      <c r="C43" s="26"/>
      <c r="D43" s="26"/>
      <c r="E43" s="33" t="s">
        <v>216</v>
      </c>
      <c r="F43" s="30"/>
      <c r="G43" s="30"/>
      <c r="H43" s="30"/>
      <c r="I43" s="30"/>
      <c r="J43" s="182" t="s">
        <v>96</v>
      </c>
      <c r="K43" s="182"/>
      <c r="L43" s="182"/>
      <c r="M43" s="182"/>
      <c r="N43" s="182"/>
      <c r="O43" s="182">
        <v>2.1</v>
      </c>
      <c r="P43" s="182"/>
      <c r="Q43" s="180" t="s">
        <v>217</v>
      </c>
      <c r="R43" s="180"/>
      <c r="S43" s="180"/>
      <c r="T43" s="180"/>
      <c r="U43" s="180"/>
      <c r="X43" s="181" t="s">
        <v>304</v>
      </c>
      <c r="Y43" s="181"/>
      <c r="Z43" s="181"/>
      <c r="AA43" s="181"/>
      <c r="AB43" s="181"/>
    </row>
    <row r="44" spans="1:28" ht="19.5" customHeight="1" x14ac:dyDescent="0.15">
      <c r="A44" s="26"/>
      <c r="B44" s="26"/>
      <c r="C44" s="26"/>
      <c r="D44" s="26" t="s">
        <v>71</v>
      </c>
      <c r="E44" s="33" t="s">
        <v>102</v>
      </c>
      <c r="F44" s="30"/>
      <c r="G44" s="30"/>
      <c r="H44" s="30"/>
      <c r="I44" s="30"/>
      <c r="J44" s="30"/>
      <c r="K44" s="30"/>
      <c r="L44" s="30"/>
      <c r="M44" s="30"/>
      <c r="N44" s="30"/>
      <c r="O44" s="30"/>
      <c r="P44" s="182">
        <v>10.17</v>
      </c>
      <c r="Q44" s="182"/>
      <c r="R44" s="74" t="s">
        <v>125</v>
      </c>
      <c r="S44" s="74"/>
      <c r="T44" s="74"/>
      <c r="U44" s="74"/>
      <c r="V44" s="74"/>
      <c r="W44" s="74"/>
      <c r="X44" s="181" t="s">
        <v>304</v>
      </c>
      <c r="Y44" s="181"/>
      <c r="Z44" s="181"/>
      <c r="AA44" s="181"/>
      <c r="AB44" s="181"/>
    </row>
    <row r="45" spans="1:28" ht="19.5" customHeight="1" x14ac:dyDescent="0.15">
      <c r="A45" s="26"/>
      <c r="B45" s="26"/>
      <c r="C45" s="26"/>
      <c r="D45" s="26"/>
      <c r="E45" s="33"/>
      <c r="F45" s="26"/>
      <c r="G45" s="26"/>
      <c r="H45" s="26"/>
      <c r="I45" s="26"/>
      <c r="J45" s="26"/>
      <c r="K45" s="26"/>
      <c r="L45" s="26"/>
      <c r="M45" s="26"/>
      <c r="N45" s="26"/>
      <c r="O45" s="28"/>
      <c r="P45" s="28"/>
      <c r="Q45" s="28"/>
      <c r="R45" s="28"/>
      <c r="S45" s="28"/>
      <c r="T45" s="28"/>
      <c r="U45" s="28"/>
      <c r="V45" s="28"/>
      <c r="W45" s="74"/>
      <c r="X45" s="74"/>
      <c r="Y45" s="74"/>
      <c r="Z45" s="74"/>
      <c r="AA45" s="74"/>
      <c r="AB45" s="74"/>
    </row>
    <row r="46" spans="1:28" ht="19.5" customHeight="1" x14ac:dyDescent="0.15">
      <c r="A46" s="136" t="s">
        <v>124</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row>
    <row r="47" spans="1:28" ht="19.5" customHeight="1" x14ac:dyDescent="0.15">
      <c r="A47" s="100"/>
      <c r="B47" s="100"/>
      <c r="C47" s="100" t="s">
        <v>29</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row>
    <row r="48" spans="1:28" ht="60" customHeight="1" x14ac:dyDescent="0.15">
      <c r="A48" s="26"/>
      <c r="B48" s="26"/>
      <c r="C48" s="184" t="s">
        <v>331</v>
      </c>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row>
    <row r="49" spans="1:28" ht="18" customHeight="1" x14ac:dyDescent="0.15">
      <c r="A49" s="26"/>
      <c r="B49" s="26"/>
      <c r="C49" s="26"/>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row>
    <row r="50" spans="1:28" ht="18" customHeight="1" x14ac:dyDescent="0.15">
      <c r="A50" s="26"/>
      <c r="B50" s="26"/>
      <c r="C50" s="26" t="s">
        <v>308</v>
      </c>
      <c r="D50" s="104"/>
      <c r="E50" s="104"/>
      <c r="F50" s="104"/>
      <c r="G50" s="26"/>
      <c r="H50" s="28"/>
      <c r="I50" s="28"/>
      <c r="J50" s="28"/>
      <c r="K50" s="28"/>
      <c r="L50" s="28"/>
      <c r="M50" s="28"/>
      <c r="N50" s="28"/>
      <c r="O50" s="28"/>
      <c r="P50" s="28"/>
      <c r="Q50" s="28"/>
      <c r="R50" s="28"/>
      <c r="S50" s="28"/>
      <c r="T50" s="28"/>
      <c r="U50" s="28"/>
      <c r="V50" s="28"/>
      <c r="W50" s="28"/>
      <c r="X50" s="28"/>
      <c r="Y50" s="104"/>
      <c r="Z50" s="104"/>
      <c r="AA50" s="104"/>
      <c r="AB50" s="104"/>
    </row>
    <row r="51" spans="1:28" ht="25.9" customHeight="1" x14ac:dyDescent="0.15">
      <c r="A51" s="26"/>
      <c r="B51" s="28"/>
      <c r="C51" s="28"/>
      <c r="D51" s="185"/>
      <c r="E51" s="185"/>
      <c r="F51" s="185"/>
      <c r="G51" s="185"/>
      <c r="H51" s="185"/>
      <c r="I51" s="185" t="s">
        <v>309</v>
      </c>
      <c r="J51" s="185"/>
      <c r="K51" s="185"/>
      <c r="L51" s="185"/>
      <c r="M51" s="185"/>
      <c r="N51" s="185" t="s">
        <v>310</v>
      </c>
      <c r="O51" s="185"/>
      <c r="P51" s="185"/>
      <c r="Q51" s="185"/>
      <c r="R51" s="185"/>
      <c r="S51" s="212" t="s">
        <v>339</v>
      </c>
      <c r="T51" s="213"/>
      <c r="U51" s="213"/>
      <c r="V51" s="213"/>
      <c r="W51" s="213"/>
      <c r="X51" s="214" t="s">
        <v>340</v>
      </c>
      <c r="Y51" s="215"/>
      <c r="Z51" s="215"/>
      <c r="AA51" s="215"/>
      <c r="AB51" s="215"/>
    </row>
    <row r="52" spans="1:28" ht="18" customHeight="1" x14ac:dyDescent="0.15">
      <c r="A52" s="26"/>
      <c r="B52" s="26"/>
      <c r="C52" s="26"/>
      <c r="D52" s="185" t="s">
        <v>313</v>
      </c>
      <c r="E52" s="185"/>
      <c r="F52" s="185"/>
      <c r="G52" s="185"/>
      <c r="H52" s="185"/>
      <c r="I52" s="194">
        <v>5273090</v>
      </c>
      <c r="J52" s="195"/>
      <c r="K52" s="195"/>
      <c r="L52" s="192" t="s">
        <v>125</v>
      </c>
      <c r="M52" s="193"/>
      <c r="N52" s="194">
        <v>5416000</v>
      </c>
      <c r="O52" s="195"/>
      <c r="P52" s="195"/>
      <c r="Q52" s="192" t="s">
        <v>125</v>
      </c>
      <c r="R52" s="193"/>
      <c r="S52" s="194">
        <v>5500000</v>
      </c>
      <c r="T52" s="195"/>
      <c r="U52" s="195"/>
      <c r="V52" s="192" t="s">
        <v>125</v>
      </c>
      <c r="W52" s="193"/>
      <c r="X52" s="194">
        <v>5600000</v>
      </c>
      <c r="Y52" s="195"/>
      <c r="Z52" s="195"/>
      <c r="AA52" s="192" t="s">
        <v>125</v>
      </c>
      <c r="AB52" s="193"/>
    </row>
    <row r="53" spans="1:28" ht="18" customHeight="1" x14ac:dyDescent="0.15">
      <c r="A53" s="26"/>
      <c r="B53" s="26"/>
      <c r="C53" s="26"/>
      <c r="D53" s="185" t="s">
        <v>314</v>
      </c>
      <c r="E53" s="185"/>
      <c r="F53" s="185"/>
      <c r="G53" s="185"/>
      <c r="H53" s="185"/>
      <c r="I53" s="194">
        <v>4104374</v>
      </c>
      <c r="J53" s="195"/>
      <c r="K53" s="195"/>
      <c r="L53" s="192" t="s">
        <v>125</v>
      </c>
      <c r="M53" s="193"/>
      <c r="N53" s="194">
        <v>4319000</v>
      </c>
      <c r="O53" s="195"/>
      <c r="P53" s="195"/>
      <c r="Q53" s="192" t="s">
        <v>125</v>
      </c>
      <c r="R53" s="193"/>
      <c r="S53" s="194">
        <v>4333380</v>
      </c>
      <c r="T53" s="195"/>
      <c r="U53" s="195"/>
      <c r="V53" s="192" t="s">
        <v>125</v>
      </c>
      <c r="W53" s="193"/>
      <c r="X53" s="194">
        <v>4347800</v>
      </c>
      <c r="Y53" s="195"/>
      <c r="Z53" s="195"/>
      <c r="AA53" s="192" t="s">
        <v>125</v>
      </c>
      <c r="AB53" s="193"/>
    </row>
    <row r="54" spans="1:28" ht="18" customHeight="1" x14ac:dyDescent="0.15">
      <c r="A54" s="26"/>
      <c r="B54" s="26"/>
      <c r="C54" s="26"/>
      <c r="D54" s="185" t="s">
        <v>315</v>
      </c>
      <c r="E54" s="185"/>
      <c r="F54" s="185"/>
      <c r="G54" s="185"/>
      <c r="H54" s="185"/>
      <c r="I54" s="194">
        <v>331</v>
      </c>
      <c r="J54" s="195"/>
      <c r="K54" s="195"/>
      <c r="L54" s="192" t="s">
        <v>274</v>
      </c>
      <c r="M54" s="193"/>
      <c r="N54" s="194">
        <v>340</v>
      </c>
      <c r="O54" s="195"/>
      <c r="P54" s="195"/>
      <c r="Q54" s="192" t="s">
        <v>274</v>
      </c>
      <c r="R54" s="193"/>
      <c r="S54" s="194">
        <v>340</v>
      </c>
      <c r="T54" s="195"/>
      <c r="U54" s="195"/>
      <c r="V54" s="192" t="s">
        <v>274</v>
      </c>
      <c r="W54" s="193"/>
      <c r="X54" s="194">
        <v>340</v>
      </c>
      <c r="Y54" s="195"/>
      <c r="Z54" s="195"/>
      <c r="AA54" s="192" t="s">
        <v>274</v>
      </c>
      <c r="AB54" s="193"/>
    </row>
    <row r="55" spans="1:28" ht="18" customHeight="1" x14ac:dyDescent="0.15">
      <c r="A55" s="26"/>
      <c r="B55" s="26"/>
      <c r="C55" s="26"/>
      <c r="D55" s="185" t="s">
        <v>316</v>
      </c>
      <c r="E55" s="185"/>
      <c r="F55" s="185"/>
      <c r="G55" s="185"/>
      <c r="H55" s="185"/>
      <c r="I55" s="194">
        <v>12400</v>
      </c>
      <c r="J55" s="195"/>
      <c r="K55" s="195"/>
      <c r="L55" s="192" t="s">
        <v>125</v>
      </c>
      <c r="M55" s="193"/>
      <c r="N55" s="194">
        <v>12400</v>
      </c>
      <c r="O55" s="195"/>
      <c r="P55" s="195"/>
      <c r="Q55" s="192" t="s">
        <v>125</v>
      </c>
      <c r="R55" s="193"/>
      <c r="S55" s="194">
        <v>12400</v>
      </c>
      <c r="T55" s="195"/>
      <c r="U55" s="195"/>
      <c r="V55" s="192" t="s">
        <v>125</v>
      </c>
      <c r="W55" s="193"/>
      <c r="X55" s="194">
        <v>12400</v>
      </c>
      <c r="Y55" s="195"/>
      <c r="Z55" s="195"/>
      <c r="AA55" s="192" t="s">
        <v>125</v>
      </c>
      <c r="AB55" s="193"/>
    </row>
    <row r="56" spans="1:28" ht="18" customHeight="1" x14ac:dyDescent="0.15">
      <c r="A56" s="26"/>
      <c r="B56" s="26"/>
      <c r="C56" s="26"/>
      <c r="D56" s="185" t="s">
        <v>319</v>
      </c>
      <c r="E56" s="185"/>
      <c r="F56" s="185"/>
      <c r="G56" s="185"/>
      <c r="H56" s="185"/>
      <c r="I56" s="194">
        <v>14015</v>
      </c>
      <c r="J56" s="195"/>
      <c r="K56" s="195"/>
      <c r="L56" s="192" t="s">
        <v>284</v>
      </c>
      <c r="M56" s="193"/>
      <c r="N56" s="194">
        <v>14396</v>
      </c>
      <c r="O56" s="195"/>
      <c r="P56" s="195"/>
      <c r="Q56" s="192" t="s">
        <v>284</v>
      </c>
      <c r="R56" s="193"/>
      <c r="S56" s="194">
        <v>14396</v>
      </c>
      <c r="T56" s="195"/>
      <c r="U56" s="195"/>
      <c r="V56" s="192" t="s">
        <v>284</v>
      </c>
      <c r="W56" s="193"/>
      <c r="X56" s="194">
        <v>14396</v>
      </c>
      <c r="Y56" s="195"/>
      <c r="Z56" s="195"/>
      <c r="AA56" s="192" t="s">
        <v>284</v>
      </c>
      <c r="AB56" s="193"/>
    </row>
    <row r="57" spans="1:28" ht="18" customHeight="1" x14ac:dyDescent="0.15">
      <c r="A57" s="26"/>
      <c r="B57" s="26"/>
      <c r="C57" s="26"/>
      <c r="D57" s="185" t="s">
        <v>317</v>
      </c>
      <c r="E57" s="185"/>
      <c r="F57" s="185"/>
      <c r="G57" s="185"/>
      <c r="H57" s="185"/>
      <c r="I57" s="194">
        <v>293</v>
      </c>
      <c r="J57" s="195"/>
      <c r="K57" s="195"/>
      <c r="L57" s="192" t="s">
        <v>125</v>
      </c>
      <c r="M57" s="193"/>
      <c r="N57" s="194">
        <v>300</v>
      </c>
      <c r="O57" s="195"/>
      <c r="P57" s="195"/>
      <c r="Q57" s="192" t="s">
        <v>125</v>
      </c>
      <c r="R57" s="193"/>
      <c r="S57" s="194">
        <v>301</v>
      </c>
      <c r="T57" s="195"/>
      <c r="U57" s="195"/>
      <c r="V57" s="192" t="s">
        <v>125</v>
      </c>
      <c r="W57" s="193"/>
      <c r="X57" s="194">
        <v>302</v>
      </c>
      <c r="Y57" s="195"/>
      <c r="Z57" s="195"/>
      <c r="AA57" s="192" t="s">
        <v>125</v>
      </c>
      <c r="AB57" s="193"/>
    </row>
    <row r="58" spans="1:28" ht="18" customHeight="1" x14ac:dyDescent="0.15">
      <c r="A58" s="26"/>
      <c r="B58" s="26"/>
      <c r="C58" s="26"/>
      <c r="D58" s="104"/>
      <c r="E58" s="104"/>
      <c r="F58" s="104"/>
      <c r="G58" s="26"/>
      <c r="H58" s="28"/>
      <c r="I58" s="28"/>
      <c r="J58" s="28"/>
      <c r="K58" s="28"/>
      <c r="L58" s="28"/>
      <c r="M58" s="28"/>
      <c r="N58" s="28"/>
      <c r="O58" s="28"/>
      <c r="P58" s="28"/>
      <c r="Q58" s="28"/>
      <c r="R58" s="28"/>
      <c r="S58" s="28"/>
      <c r="T58" s="28"/>
      <c r="U58" s="28"/>
      <c r="V58" s="28"/>
      <c r="W58" s="28"/>
      <c r="X58" s="28"/>
      <c r="Y58" s="104"/>
      <c r="Z58" s="104"/>
      <c r="AA58" s="104"/>
      <c r="AB58" s="104"/>
    </row>
    <row r="59" spans="1:28" ht="18" customHeight="1" x14ac:dyDescent="0.15">
      <c r="A59" s="26"/>
      <c r="B59" s="26" t="s">
        <v>341</v>
      </c>
      <c r="C59" s="26"/>
      <c r="D59" s="104"/>
      <c r="E59" s="104"/>
      <c r="F59" s="104"/>
      <c r="G59" s="26"/>
      <c r="H59" s="28"/>
      <c r="I59" s="28"/>
      <c r="J59" s="28"/>
      <c r="K59" s="28"/>
      <c r="L59" s="28"/>
      <c r="M59" s="28"/>
      <c r="N59" s="28"/>
      <c r="O59" s="28"/>
      <c r="P59" s="28"/>
      <c r="Q59" s="28"/>
      <c r="R59" s="28"/>
      <c r="S59" s="28"/>
      <c r="T59" s="28"/>
      <c r="U59" s="28"/>
      <c r="V59" s="28"/>
      <c r="W59" s="28"/>
      <c r="X59" s="28"/>
      <c r="Y59" s="104"/>
      <c r="Z59" s="104"/>
      <c r="AA59" s="104"/>
      <c r="AB59" s="104"/>
    </row>
    <row r="60" spans="1:28" ht="18" customHeight="1" x14ac:dyDescent="0.15">
      <c r="A60" s="26"/>
      <c r="B60" s="28" t="s">
        <v>280</v>
      </c>
      <c r="C60" s="28"/>
      <c r="D60" s="28"/>
      <c r="E60" s="28"/>
      <c r="F60" s="28"/>
      <c r="G60" s="28"/>
      <c r="H60" s="28"/>
      <c r="I60" s="28"/>
      <c r="J60" s="174">
        <v>249</v>
      </c>
      <c r="K60" s="174"/>
      <c r="L60" s="174"/>
      <c r="M60" s="174"/>
      <c r="N60" s="28" t="s">
        <v>273</v>
      </c>
      <c r="O60" s="28"/>
      <c r="P60" s="28" t="s">
        <v>352</v>
      </c>
      <c r="Q60" s="28"/>
      <c r="R60" s="28"/>
      <c r="S60" s="28"/>
      <c r="T60" s="28"/>
      <c r="U60" s="28"/>
      <c r="V60" s="28"/>
      <c r="W60" s="28"/>
      <c r="X60" s="28"/>
      <c r="Y60" s="28"/>
      <c r="Z60" s="28"/>
      <c r="AA60" s="28"/>
      <c r="AB60" s="28"/>
    </row>
    <row r="61" spans="1:28" ht="18" customHeight="1" x14ac:dyDescent="0.15">
      <c r="A61" s="26"/>
      <c r="B61" s="28" t="s">
        <v>281</v>
      </c>
      <c r="C61" s="28"/>
      <c r="D61" s="28"/>
      <c r="E61" s="28"/>
      <c r="F61" s="28"/>
      <c r="G61" s="28"/>
      <c r="H61" s="28"/>
      <c r="I61" s="28"/>
      <c r="J61" s="174">
        <v>15239</v>
      </c>
      <c r="K61" s="174"/>
      <c r="L61" s="174"/>
      <c r="M61" s="174"/>
      <c r="N61" s="28" t="s">
        <v>284</v>
      </c>
      <c r="O61" s="28"/>
      <c r="P61" s="28" t="s">
        <v>342</v>
      </c>
      <c r="Q61" s="28"/>
      <c r="R61" s="28"/>
      <c r="S61" s="28"/>
      <c r="T61" s="28"/>
      <c r="U61" s="28"/>
      <c r="V61" s="28"/>
      <c r="W61" s="28"/>
      <c r="X61" s="28"/>
      <c r="Y61" s="28"/>
      <c r="Z61" s="28"/>
      <c r="AA61" s="28"/>
      <c r="AB61" s="28"/>
    </row>
    <row r="62" spans="1:28" ht="18" customHeight="1" x14ac:dyDescent="0.15">
      <c r="A62" s="26"/>
      <c r="B62" s="28" t="s">
        <v>282</v>
      </c>
      <c r="C62" s="28"/>
      <c r="D62" s="28"/>
      <c r="E62" s="28"/>
      <c r="F62" s="28"/>
      <c r="G62" s="28"/>
      <c r="H62" s="28"/>
      <c r="I62" s="28"/>
      <c r="J62" s="174">
        <v>5301805</v>
      </c>
      <c r="K62" s="174"/>
      <c r="L62" s="174"/>
      <c r="M62" s="174"/>
      <c r="N62" s="28" t="s">
        <v>125</v>
      </c>
      <c r="O62" s="28"/>
      <c r="P62" s="28" t="s">
        <v>345</v>
      </c>
      <c r="Q62" s="28"/>
      <c r="R62" s="28"/>
      <c r="S62" s="28"/>
      <c r="T62" s="28"/>
      <c r="U62" s="28"/>
      <c r="V62" s="28"/>
      <c r="W62" s="28"/>
      <c r="X62" s="28"/>
      <c r="Y62" s="28"/>
      <c r="Z62" s="28"/>
      <c r="AA62" s="28"/>
      <c r="AB62" s="28"/>
    </row>
    <row r="63" spans="1:28" ht="18" customHeight="1" x14ac:dyDescent="0.15">
      <c r="A63" s="26"/>
      <c r="B63" s="28" t="s">
        <v>283</v>
      </c>
      <c r="C63" s="28"/>
      <c r="D63" s="28"/>
      <c r="E63" s="28"/>
      <c r="F63" s="28"/>
      <c r="G63" s="28"/>
      <c r="H63" s="28"/>
      <c r="I63" s="28"/>
      <c r="J63" s="174">
        <v>5540000</v>
      </c>
      <c r="K63" s="174"/>
      <c r="L63" s="174"/>
      <c r="M63" s="174"/>
      <c r="N63" s="28" t="s">
        <v>125</v>
      </c>
      <c r="O63" s="28"/>
      <c r="P63" s="28" t="s">
        <v>346</v>
      </c>
      <c r="Q63" s="28"/>
      <c r="R63" s="28"/>
      <c r="S63" s="28"/>
      <c r="T63" s="28"/>
      <c r="U63" s="28"/>
      <c r="V63" s="28"/>
      <c r="W63" s="28"/>
      <c r="X63" s="28"/>
      <c r="Y63" s="28"/>
      <c r="Z63" s="28"/>
      <c r="AA63" s="28"/>
      <c r="AB63" s="28"/>
    </row>
    <row r="64" spans="1:28" ht="18" customHeight="1" x14ac:dyDescent="0.15">
      <c r="A64" s="26"/>
      <c r="B64" s="28"/>
      <c r="C64" s="28"/>
      <c r="D64" s="28"/>
      <c r="E64" s="28"/>
      <c r="F64" s="28"/>
      <c r="G64" s="28"/>
      <c r="H64" s="28"/>
      <c r="I64" s="28"/>
      <c r="J64" s="101"/>
      <c r="K64" s="101"/>
      <c r="L64" s="101"/>
      <c r="M64" s="101"/>
      <c r="N64" s="28"/>
      <c r="O64" s="28"/>
      <c r="P64" s="28"/>
      <c r="Q64" s="28"/>
      <c r="R64" s="28"/>
      <c r="S64" s="28"/>
      <c r="T64" s="28"/>
      <c r="U64" s="28"/>
      <c r="V64" s="28"/>
      <c r="W64" s="28"/>
      <c r="X64" s="28"/>
      <c r="Y64" s="28"/>
      <c r="Z64" s="28"/>
      <c r="AA64" s="28"/>
      <c r="AB64" s="28"/>
    </row>
    <row r="65" spans="1:28" ht="16.5" customHeight="1" x14ac:dyDescent="0.15">
      <c r="A65" s="121" t="s">
        <v>144</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row>
    <row r="66" spans="1:28" ht="16.5" customHeight="1" x14ac:dyDescent="0.15">
      <c r="A66" s="136" t="s">
        <v>347</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row>
    <row r="67" spans="1:28" ht="16.5" customHeight="1" x14ac:dyDescent="0.15">
      <c r="A67" s="100"/>
      <c r="B67" s="202">
        <v>-1</v>
      </c>
      <c r="C67" s="202"/>
      <c r="D67" s="100" t="s">
        <v>288</v>
      </c>
      <c r="E67" s="100"/>
      <c r="F67" s="100"/>
      <c r="G67" s="100"/>
      <c r="H67" s="179">
        <v>10</v>
      </c>
      <c r="I67" s="179"/>
      <c r="J67" s="100" t="s">
        <v>274</v>
      </c>
      <c r="K67" s="100"/>
      <c r="L67" s="100"/>
      <c r="M67" s="100"/>
      <c r="N67" s="100"/>
      <c r="O67" s="60"/>
      <c r="P67" s="61"/>
      <c r="Q67" s="28" t="s">
        <v>348</v>
      </c>
      <c r="R67" s="28"/>
      <c r="S67" s="28"/>
      <c r="T67" s="28"/>
      <c r="U67" s="28"/>
      <c r="V67" s="28"/>
      <c r="W67" s="28"/>
      <c r="X67" s="28"/>
      <c r="Y67" s="100"/>
      <c r="Z67" s="100"/>
      <c r="AA67" s="100"/>
      <c r="AB67" s="100"/>
    </row>
    <row r="68" spans="1:28" ht="16.5" customHeight="1" x14ac:dyDescent="0.15">
      <c r="A68" s="100"/>
      <c r="B68" s="202">
        <v>-2</v>
      </c>
      <c r="C68" s="202"/>
      <c r="D68" s="100" t="s">
        <v>289</v>
      </c>
      <c r="E68" s="100"/>
      <c r="F68" s="100"/>
      <c r="G68" s="100"/>
      <c r="H68" s="179">
        <v>42</v>
      </c>
      <c r="I68" s="179"/>
      <c r="J68" s="100" t="s">
        <v>290</v>
      </c>
      <c r="K68" s="100" t="s">
        <v>291</v>
      </c>
      <c r="L68" s="100"/>
      <c r="M68" s="100"/>
      <c r="N68" s="100"/>
      <c r="O68" s="60"/>
      <c r="P68" s="62"/>
      <c r="Q68" s="28" t="s">
        <v>349</v>
      </c>
      <c r="R68" s="28"/>
      <c r="S68" s="28"/>
      <c r="T68" s="28"/>
      <c r="U68" s="28"/>
      <c r="V68" s="28"/>
      <c r="W68" s="28"/>
      <c r="X68" s="28"/>
      <c r="Y68" s="100"/>
      <c r="Z68" s="100"/>
      <c r="AA68" s="100"/>
      <c r="AB68" s="100"/>
    </row>
    <row r="69" spans="1:28" ht="16.5" customHeight="1" x14ac:dyDescent="0.15">
      <c r="A69" s="100"/>
      <c r="B69" s="202">
        <v>-3</v>
      </c>
      <c r="C69" s="202"/>
      <c r="D69" s="100" t="s">
        <v>261</v>
      </c>
      <c r="E69" s="100"/>
      <c r="F69" s="174">
        <v>401000</v>
      </c>
      <c r="G69" s="179"/>
      <c r="H69" s="179"/>
      <c r="I69" s="179"/>
      <c r="J69" s="26" t="s">
        <v>125</v>
      </c>
      <c r="K69" s="100"/>
      <c r="L69" s="100"/>
      <c r="M69" s="100"/>
      <c r="N69" s="100"/>
      <c r="O69" s="60"/>
      <c r="P69" s="62"/>
      <c r="Q69" s="28" t="s">
        <v>354</v>
      </c>
      <c r="R69" s="28"/>
      <c r="S69" s="28"/>
      <c r="T69" s="28"/>
      <c r="U69" s="28"/>
      <c r="V69" s="28"/>
      <c r="W69" s="28"/>
      <c r="X69" s="28"/>
      <c r="Y69" s="100"/>
      <c r="Z69" s="100"/>
      <c r="AA69" s="100"/>
      <c r="AB69" s="100"/>
    </row>
    <row r="70" spans="1:28" ht="16.5" customHeight="1" x14ac:dyDescent="0.15">
      <c r="A70" s="28"/>
      <c r="B70" s="202">
        <v>-4</v>
      </c>
      <c r="C70" s="202"/>
      <c r="D70" s="100" t="s">
        <v>262</v>
      </c>
      <c r="E70" s="26"/>
      <c r="F70" s="174">
        <v>443000</v>
      </c>
      <c r="G70" s="179"/>
      <c r="H70" s="179"/>
      <c r="I70" s="179"/>
      <c r="J70" s="26" t="s">
        <v>125</v>
      </c>
      <c r="K70" s="100" t="s">
        <v>292</v>
      </c>
      <c r="L70" s="26"/>
      <c r="M70" s="26"/>
      <c r="O70" s="60"/>
      <c r="P70" s="63"/>
      <c r="Q70" s="28" t="s">
        <v>353</v>
      </c>
      <c r="R70" s="28"/>
      <c r="S70" s="28"/>
      <c r="T70" s="28"/>
      <c r="U70" s="28"/>
      <c r="V70" s="28"/>
      <c r="W70" s="28"/>
      <c r="X70" s="28"/>
      <c r="Y70" s="28"/>
      <c r="Z70" s="28"/>
      <c r="AA70" s="28"/>
      <c r="AB70" s="28"/>
    </row>
    <row r="71" spans="1:28" ht="18" customHeight="1" x14ac:dyDescent="0.15">
      <c r="A71" s="28"/>
      <c r="B71" s="28"/>
      <c r="C71" s="28"/>
      <c r="D71" s="26"/>
      <c r="E71" s="26"/>
      <c r="F71" s="26"/>
      <c r="G71" s="26"/>
      <c r="H71" s="26"/>
      <c r="I71" s="26"/>
      <c r="J71" s="26"/>
      <c r="K71" s="26"/>
      <c r="L71" s="26"/>
      <c r="M71" s="26"/>
      <c r="N71" s="26"/>
      <c r="O71" s="26"/>
      <c r="P71" s="26"/>
      <c r="Q71" s="26"/>
      <c r="R71" s="26"/>
      <c r="S71" s="26"/>
      <c r="T71" s="26"/>
      <c r="U71" s="26"/>
      <c r="V71" s="26"/>
      <c r="W71" s="28"/>
      <c r="X71" s="28"/>
      <c r="Y71" s="28"/>
      <c r="Z71" s="28"/>
      <c r="AA71" s="28"/>
      <c r="AB71" s="28"/>
    </row>
    <row r="72" spans="1:28" ht="18" customHeight="1" x14ac:dyDescent="0.15">
      <c r="A72" s="136" t="s">
        <v>184</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row>
    <row r="73" spans="1:28" ht="18" customHeight="1" x14ac:dyDescent="0.15">
      <c r="A73" s="100"/>
      <c r="B73" s="100"/>
      <c r="C73" s="100" t="s">
        <v>350</v>
      </c>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1:28" ht="29.25" customHeight="1" x14ac:dyDescent="0.15">
      <c r="A74" s="100"/>
      <c r="B74" s="100"/>
      <c r="C74" s="100"/>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row>
    <row r="75" spans="1:28" ht="18" customHeight="1" x14ac:dyDescent="0.15">
      <c r="A75" s="26"/>
      <c r="B75" s="26"/>
      <c r="C75" s="26"/>
      <c r="D75" s="100"/>
      <c r="E75" s="100"/>
      <c r="F75" s="100"/>
      <c r="G75" s="100"/>
      <c r="H75" s="218"/>
      <c r="I75" s="218"/>
      <c r="J75" s="218"/>
      <c r="K75" s="26"/>
      <c r="L75" s="219"/>
      <c r="M75" s="219"/>
      <c r="N75" s="219"/>
      <c r="O75" s="219"/>
      <c r="P75" s="219"/>
      <c r="Q75" s="219"/>
      <c r="U75" s="100"/>
      <c r="V75" s="26"/>
      <c r="W75" s="26"/>
      <c r="X75" s="26"/>
      <c r="Y75" s="26"/>
      <c r="Z75" s="26"/>
      <c r="AA75" s="26"/>
      <c r="AB75" s="26"/>
    </row>
    <row r="76" spans="1:28" ht="18" customHeight="1" x14ac:dyDescent="0.15">
      <c r="A76" s="26"/>
      <c r="B76" s="26"/>
      <c r="C76" s="26"/>
      <c r="D76" s="100"/>
      <c r="E76" s="26"/>
      <c r="F76" s="26"/>
      <c r="G76" s="26"/>
      <c r="H76" s="218"/>
      <c r="I76" s="218"/>
      <c r="J76" s="218"/>
      <c r="K76" s="26"/>
      <c r="L76" s="219"/>
      <c r="M76" s="219"/>
      <c r="N76" s="219"/>
      <c r="O76" s="219"/>
      <c r="P76" s="219"/>
      <c r="Q76" s="219"/>
      <c r="U76" s="28"/>
      <c r="V76" s="26"/>
      <c r="W76" s="26"/>
      <c r="X76" s="26"/>
      <c r="Y76" s="26"/>
      <c r="Z76" s="26"/>
      <c r="AA76" s="26"/>
      <c r="AB76" s="26"/>
    </row>
    <row r="77" spans="1:28" ht="18" customHeight="1" x14ac:dyDescent="0.15">
      <c r="A77" s="26"/>
      <c r="B77" s="26"/>
      <c r="C77" s="26"/>
      <c r="D77" s="26"/>
      <c r="E77" s="26"/>
      <c r="F77" s="26"/>
      <c r="G77" s="26"/>
      <c r="H77" s="100"/>
      <c r="K77" s="90"/>
      <c r="R77" s="100"/>
      <c r="S77" s="26"/>
      <c r="T77" s="26"/>
      <c r="U77" s="26"/>
      <c r="V77" s="26"/>
      <c r="W77" s="26"/>
      <c r="X77" s="26"/>
      <c r="Y77" s="26"/>
      <c r="Z77" s="26"/>
      <c r="AA77" s="26"/>
      <c r="AB77" s="26"/>
    </row>
  </sheetData>
  <mergeCells count="281">
    <mergeCell ref="H75:J75"/>
    <mergeCell ref="L75:Q75"/>
    <mergeCell ref="H76:J76"/>
    <mergeCell ref="L76:Q76"/>
    <mergeCell ref="C48:AB48"/>
    <mergeCell ref="B69:C69"/>
    <mergeCell ref="F69:I69"/>
    <mergeCell ref="B70:C70"/>
    <mergeCell ref="F70:I70"/>
    <mergeCell ref="A72:AB72"/>
    <mergeCell ref="A65:AB65"/>
    <mergeCell ref="A66:AB66"/>
    <mergeCell ref="B67:C67"/>
    <mergeCell ref="H67:I67"/>
    <mergeCell ref="B68:C68"/>
    <mergeCell ref="H68:I68"/>
    <mergeCell ref="X57:Z57"/>
    <mergeCell ref="AA57:AB57"/>
    <mergeCell ref="J60:M60"/>
    <mergeCell ref="J61:M61"/>
    <mergeCell ref="J62:M62"/>
    <mergeCell ref="J63:M63"/>
    <mergeCell ref="V56:W56"/>
    <mergeCell ref="X56:Z56"/>
    <mergeCell ref="AA56:AB56"/>
    <mergeCell ref="D57:H57"/>
    <mergeCell ref="I57:K57"/>
    <mergeCell ref="L57:M57"/>
    <mergeCell ref="N57:P57"/>
    <mergeCell ref="Q57:R57"/>
    <mergeCell ref="S57:U57"/>
    <mergeCell ref="V57:W57"/>
    <mergeCell ref="D56:H56"/>
    <mergeCell ref="I56:K56"/>
    <mergeCell ref="L56:M56"/>
    <mergeCell ref="N56:P56"/>
    <mergeCell ref="Q56:R56"/>
    <mergeCell ref="S56:U56"/>
    <mergeCell ref="D55:H55"/>
    <mergeCell ref="I55:K55"/>
    <mergeCell ref="L55:M55"/>
    <mergeCell ref="N55:P55"/>
    <mergeCell ref="Q55:R55"/>
    <mergeCell ref="S55:U55"/>
    <mergeCell ref="V55:W55"/>
    <mergeCell ref="X55:Z55"/>
    <mergeCell ref="AA55:AB55"/>
    <mergeCell ref="D54:H54"/>
    <mergeCell ref="I54:K54"/>
    <mergeCell ref="L54:M54"/>
    <mergeCell ref="N54:P54"/>
    <mergeCell ref="Q54:R54"/>
    <mergeCell ref="S54:U54"/>
    <mergeCell ref="V54:W54"/>
    <mergeCell ref="X54:Z54"/>
    <mergeCell ref="AA54:AB54"/>
    <mergeCell ref="V52:W52"/>
    <mergeCell ref="X52:Z52"/>
    <mergeCell ref="AA52:AB52"/>
    <mergeCell ref="D53:H53"/>
    <mergeCell ref="I53:K53"/>
    <mergeCell ref="L53:M53"/>
    <mergeCell ref="N53:P53"/>
    <mergeCell ref="Q53:R53"/>
    <mergeCell ref="S53:U53"/>
    <mergeCell ref="V53:W53"/>
    <mergeCell ref="D52:H52"/>
    <mergeCell ref="I52:K52"/>
    <mergeCell ref="L52:M52"/>
    <mergeCell ref="N52:P52"/>
    <mergeCell ref="Q52:R52"/>
    <mergeCell ref="S52:U52"/>
    <mergeCell ref="X53:Z53"/>
    <mergeCell ref="AA53:AB53"/>
    <mergeCell ref="A46:AB46"/>
    <mergeCell ref="D51:H51"/>
    <mergeCell ref="I51:M51"/>
    <mergeCell ref="N51:R51"/>
    <mergeCell ref="S51:W51"/>
    <mergeCell ref="X51:AB51"/>
    <mergeCell ref="J43:N43"/>
    <mergeCell ref="O43:P43"/>
    <mergeCell ref="Q43:U43"/>
    <mergeCell ref="X43:AB43"/>
    <mergeCell ref="P44:Q44"/>
    <mergeCell ref="X44:AB44"/>
    <mergeCell ref="X42:AB42"/>
    <mergeCell ref="T42:U42"/>
    <mergeCell ref="V42:W42"/>
    <mergeCell ref="T40:U40"/>
    <mergeCell ref="V40:W40"/>
    <mergeCell ref="X40:AB40"/>
    <mergeCell ref="T41:U41"/>
    <mergeCell ref="V41:W41"/>
    <mergeCell ref="X41:AB41"/>
    <mergeCell ref="T38:U38"/>
    <mergeCell ref="V38:W38"/>
    <mergeCell ref="X38:AB38"/>
    <mergeCell ref="T39:U39"/>
    <mergeCell ref="V39:W39"/>
    <mergeCell ref="X39:AB39"/>
    <mergeCell ref="I31:L31"/>
    <mergeCell ref="I32:L32"/>
    <mergeCell ref="T36:U36"/>
    <mergeCell ref="V36:W36"/>
    <mergeCell ref="X36:AB36"/>
    <mergeCell ref="X37:AB37"/>
    <mergeCell ref="I28:L28"/>
    <mergeCell ref="N28:T28"/>
    <mergeCell ref="I29:L29"/>
    <mergeCell ref="N29:T29"/>
    <mergeCell ref="I30:L30"/>
    <mergeCell ref="N30:T30"/>
    <mergeCell ref="M26:O26"/>
    <mergeCell ref="P26:Q26"/>
    <mergeCell ref="R26:T26"/>
    <mergeCell ref="U26:W26"/>
    <mergeCell ref="X26:Z26"/>
    <mergeCell ref="AA26:AB26"/>
    <mergeCell ref="P25:Q25"/>
    <mergeCell ref="R25:T25"/>
    <mergeCell ref="U25:W25"/>
    <mergeCell ref="X25:Z25"/>
    <mergeCell ref="AA25:AB25"/>
    <mergeCell ref="B26:C26"/>
    <mergeCell ref="D26:E26"/>
    <mergeCell ref="F26:G26"/>
    <mergeCell ref="H26:I26"/>
    <mergeCell ref="J26:L26"/>
    <mergeCell ref="B25:C25"/>
    <mergeCell ref="D25:E25"/>
    <mergeCell ref="F25:G25"/>
    <mergeCell ref="H25:I25"/>
    <mergeCell ref="J25:L25"/>
    <mergeCell ref="M25:O25"/>
    <mergeCell ref="M24:O24"/>
    <mergeCell ref="P24:Q24"/>
    <mergeCell ref="R24:T24"/>
    <mergeCell ref="U24:W24"/>
    <mergeCell ref="X24:Z24"/>
    <mergeCell ref="AA24:AB24"/>
    <mergeCell ref="P23:Q23"/>
    <mergeCell ref="R23:T23"/>
    <mergeCell ref="U23:W23"/>
    <mergeCell ref="X23:Z23"/>
    <mergeCell ref="AA23:AB23"/>
    <mergeCell ref="M23:O23"/>
    <mergeCell ref="B24:C24"/>
    <mergeCell ref="D24:E24"/>
    <mergeCell ref="F24:G24"/>
    <mergeCell ref="H24:I24"/>
    <mergeCell ref="J24:L24"/>
    <mergeCell ref="B23:C23"/>
    <mergeCell ref="D23:E23"/>
    <mergeCell ref="F23:G23"/>
    <mergeCell ref="H23:I23"/>
    <mergeCell ref="J23:L23"/>
    <mergeCell ref="M22:O22"/>
    <mergeCell ref="P22:Q22"/>
    <mergeCell ref="R22:T22"/>
    <mergeCell ref="U22:W22"/>
    <mergeCell ref="X22:Z22"/>
    <mergeCell ref="AA22:AB22"/>
    <mergeCell ref="P21:Q21"/>
    <mergeCell ref="R21:T21"/>
    <mergeCell ref="U21:W21"/>
    <mergeCell ref="X21:Z21"/>
    <mergeCell ref="AA21:AB21"/>
    <mergeCell ref="M21:O21"/>
    <mergeCell ref="B22:C22"/>
    <mergeCell ref="D22:E22"/>
    <mergeCell ref="F22:G22"/>
    <mergeCell ref="H22:I22"/>
    <mergeCell ref="J22:L22"/>
    <mergeCell ref="B21:C21"/>
    <mergeCell ref="D21:E21"/>
    <mergeCell ref="F21:G21"/>
    <mergeCell ref="H21:I21"/>
    <mergeCell ref="J21:L21"/>
    <mergeCell ref="M20:O20"/>
    <mergeCell ref="P20:Q20"/>
    <mergeCell ref="R20:T20"/>
    <mergeCell ref="U20:W20"/>
    <mergeCell ref="X20:Z20"/>
    <mergeCell ref="AA20:AB20"/>
    <mergeCell ref="P19:Q19"/>
    <mergeCell ref="R19:T19"/>
    <mergeCell ref="U19:W19"/>
    <mergeCell ref="X19:Z19"/>
    <mergeCell ref="AA19:AB19"/>
    <mergeCell ref="M19:O19"/>
    <mergeCell ref="B20:C20"/>
    <mergeCell ref="D20:E20"/>
    <mergeCell ref="F20:G20"/>
    <mergeCell ref="H20:I20"/>
    <mergeCell ref="J20:L20"/>
    <mergeCell ref="B19:C19"/>
    <mergeCell ref="D19:E19"/>
    <mergeCell ref="F19:G19"/>
    <mergeCell ref="H19:I19"/>
    <mergeCell ref="J19:L19"/>
    <mergeCell ref="M18:O18"/>
    <mergeCell ref="P18:Q18"/>
    <mergeCell ref="R18:T18"/>
    <mergeCell ref="U18:W18"/>
    <mergeCell ref="X18:Z18"/>
    <mergeCell ref="AA18:AB18"/>
    <mergeCell ref="P17:Q17"/>
    <mergeCell ref="R17:T17"/>
    <mergeCell ref="U17:W17"/>
    <mergeCell ref="X17:Z17"/>
    <mergeCell ref="AA17:AB17"/>
    <mergeCell ref="M17:O17"/>
    <mergeCell ref="B18:C18"/>
    <mergeCell ref="D18:E18"/>
    <mergeCell ref="F18:G18"/>
    <mergeCell ref="H18:I18"/>
    <mergeCell ref="J18:L18"/>
    <mergeCell ref="B17:C17"/>
    <mergeCell ref="D17:E17"/>
    <mergeCell ref="F17:G17"/>
    <mergeCell ref="H17:I17"/>
    <mergeCell ref="J17:L17"/>
    <mergeCell ref="X13:Z13"/>
    <mergeCell ref="AA13:AB13"/>
    <mergeCell ref="B16:C16"/>
    <mergeCell ref="D16:E16"/>
    <mergeCell ref="F16:G16"/>
    <mergeCell ref="H16:I16"/>
    <mergeCell ref="J16:L16"/>
    <mergeCell ref="B15:C15"/>
    <mergeCell ref="D15:E15"/>
    <mergeCell ref="F15:G15"/>
    <mergeCell ref="H15:I15"/>
    <mergeCell ref="J15:L15"/>
    <mergeCell ref="M16:O16"/>
    <mergeCell ref="P16:Q16"/>
    <mergeCell ref="R16:T16"/>
    <mergeCell ref="U16:W16"/>
    <mergeCell ref="X16:Z16"/>
    <mergeCell ref="AA16:AB16"/>
    <mergeCell ref="P15:Q15"/>
    <mergeCell ref="R15:T15"/>
    <mergeCell ref="U15:W15"/>
    <mergeCell ref="X15:Z15"/>
    <mergeCell ref="AA15:AB15"/>
    <mergeCell ref="M15:O15"/>
    <mergeCell ref="B14:C14"/>
    <mergeCell ref="D14:E14"/>
    <mergeCell ref="F14:G14"/>
    <mergeCell ref="H14:I14"/>
    <mergeCell ref="J14:L14"/>
    <mergeCell ref="B12:C12"/>
    <mergeCell ref="D12:I12"/>
    <mergeCell ref="J12:Q12"/>
    <mergeCell ref="R12:AB12"/>
    <mergeCell ref="B13:C13"/>
    <mergeCell ref="D13:E13"/>
    <mergeCell ref="F13:G13"/>
    <mergeCell ref="H13:I13"/>
    <mergeCell ref="J13:L13"/>
    <mergeCell ref="M13:O13"/>
    <mergeCell ref="M14:O14"/>
    <mergeCell ref="P14:Q14"/>
    <mergeCell ref="R14:T14"/>
    <mergeCell ref="U14:W14"/>
    <mergeCell ref="X14:Z14"/>
    <mergeCell ref="AA14:AB14"/>
    <mergeCell ref="P13:Q13"/>
    <mergeCell ref="R13:T13"/>
    <mergeCell ref="U13:W13"/>
    <mergeCell ref="A6:AB6"/>
    <mergeCell ref="A7:AB7"/>
    <mergeCell ref="A8:AB8"/>
    <mergeCell ref="D9:AB9"/>
    <mergeCell ref="X10:AB11"/>
    <mergeCell ref="A1:AB1"/>
    <mergeCell ref="A2:AB2"/>
    <mergeCell ref="A3:AB3"/>
    <mergeCell ref="A4:AB4"/>
    <mergeCell ref="B5:AB5"/>
  </mergeCells>
  <phoneticPr fontId="3"/>
  <pageMargins left="0.9055118110236221" right="0.11811023622047245" top="0.94488188976377963"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81"/>
  <sheetViews>
    <sheetView workbookViewId="0">
      <selection activeCell="B7" sqref="B7:AB7"/>
    </sheetView>
  </sheetViews>
  <sheetFormatPr defaultRowHeight="13.5" x14ac:dyDescent="0.15"/>
  <cols>
    <col min="1" max="15" width="3.125" customWidth="1"/>
    <col min="16" max="16" width="4" customWidth="1"/>
    <col min="17" max="22" width="3.125" customWidth="1"/>
    <col min="23" max="23" width="2.875" customWidth="1"/>
    <col min="24" max="25" width="3.375" customWidth="1"/>
    <col min="26" max="28" width="3.125" customWidth="1"/>
  </cols>
  <sheetData>
    <row r="1" spans="1:28" ht="36.75" customHeight="1" x14ac:dyDescent="0.15">
      <c r="A1" s="132" t="s">
        <v>180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spans="1:28" ht="20.25" customHeight="1"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8" ht="30" customHeight="1" x14ac:dyDescent="0.15">
      <c r="A3" s="134" t="s">
        <v>293</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row>
    <row r="4" spans="1:28" x14ac:dyDescent="0.15">
      <c r="A4" s="135" t="s">
        <v>294</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1:28" ht="22.5" customHeight="1" x14ac:dyDescent="0.1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row>
    <row r="6" spans="1:28" ht="21" customHeight="1" x14ac:dyDescent="0.15">
      <c r="A6" s="136" t="s">
        <v>250</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169.15" customHeight="1" x14ac:dyDescent="0.15">
      <c r="A7" s="92"/>
      <c r="B7" s="121" t="s">
        <v>297</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ht="21.75" customHeight="1" x14ac:dyDescent="0.15">
      <c r="A8" s="136" t="s">
        <v>295</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row>
    <row r="9" spans="1:28" ht="21.75" customHeight="1" x14ac:dyDescent="0.15">
      <c r="A9" s="136" t="s">
        <v>143</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row>
    <row r="10" spans="1:28" ht="21.75" customHeight="1" x14ac:dyDescent="0.15">
      <c r="A10" s="121" t="s">
        <v>178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row>
    <row r="11" spans="1:28" ht="21.75" customHeight="1" x14ac:dyDescent="0.15">
      <c r="A11" s="122" t="s">
        <v>159</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2" spans="1:28" ht="48.75" customHeight="1" x14ac:dyDescent="0.15">
      <c r="A12" s="26"/>
      <c r="B12" s="27"/>
      <c r="C12" s="27"/>
      <c r="D12" s="123" t="s">
        <v>177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row>
    <row r="13" spans="1:28" ht="18" customHeight="1" x14ac:dyDescent="0.15">
      <c r="A13" s="26"/>
      <c r="B13" s="26"/>
      <c r="C13" s="26" t="s">
        <v>120</v>
      </c>
      <c r="D13" s="26"/>
      <c r="E13" s="26"/>
      <c r="F13" s="28"/>
      <c r="G13" s="28"/>
      <c r="H13" s="28"/>
      <c r="I13" s="28"/>
      <c r="J13" s="28"/>
      <c r="K13" s="28"/>
      <c r="L13" s="28"/>
      <c r="M13" s="28"/>
      <c r="N13" s="28"/>
      <c r="O13" s="28"/>
      <c r="P13" s="28"/>
      <c r="Q13" s="28"/>
      <c r="R13" s="28"/>
      <c r="S13" s="28"/>
      <c r="T13" s="28"/>
      <c r="U13" s="28"/>
      <c r="V13" s="28"/>
      <c r="W13" s="28"/>
      <c r="X13" s="124" t="s">
        <v>296</v>
      </c>
      <c r="Y13" s="124"/>
      <c r="Z13" s="124"/>
      <c r="AA13" s="124"/>
      <c r="AB13" s="124"/>
    </row>
    <row r="14" spans="1:28" ht="6.75" customHeight="1" thickBot="1" x14ac:dyDescent="0.2">
      <c r="A14" s="92"/>
      <c r="B14" s="92"/>
      <c r="C14" s="92"/>
      <c r="D14" s="92"/>
      <c r="E14" s="92"/>
      <c r="F14" s="92"/>
      <c r="G14" s="92"/>
      <c r="H14" s="92"/>
      <c r="I14" s="92"/>
      <c r="J14" s="92"/>
      <c r="K14" s="92"/>
      <c r="L14" s="92"/>
      <c r="M14" s="92"/>
      <c r="N14" s="92"/>
      <c r="O14" s="92"/>
      <c r="P14" s="92"/>
      <c r="Q14" s="92"/>
      <c r="R14" s="92"/>
      <c r="S14" s="92"/>
      <c r="T14" s="92"/>
      <c r="U14" s="92"/>
      <c r="V14" s="92"/>
      <c r="W14" s="92"/>
      <c r="X14" s="125"/>
      <c r="Y14" s="125"/>
      <c r="Z14" s="125"/>
      <c r="AA14" s="125"/>
      <c r="AB14" s="125"/>
    </row>
    <row r="15" spans="1:28" ht="20.25" customHeight="1" x14ac:dyDescent="0.15">
      <c r="A15" s="26"/>
      <c r="B15" s="126"/>
      <c r="C15" s="127"/>
      <c r="D15" s="128" t="s">
        <v>156</v>
      </c>
      <c r="E15" s="129"/>
      <c r="F15" s="129"/>
      <c r="G15" s="129"/>
      <c r="H15" s="129"/>
      <c r="I15" s="130"/>
      <c r="J15" s="131" t="s">
        <v>18</v>
      </c>
      <c r="K15" s="131"/>
      <c r="L15" s="131"/>
      <c r="M15" s="131"/>
      <c r="N15" s="131"/>
      <c r="O15" s="131"/>
      <c r="P15" s="131"/>
      <c r="Q15" s="131"/>
      <c r="R15" s="131" t="s">
        <v>4</v>
      </c>
      <c r="S15" s="131"/>
      <c r="T15" s="131"/>
      <c r="U15" s="131"/>
      <c r="V15" s="131"/>
      <c r="W15" s="131"/>
      <c r="X15" s="131"/>
      <c r="Y15" s="131"/>
      <c r="Z15" s="131"/>
      <c r="AA15" s="131"/>
      <c r="AB15" s="131"/>
    </row>
    <row r="16" spans="1:28" ht="36" customHeight="1" x14ac:dyDescent="0.15">
      <c r="A16" s="26"/>
      <c r="B16" s="147"/>
      <c r="C16" s="148"/>
      <c r="D16" s="147" t="s">
        <v>151</v>
      </c>
      <c r="E16" s="149"/>
      <c r="F16" s="149" t="s">
        <v>150</v>
      </c>
      <c r="G16" s="149"/>
      <c r="H16" s="149" t="s">
        <v>103</v>
      </c>
      <c r="I16" s="148"/>
      <c r="J16" s="147" t="s">
        <v>152</v>
      </c>
      <c r="K16" s="149"/>
      <c r="L16" s="149"/>
      <c r="M16" s="149" t="s">
        <v>153</v>
      </c>
      <c r="N16" s="149"/>
      <c r="O16" s="149"/>
      <c r="P16" s="157" t="s">
        <v>105</v>
      </c>
      <c r="Q16" s="158"/>
      <c r="R16" s="147" t="s">
        <v>154</v>
      </c>
      <c r="S16" s="149"/>
      <c r="T16" s="149"/>
      <c r="U16" s="149" t="s">
        <v>155</v>
      </c>
      <c r="V16" s="149"/>
      <c r="W16" s="149"/>
      <c r="X16" s="149" t="s">
        <v>106</v>
      </c>
      <c r="Y16" s="149"/>
      <c r="Z16" s="149"/>
      <c r="AA16" s="149" t="s">
        <v>160</v>
      </c>
      <c r="AB16" s="148"/>
    </row>
    <row r="17" spans="1:29" ht="21" customHeight="1" x14ac:dyDescent="0.15">
      <c r="A17" s="26"/>
      <c r="B17" s="137" t="s">
        <v>6</v>
      </c>
      <c r="C17" s="138"/>
      <c r="D17" s="139">
        <v>325</v>
      </c>
      <c r="E17" s="140"/>
      <c r="F17" s="203">
        <v>340</v>
      </c>
      <c r="G17" s="204"/>
      <c r="H17" s="143">
        <f t="shared" ref="H17:H28" si="0">SUM(F17-D17)</f>
        <v>15</v>
      </c>
      <c r="I17" s="144"/>
      <c r="J17" s="145">
        <f t="shared" ref="J17:J29" si="1">SUM(R17/D17)*1000</f>
        <v>9280</v>
      </c>
      <c r="K17" s="146"/>
      <c r="L17" s="146"/>
      <c r="M17" s="146">
        <f t="shared" ref="M17:M29" si="2">SUM(U17/F17*1000)</f>
        <v>8541.176470588236</v>
      </c>
      <c r="N17" s="146"/>
      <c r="O17" s="146"/>
      <c r="P17" s="150">
        <f t="shared" ref="P17:P29" si="3">SUM(M17-J17)</f>
        <v>-738.82352941176396</v>
      </c>
      <c r="Q17" s="151"/>
      <c r="R17" s="145">
        <v>3016</v>
      </c>
      <c r="S17" s="146"/>
      <c r="T17" s="146"/>
      <c r="U17" s="146">
        <v>2904</v>
      </c>
      <c r="V17" s="146"/>
      <c r="W17" s="146"/>
      <c r="X17" s="154">
        <f t="shared" ref="X17:X29" si="4">SUM(U17-R17)</f>
        <v>-112</v>
      </c>
      <c r="Y17" s="154"/>
      <c r="Z17" s="154"/>
      <c r="AA17" s="155">
        <f t="shared" ref="AA17:AA29" si="5">SUM(U17/R17%)</f>
        <v>96.286472148541108</v>
      </c>
      <c r="AB17" s="156"/>
    </row>
    <row r="18" spans="1:29" ht="21" customHeight="1" x14ac:dyDescent="0.15">
      <c r="A18" s="26"/>
      <c r="B18" s="137" t="s">
        <v>7</v>
      </c>
      <c r="C18" s="138"/>
      <c r="D18" s="145">
        <v>351</v>
      </c>
      <c r="E18" s="146"/>
      <c r="F18" s="203">
        <v>323</v>
      </c>
      <c r="G18" s="204"/>
      <c r="H18" s="143">
        <f t="shared" si="0"/>
        <v>-28</v>
      </c>
      <c r="I18" s="144"/>
      <c r="J18" s="139">
        <f t="shared" si="1"/>
        <v>9230.7692307692305</v>
      </c>
      <c r="K18" s="195"/>
      <c r="L18" s="140"/>
      <c r="M18" s="146">
        <f t="shared" si="2"/>
        <v>8541.7956656346742</v>
      </c>
      <c r="N18" s="146"/>
      <c r="O18" s="146"/>
      <c r="P18" s="150">
        <f t="shared" si="3"/>
        <v>-688.97356513455634</v>
      </c>
      <c r="Q18" s="151"/>
      <c r="R18" s="145">
        <v>3240</v>
      </c>
      <c r="S18" s="146"/>
      <c r="T18" s="146"/>
      <c r="U18" s="146">
        <v>2759</v>
      </c>
      <c r="V18" s="146"/>
      <c r="W18" s="146"/>
      <c r="X18" s="154">
        <f t="shared" si="4"/>
        <v>-481</v>
      </c>
      <c r="Y18" s="154"/>
      <c r="Z18" s="154"/>
      <c r="AA18" s="155">
        <f t="shared" si="5"/>
        <v>85.15432098765433</v>
      </c>
      <c r="AB18" s="156"/>
    </row>
    <row r="19" spans="1:29" ht="21" customHeight="1" x14ac:dyDescent="0.15">
      <c r="A19" s="26"/>
      <c r="B19" s="137" t="s">
        <v>8</v>
      </c>
      <c r="C19" s="138"/>
      <c r="D19" s="145">
        <v>373</v>
      </c>
      <c r="E19" s="146"/>
      <c r="F19" s="203">
        <v>357</v>
      </c>
      <c r="G19" s="204"/>
      <c r="H19" s="143">
        <f t="shared" si="0"/>
        <v>-16</v>
      </c>
      <c r="I19" s="144"/>
      <c r="J19" s="139">
        <f t="shared" si="1"/>
        <v>9225.2010723860585</v>
      </c>
      <c r="K19" s="195"/>
      <c r="L19" s="140"/>
      <c r="M19" s="146">
        <f t="shared" si="2"/>
        <v>8549.0196078431363</v>
      </c>
      <c r="N19" s="146"/>
      <c r="O19" s="146"/>
      <c r="P19" s="150">
        <f t="shared" si="3"/>
        <v>-676.18146454292219</v>
      </c>
      <c r="Q19" s="151"/>
      <c r="R19" s="145">
        <v>3441</v>
      </c>
      <c r="S19" s="146"/>
      <c r="T19" s="146"/>
      <c r="U19" s="146">
        <v>3052</v>
      </c>
      <c r="V19" s="146"/>
      <c r="W19" s="146"/>
      <c r="X19" s="154">
        <f t="shared" si="4"/>
        <v>-389</v>
      </c>
      <c r="Y19" s="154"/>
      <c r="Z19" s="154"/>
      <c r="AA19" s="155">
        <f t="shared" si="5"/>
        <v>88.695146759662904</v>
      </c>
      <c r="AB19" s="156"/>
    </row>
    <row r="20" spans="1:29" ht="21" customHeight="1" x14ac:dyDescent="0.15">
      <c r="A20" s="26"/>
      <c r="B20" s="137" t="s">
        <v>9</v>
      </c>
      <c r="C20" s="138"/>
      <c r="D20" s="145">
        <v>368</v>
      </c>
      <c r="E20" s="146"/>
      <c r="F20" s="203">
        <v>374</v>
      </c>
      <c r="G20" s="204"/>
      <c r="H20" s="143">
        <f t="shared" si="0"/>
        <v>6</v>
      </c>
      <c r="I20" s="144"/>
      <c r="J20" s="139">
        <f t="shared" si="1"/>
        <v>9252.717391304348</v>
      </c>
      <c r="K20" s="195"/>
      <c r="L20" s="140"/>
      <c r="M20" s="146">
        <f t="shared" si="2"/>
        <v>8548.1283422459892</v>
      </c>
      <c r="N20" s="146"/>
      <c r="O20" s="146"/>
      <c r="P20" s="150">
        <f t="shared" si="3"/>
        <v>-704.5890490583588</v>
      </c>
      <c r="Q20" s="151"/>
      <c r="R20" s="145">
        <v>3405</v>
      </c>
      <c r="S20" s="146"/>
      <c r="T20" s="146"/>
      <c r="U20" s="146">
        <v>3197</v>
      </c>
      <c r="V20" s="146"/>
      <c r="W20" s="146"/>
      <c r="X20" s="154">
        <f t="shared" si="4"/>
        <v>-208</v>
      </c>
      <c r="Y20" s="154"/>
      <c r="Z20" s="154"/>
      <c r="AA20" s="155">
        <f t="shared" si="5"/>
        <v>93.891336270190905</v>
      </c>
      <c r="AB20" s="156"/>
    </row>
    <row r="21" spans="1:29" ht="21" customHeight="1" x14ac:dyDescent="0.15">
      <c r="A21" s="26"/>
      <c r="B21" s="137" t="s">
        <v>10</v>
      </c>
      <c r="C21" s="138"/>
      <c r="D21" s="145">
        <v>357</v>
      </c>
      <c r="E21" s="146"/>
      <c r="F21" s="203">
        <v>306</v>
      </c>
      <c r="G21" s="204"/>
      <c r="H21" s="143">
        <f t="shared" si="0"/>
        <v>-51</v>
      </c>
      <c r="I21" s="144"/>
      <c r="J21" s="139">
        <f t="shared" si="1"/>
        <v>9277.310924369749</v>
      </c>
      <c r="K21" s="195"/>
      <c r="L21" s="140"/>
      <c r="M21" s="146">
        <f t="shared" si="2"/>
        <v>8542.4836601307179</v>
      </c>
      <c r="N21" s="146"/>
      <c r="O21" s="146"/>
      <c r="P21" s="150">
        <f t="shared" si="3"/>
        <v>-734.82726423903114</v>
      </c>
      <c r="Q21" s="151"/>
      <c r="R21" s="152">
        <v>3312</v>
      </c>
      <c r="S21" s="153"/>
      <c r="T21" s="153"/>
      <c r="U21" s="146">
        <v>2614</v>
      </c>
      <c r="V21" s="146"/>
      <c r="W21" s="146"/>
      <c r="X21" s="154">
        <f t="shared" si="4"/>
        <v>-698</v>
      </c>
      <c r="Y21" s="154"/>
      <c r="Z21" s="154"/>
      <c r="AA21" s="155">
        <f t="shared" si="5"/>
        <v>78.925120772946869</v>
      </c>
      <c r="AB21" s="156"/>
    </row>
    <row r="22" spans="1:29" ht="21" customHeight="1" x14ac:dyDescent="0.15">
      <c r="A22" s="26"/>
      <c r="B22" s="137" t="s">
        <v>11</v>
      </c>
      <c r="C22" s="138"/>
      <c r="D22" s="145">
        <v>363</v>
      </c>
      <c r="E22" s="146"/>
      <c r="F22" s="203">
        <v>340</v>
      </c>
      <c r="G22" s="204"/>
      <c r="H22" s="143">
        <f t="shared" si="0"/>
        <v>-23</v>
      </c>
      <c r="I22" s="144"/>
      <c r="J22" s="139">
        <f t="shared" si="1"/>
        <v>9250.688705234159</v>
      </c>
      <c r="K22" s="195"/>
      <c r="L22" s="140"/>
      <c r="M22" s="146">
        <f t="shared" si="2"/>
        <v>8541.176470588236</v>
      </c>
      <c r="N22" s="146"/>
      <c r="O22" s="146"/>
      <c r="P22" s="150">
        <f t="shared" si="3"/>
        <v>-709.51223464592294</v>
      </c>
      <c r="Q22" s="151"/>
      <c r="R22" s="145">
        <v>3358</v>
      </c>
      <c r="S22" s="146"/>
      <c r="T22" s="146"/>
      <c r="U22" s="146">
        <v>2904</v>
      </c>
      <c r="V22" s="146"/>
      <c r="W22" s="146"/>
      <c r="X22" s="154">
        <f t="shared" si="4"/>
        <v>-454</v>
      </c>
      <c r="Y22" s="154"/>
      <c r="Z22" s="154"/>
      <c r="AA22" s="155">
        <f t="shared" si="5"/>
        <v>86.480047647409179</v>
      </c>
      <c r="AB22" s="156"/>
    </row>
    <row r="23" spans="1:29" ht="21" customHeight="1" x14ac:dyDescent="0.15">
      <c r="A23" s="26"/>
      <c r="B23" s="137" t="s">
        <v>12</v>
      </c>
      <c r="C23" s="138"/>
      <c r="D23" s="145">
        <v>357</v>
      </c>
      <c r="E23" s="146"/>
      <c r="F23" s="203">
        <v>391</v>
      </c>
      <c r="G23" s="204"/>
      <c r="H23" s="143">
        <f t="shared" si="0"/>
        <v>34</v>
      </c>
      <c r="I23" s="144"/>
      <c r="J23" s="139">
        <f t="shared" si="1"/>
        <v>9313.7254901960787</v>
      </c>
      <c r="K23" s="195"/>
      <c r="L23" s="140"/>
      <c r="M23" s="146">
        <f t="shared" si="2"/>
        <v>8562.6598465473144</v>
      </c>
      <c r="N23" s="146"/>
      <c r="O23" s="146"/>
      <c r="P23" s="150">
        <f t="shared" si="3"/>
        <v>-751.06564364876431</v>
      </c>
      <c r="Q23" s="151"/>
      <c r="R23" s="145">
        <v>3325</v>
      </c>
      <c r="S23" s="146"/>
      <c r="T23" s="146"/>
      <c r="U23" s="146">
        <v>3348</v>
      </c>
      <c r="V23" s="146"/>
      <c r="W23" s="146"/>
      <c r="X23" s="154">
        <f t="shared" si="4"/>
        <v>23</v>
      </c>
      <c r="Y23" s="154"/>
      <c r="Z23" s="154"/>
      <c r="AA23" s="155">
        <f t="shared" si="5"/>
        <v>100.69172932330827</v>
      </c>
      <c r="AB23" s="156"/>
    </row>
    <row r="24" spans="1:29" ht="21" customHeight="1" x14ac:dyDescent="0.15">
      <c r="A24" s="26"/>
      <c r="B24" s="137" t="s">
        <v>13</v>
      </c>
      <c r="C24" s="138"/>
      <c r="D24" s="145">
        <v>342</v>
      </c>
      <c r="E24" s="146"/>
      <c r="F24" s="203">
        <v>357</v>
      </c>
      <c r="G24" s="204"/>
      <c r="H24" s="143">
        <f t="shared" si="0"/>
        <v>15</v>
      </c>
      <c r="I24" s="144"/>
      <c r="J24" s="139">
        <f t="shared" si="1"/>
        <v>9233.9181286549701</v>
      </c>
      <c r="K24" s="195"/>
      <c r="L24" s="140"/>
      <c r="M24" s="146">
        <f t="shared" si="2"/>
        <v>8554.6218487394963</v>
      </c>
      <c r="N24" s="146"/>
      <c r="O24" s="146"/>
      <c r="P24" s="150">
        <f t="shared" si="3"/>
        <v>-679.29627991547386</v>
      </c>
      <c r="Q24" s="151"/>
      <c r="R24" s="145">
        <v>3158</v>
      </c>
      <c r="S24" s="146"/>
      <c r="T24" s="146"/>
      <c r="U24" s="146">
        <v>3054</v>
      </c>
      <c r="V24" s="146"/>
      <c r="W24" s="146"/>
      <c r="X24" s="154">
        <f t="shared" si="4"/>
        <v>-104</v>
      </c>
      <c r="Y24" s="154"/>
      <c r="Z24" s="154"/>
      <c r="AA24" s="155">
        <f t="shared" si="5"/>
        <v>96.706776440785319</v>
      </c>
      <c r="AB24" s="156"/>
    </row>
    <row r="25" spans="1:29" ht="21" customHeight="1" x14ac:dyDescent="0.15">
      <c r="A25" s="26"/>
      <c r="B25" s="137" t="s">
        <v>14</v>
      </c>
      <c r="C25" s="138"/>
      <c r="D25" s="145">
        <v>332</v>
      </c>
      <c r="E25" s="146"/>
      <c r="F25" s="203">
        <v>340</v>
      </c>
      <c r="G25" s="204"/>
      <c r="H25" s="143">
        <f t="shared" si="0"/>
        <v>8</v>
      </c>
      <c r="I25" s="144"/>
      <c r="J25" s="139">
        <f t="shared" si="1"/>
        <v>9222.8915662650597</v>
      </c>
      <c r="K25" s="195"/>
      <c r="L25" s="140"/>
      <c r="M25" s="146">
        <f t="shared" si="2"/>
        <v>8547.0588235294108</v>
      </c>
      <c r="N25" s="146"/>
      <c r="O25" s="146"/>
      <c r="P25" s="150">
        <f t="shared" si="3"/>
        <v>-675.83274273564894</v>
      </c>
      <c r="Q25" s="151"/>
      <c r="R25" s="145">
        <v>3062</v>
      </c>
      <c r="S25" s="146"/>
      <c r="T25" s="146"/>
      <c r="U25" s="146">
        <v>2906</v>
      </c>
      <c r="V25" s="146"/>
      <c r="W25" s="146"/>
      <c r="X25" s="154">
        <f t="shared" si="4"/>
        <v>-156</v>
      </c>
      <c r="Y25" s="154"/>
      <c r="Z25" s="154"/>
      <c r="AA25" s="155">
        <f t="shared" si="5"/>
        <v>94.905290659699546</v>
      </c>
      <c r="AB25" s="156"/>
    </row>
    <row r="26" spans="1:29" ht="21" customHeight="1" x14ac:dyDescent="0.15">
      <c r="A26" s="26"/>
      <c r="B26" s="137" t="s">
        <v>15</v>
      </c>
      <c r="C26" s="138"/>
      <c r="D26" s="145">
        <v>288</v>
      </c>
      <c r="E26" s="146"/>
      <c r="F26" s="203">
        <v>323</v>
      </c>
      <c r="G26" s="204"/>
      <c r="H26" s="143">
        <f t="shared" si="0"/>
        <v>35</v>
      </c>
      <c r="I26" s="144"/>
      <c r="J26" s="139">
        <f t="shared" si="1"/>
        <v>9246.5277777777792</v>
      </c>
      <c r="K26" s="195"/>
      <c r="L26" s="140"/>
      <c r="M26" s="146">
        <f t="shared" si="2"/>
        <v>8547.9876160990716</v>
      </c>
      <c r="N26" s="146"/>
      <c r="O26" s="146"/>
      <c r="P26" s="150">
        <f t="shared" si="3"/>
        <v>-698.54016167870759</v>
      </c>
      <c r="Q26" s="151"/>
      <c r="R26" s="145">
        <v>2663</v>
      </c>
      <c r="S26" s="146"/>
      <c r="T26" s="146"/>
      <c r="U26" s="146">
        <v>2761</v>
      </c>
      <c r="V26" s="146"/>
      <c r="W26" s="146"/>
      <c r="X26" s="154">
        <f t="shared" si="4"/>
        <v>98</v>
      </c>
      <c r="Y26" s="154"/>
      <c r="Z26" s="154"/>
      <c r="AA26" s="155">
        <f t="shared" si="5"/>
        <v>103.68006008261359</v>
      </c>
      <c r="AB26" s="156"/>
    </row>
    <row r="27" spans="1:29" ht="21" customHeight="1" x14ac:dyDescent="0.15">
      <c r="A27" s="26"/>
      <c r="B27" s="137" t="s">
        <v>16</v>
      </c>
      <c r="C27" s="138"/>
      <c r="D27" s="145">
        <v>309</v>
      </c>
      <c r="E27" s="146"/>
      <c r="F27" s="203">
        <v>340</v>
      </c>
      <c r="G27" s="204"/>
      <c r="H27" s="143">
        <f t="shared" si="0"/>
        <v>31</v>
      </c>
      <c r="I27" s="144"/>
      <c r="J27" s="139">
        <f t="shared" si="1"/>
        <v>9229.7734627831724</v>
      </c>
      <c r="K27" s="195"/>
      <c r="L27" s="140"/>
      <c r="M27" s="146">
        <f t="shared" si="2"/>
        <v>8547.0588235294108</v>
      </c>
      <c r="N27" s="146"/>
      <c r="O27" s="146"/>
      <c r="P27" s="150">
        <f t="shared" si="3"/>
        <v>-682.71463925376156</v>
      </c>
      <c r="Q27" s="151"/>
      <c r="R27" s="145">
        <v>2852</v>
      </c>
      <c r="S27" s="146"/>
      <c r="T27" s="146"/>
      <c r="U27" s="146">
        <v>2906</v>
      </c>
      <c r="V27" s="146"/>
      <c r="W27" s="146"/>
      <c r="X27" s="154">
        <f t="shared" si="4"/>
        <v>54</v>
      </c>
      <c r="Y27" s="154"/>
      <c r="Z27" s="154"/>
      <c r="AA27" s="155">
        <f t="shared" si="5"/>
        <v>101.89340813464236</v>
      </c>
      <c r="AB27" s="156"/>
    </row>
    <row r="28" spans="1:29" ht="21" customHeight="1" x14ac:dyDescent="0.15">
      <c r="A28" s="26"/>
      <c r="B28" s="172" t="s">
        <v>17</v>
      </c>
      <c r="C28" s="173"/>
      <c r="D28" s="152">
        <v>323</v>
      </c>
      <c r="E28" s="153"/>
      <c r="F28" s="207">
        <v>357</v>
      </c>
      <c r="G28" s="208"/>
      <c r="H28" s="143">
        <f t="shared" si="0"/>
        <v>34</v>
      </c>
      <c r="I28" s="144"/>
      <c r="J28" s="209">
        <f t="shared" si="1"/>
        <v>9250.7739938080504</v>
      </c>
      <c r="K28" s="210"/>
      <c r="L28" s="211"/>
      <c r="M28" s="146">
        <f t="shared" si="2"/>
        <v>8546.2184873949573</v>
      </c>
      <c r="N28" s="146"/>
      <c r="O28" s="146"/>
      <c r="P28" s="150">
        <f t="shared" si="3"/>
        <v>-704.5555064130931</v>
      </c>
      <c r="Q28" s="151"/>
      <c r="R28" s="152">
        <v>2988</v>
      </c>
      <c r="S28" s="153"/>
      <c r="T28" s="153"/>
      <c r="U28" s="153">
        <v>3051</v>
      </c>
      <c r="V28" s="153"/>
      <c r="W28" s="153"/>
      <c r="X28" s="154">
        <f t="shared" si="4"/>
        <v>63</v>
      </c>
      <c r="Y28" s="154"/>
      <c r="Z28" s="154"/>
      <c r="AA28" s="155">
        <f t="shared" si="5"/>
        <v>102.10843373493977</v>
      </c>
      <c r="AB28" s="156"/>
    </row>
    <row r="29" spans="1:29" ht="21" customHeight="1" thickBot="1" x14ac:dyDescent="0.2">
      <c r="A29" s="26"/>
      <c r="B29" s="166" t="s">
        <v>2</v>
      </c>
      <c r="C29" s="167"/>
      <c r="D29" s="168">
        <f>SUM(D17:E28)</f>
        <v>4088</v>
      </c>
      <c r="E29" s="162"/>
      <c r="F29" s="169">
        <f>SUM(F17:G28)</f>
        <v>4148</v>
      </c>
      <c r="G29" s="169"/>
      <c r="H29" s="216">
        <f>SUM(H17:I28)</f>
        <v>60</v>
      </c>
      <c r="I29" s="217"/>
      <c r="J29" s="205">
        <f t="shared" si="1"/>
        <v>9251.4677103718204</v>
      </c>
      <c r="K29" s="206"/>
      <c r="L29" s="161"/>
      <c r="M29" s="162">
        <f t="shared" si="2"/>
        <v>8547.7338476374152</v>
      </c>
      <c r="N29" s="162"/>
      <c r="O29" s="162"/>
      <c r="P29" s="176">
        <f t="shared" si="3"/>
        <v>-703.73386273440519</v>
      </c>
      <c r="Q29" s="177"/>
      <c r="R29" s="168">
        <f>SUM(R17:T28)</f>
        <v>37820</v>
      </c>
      <c r="S29" s="162"/>
      <c r="T29" s="162"/>
      <c r="U29" s="162">
        <f>SUM(U17:W28)</f>
        <v>35456</v>
      </c>
      <c r="V29" s="162"/>
      <c r="W29" s="162"/>
      <c r="X29" s="163">
        <f t="shared" si="4"/>
        <v>-2364</v>
      </c>
      <c r="Y29" s="163"/>
      <c r="Z29" s="163"/>
      <c r="AA29" s="164">
        <f t="shared" si="5"/>
        <v>93.749338974087792</v>
      </c>
      <c r="AB29" s="165"/>
    </row>
    <row r="30" spans="1:29" ht="21"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99"/>
    </row>
    <row r="31" spans="1:29" ht="21" customHeight="1" x14ac:dyDescent="0.15">
      <c r="A31" s="28" t="s">
        <v>268</v>
      </c>
      <c r="B31" s="28"/>
      <c r="C31" s="28"/>
      <c r="D31" s="28"/>
      <c r="E31" s="28"/>
      <c r="F31" s="28"/>
      <c r="G31" s="28"/>
      <c r="H31" s="28"/>
      <c r="I31" s="174">
        <v>244</v>
      </c>
      <c r="J31" s="174"/>
      <c r="K31" s="174"/>
      <c r="L31" s="174"/>
      <c r="M31" s="28" t="s">
        <v>273</v>
      </c>
      <c r="N31" s="124" t="s">
        <v>298</v>
      </c>
      <c r="O31" s="124"/>
      <c r="P31" s="124"/>
      <c r="Q31" s="124"/>
      <c r="R31" s="124"/>
      <c r="S31" s="124"/>
      <c r="T31" s="124"/>
      <c r="U31" s="28"/>
      <c r="V31" s="28"/>
      <c r="W31" s="28"/>
      <c r="X31" s="28"/>
      <c r="Y31" s="28"/>
      <c r="Z31" s="28"/>
      <c r="AA31" s="28"/>
      <c r="AB31" s="28"/>
    </row>
    <row r="32" spans="1:29" ht="21" customHeight="1" x14ac:dyDescent="0.15">
      <c r="A32" s="28" t="s">
        <v>269</v>
      </c>
      <c r="B32" s="28"/>
      <c r="C32" s="28"/>
      <c r="D32" s="28"/>
      <c r="E32" s="28"/>
      <c r="F32" s="28"/>
      <c r="G32" s="28"/>
      <c r="H32" s="28"/>
      <c r="I32" s="174">
        <v>4148</v>
      </c>
      <c r="J32" s="174"/>
      <c r="K32" s="174"/>
      <c r="L32" s="174"/>
      <c r="M32" s="28" t="s">
        <v>273</v>
      </c>
      <c r="N32" s="124" t="s">
        <v>299</v>
      </c>
      <c r="O32" s="124"/>
      <c r="P32" s="124"/>
      <c r="Q32" s="124"/>
      <c r="R32" s="124"/>
      <c r="S32" s="124"/>
      <c r="T32" s="124"/>
      <c r="U32" s="28"/>
      <c r="V32" s="28"/>
      <c r="W32" s="28"/>
      <c r="X32" s="28"/>
      <c r="Y32" s="28"/>
      <c r="Z32" s="28"/>
      <c r="AA32" s="28"/>
      <c r="AB32" s="28"/>
    </row>
    <row r="33" spans="1:28" ht="21" customHeight="1" x14ac:dyDescent="0.15">
      <c r="A33" s="28" t="s">
        <v>270</v>
      </c>
      <c r="B33" s="28"/>
      <c r="C33" s="28"/>
      <c r="D33" s="28"/>
      <c r="E33" s="28"/>
      <c r="F33" s="28"/>
      <c r="G33" s="28"/>
      <c r="H33" s="28"/>
      <c r="I33" s="175">
        <v>17</v>
      </c>
      <c r="J33" s="175"/>
      <c r="K33" s="175"/>
      <c r="L33" s="175"/>
      <c r="M33" s="28" t="s">
        <v>274</v>
      </c>
      <c r="N33" s="124" t="s">
        <v>300</v>
      </c>
      <c r="O33" s="124"/>
      <c r="P33" s="124"/>
      <c r="Q33" s="124"/>
      <c r="R33" s="124"/>
      <c r="S33" s="124"/>
      <c r="T33" s="124"/>
      <c r="U33" s="28"/>
      <c r="V33" s="28"/>
      <c r="W33" s="28"/>
      <c r="X33" s="28"/>
      <c r="Y33" s="28"/>
      <c r="Z33" s="28"/>
      <c r="AA33" s="28"/>
      <c r="AB33" s="28"/>
    </row>
    <row r="34" spans="1:28" ht="20.25" customHeight="1" x14ac:dyDescent="0.15">
      <c r="A34" s="28" t="s">
        <v>271</v>
      </c>
      <c r="B34" s="28"/>
      <c r="C34" s="28"/>
      <c r="D34" s="28"/>
      <c r="E34" s="28"/>
      <c r="F34" s="28"/>
      <c r="G34" s="28"/>
      <c r="H34" s="28"/>
      <c r="I34" s="174">
        <v>38399000</v>
      </c>
      <c r="J34" s="174"/>
      <c r="K34" s="174"/>
      <c r="L34" s="174"/>
      <c r="M34" s="28" t="s">
        <v>125</v>
      </c>
      <c r="N34" s="28" t="s">
        <v>279</v>
      </c>
      <c r="O34" s="28"/>
      <c r="P34" s="28"/>
      <c r="Q34" s="28"/>
      <c r="R34" s="28"/>
      <c r="S34" s="28"/>
      <c r="T34" s="28"/>
      <c r="U34" s="28"/>
      <c r="V34" s="28"/>
      <c r="W34" s="28"/>
      <c r="X34" s="28"/>
      <c r="Y34" s="28"/>
      <c r="Z34" s="28"/>
      <c r="AA34" s="28"/>
      <c r="AB34" s="28"/>
    </row>
    <row r="35" spans="1:28" ht="20.25" customHeight="1" x14ac:dyDescent="0.15">
      <c r="A35" s="28" t="s">
        <v>272</v>
      </c>
      <c r="B35" s="28"/>
      <c r="C35" s="28"/>
      <c r="D35" s="28"/>
      <c r="E35" s="28"/>
      <c r="F35" s="28"/>
      <c r="G35" s="28"/>
      <c r="H35" s="28"/>
      <c r="I35" s="174">
        <v>35450000</v>
      </c>
      <c r="J35" s="174"/>
      <c r="K35" s="174"/>
      <c r="L35" s="174"/>
      <c r="M35" s="28" t="s">
        <v>125</v>
      </c>
      <c r="N35" s="28" t="s">
        <v>279</v>
      </c>
      <c r="O35" s="28"/>
      <c r="P35" s="28"/>
      <c r="Q35" s="28"/>
      <c r="R35" s="28"/>
      <c r="S35" s="28"/>
      <c r="T35" s="28"/>
      <c r="U35" s="28"/>
      <c r="V35" s="28"/>
      <c r="W35" s="28"/>
      <c r="X35" s="28"/>
      <c r="Y35" s="28"/>
      <c r="Z35" s="28"/>
      <c r="AA35" s="28"/>
      <c r="AB35" s="28"/>
    </row>
    <row r="36" spans="1:28" ht="20.25" customHeight="1" x14ac:dyDescent="0.15">
      <c r="A36" s="28"/>
      <c r="B36" s="28"/>
      <c r="C36" s="28"/>
      <c r="D36" s="28"/>
      <c r="E36" s="28"/>
      <c r="F36" s="28"/>
      <c r="G36" s="28"/>
      <c r="H36" s="28"/>
      <c r="I36" s="95"/>
      <c r="J36" s="95"/>
      <c r="K36" s="95"/>
      <c r="L36" s="95"/>
      <c r="M36" s="28"/>
      <c r="N36" s="28"/>
      <c r="O36" s="28"/>
      <c r="P36" s="28"/>
      <c r="Q36" s="28"/>
      <c r="R36" s="28"/>
      <c r="S36" s="28"/>
      <c r="T36" s="28"/>
      <c r="U36" s="28"/>
      <c r="V36" s="28"/>
      <c r="W36" s="28"/>
      <c r="X36" s="28"/>
      <c r="Y36" s="28"/>
      <c r="Z36" s="28"/>
      <c r="AA36" s="28"/>
      <c r="AB36" s="28"/>
    </row>
    <row r="37" spans="1:28" ht="19.5" customHeight="1" x14ac:dyDescent="0.15">
      <c r="A37" s="92"/>
      <c r="B37" s="92"/>
      <c r="C37" s="92"/>
      <c r="D37" s="92" t="s">
        <v>306</v>
      </c>
      <c r="E37" s="92"/>
      <c r="F37" s="92"/>
      <c r="G37" s="92"/>
      <c r="H37" s="92"/>
      <c r="I37" s="92"/>
      <c r="J37" s="92"/>
      <c r="K37" s="92"/>
      <c r="L37" s="92"/>
      <c r="M37" s="92"/>
      <c r="N37" s="92"/>
      <c r="O37" s="92"/>
      <c r="P37" s="92"/>
      <c r="Q37" s="92"/>
      <c r="R37" s="92"/>
      <c r="S37" s="92"/>
      <c r="T37" s="92"/>
      <c r="U37" s="92"/>
      <c r="V37" s="92"/>
      <c r="W37" s="92"/>
      <c r="X37" s="92"/>
      <c r="Y37" s="92"/>
      <c r="Z37" s="92"/>
      <c r="AA37" s="92"/>
      <c r="AB37" s="92"/>
    </row>
    <row r="38" spans="1:28" ht="19.5" customHeight="1" x14ac:dyDescent="0.15">
      <c r="A38" s="92"/>
      <c r="B38" s="92"/>
      <c r="C38" s="92"/>
      <c r="D38" s="92" t="s">
        <v>71</v>
      </c>
      <c r="E38" s="92" t="s">
        <v>248</v>
      </c>
      <c r="F38" s="92"/>
      <c r="G38" s="92"/>
      <c r="H38" s="92"/>
      <c r="I38" s="92"/>
      <c r="J38" s="92"/>
      <c r="K38" s="92"/>
      <c r="L38" s="92"/>
      <c r="M38" s="92"/>
      <c r="N38" s="92"/>
      <c r="O38" s="92"/>
      <c r="P38" s="92"/>
      <c r="Q38" s="92"/>
      <c r="R38" s="92"/>
      <c r="S38" s="92"/>
      <c r="T38" s="92"/>
      <c r="U38" s="92"/>
      <c r="V38" s="92"/>
      <c r="W38" s="92"/>
      <c r="X38" s="92"/>
      <c r="Y38" s="92"/>
      <c r="Z38" s="92"/>
      <c r="AA38" s="92"/>
      <c r="AB38" s="92"/>
    </row>
    <row r="39" spans="1:28" ht="19.5" customHeight="1" x14ac:dyDescent="0.15">
      <c r="A39" s="92"/>
      <c r="B39" s="92"/>
      <c r="C39" s="92"/>
      <c r="D39" s="92"/>
      <c r="E39" s="33" t="s">
        <v>56</v>
      </c>
      <c r="F39" s="33"/>
      <c r="G39" s="33"/>
      <c r="H39" s="33"/>
      <c r="I39" s="33"/>
      <c r="J39" s="33"/>
      <c r="K39" s="33"/>
      <c r="L39" s="33"/>
      <c r="M39" s="33"/>
      <c r="N39" s="33"/>
      <c r="O39" s="33"/>
      <c r="P39" s="33"/>
      <c r="Q39" s="33"/>
      <c r="R39" s="33"/>
      <c r="S39" s="26"/>
      <c r="T39" s="179">
        <v>586</v>
      </c>
      <c r="U39" s="179"/>
      <c r="V39" s="180" t="s">
        <v>49</v>
      </c>
      <c r="W39" s="180"/>
      <c r="X39" s="180" t="s">
        <v>302</v>
      </c>
      <c r="Y39" s="180"/>
      <c r="Z39" s="180"/>
      <c r="AA39" s="180"/>
      <c r="AB39" s="180"/>
    </row>
    <row r="40" spans="1:28" ht="19.5" customHeight="1" x14ac:dyDescent="0.15">
      <c r="A40" s="94"/>
      <c r="B40" s="94"/>
      <c r="C40" s="94"/>
      <c r="D40" s="94"/>
      <c r="E40" s="33" t="s">
        <v>301</v>
      </c>
      <c r="F40" s="33"/>
      <c r="G40" s="33"/>
      <c r="H40" s="33"/>
      <c r="I40" s="33"/>
      <c r="J40" s="33"/>
      <c r="K40" s="33"/>
      <c r="L40" s="33"/>
      <c r="M40" s="33"/>
      <c r="N40" s="33"/>
      <c r="O40" s="33"/>
      <c r="P40" s="33"/>
      <c r="Q40" s="33"/>
      <c r="R40" s="33"/>
      <c r="S40" s="26"/>
      <c r="T40" s="97"/>
      <c r="U40" s="97"/>
      <c r="V40" s="96"/>
      <c r="W40" s="96"/>
      <c r="X40" s="183" t="s">
        <v>303</v>
      </c>
      <c r="Y40" s="183"/>
      <c r="Z40" s="183"/>
      <c r="AA40" s="183"/>
      <c r="AB40" s="183"/>
    </row>
    <row r="41" spans="1:28" ht="19.5" customHeight="1" x14ac:dyDescent="0.15">
      <c r="A41" s="92"/>
      <c r="B41" s="92"/>
      <c r="C41" s="92"/>
      <c r="D41" s="92"/>
      <c r="E41" s="33" t="s">
        <v>187</v>
      </c>
      <c r="F41" s="26"/>
      <c r="G41" s="26"/>
      <c r="H41" s="26"/>
      <c r="I41" s="26"/>
      <c r="J41" s="26"/>
      <c r="K41" s="26"/>
      <c r="L41" s="26"/>
      <c r="M41" s="26"/>
      <c r="N41" s="26"/>
      <c r="O41" s="26"/>
      <c r="P41" s="26"/>
      <c r="Q41" s="26"/>
      <c r="R41" s="26"/>
      <c r="S41" s="26"/>
      <c r="T41" s="179">
        <v>6</v>
      </c>
      <c r="U41" s="179"/>
      <c r="V41" s="180" t="s">
        <v>49</v>
      </c>
      <c r="W41" s="180"/>
      <c r="X41" s="181" t="s">
        <v>304</v>
      </c>
      <c r="Y41" s="181"/>
      <c r="Z41" s="181"/>
      <c r="AA41" s="181"/>
      <c r="AB41" s="181"/>
    </row>
    <row r="42" spans="1:28" ht="19.5" customHeight="1" x14ac:dyDescent="0.15">
      <c r="A42" s="92"/>
      <c r="B42" s="92"/>
      <c r="C42" s="92"/>
      <c r="D42" s="92"/>
      <c r="E42" s="33" t="s">
        <v>22</v>
      </c>
      <c r="F42" s="33"/>
      <c r="G42" s="33"/>
      <c r="H42" s="33"/>
      <c r="I42" s="33"/>
      <c r="J42" s="33"/>
      <c r="K42" s="33"/>
      <c r="L42" s="33"/>
      <c r="M42" s="33"/>
      <c r="N42" s="33"/>
      <c r="O42" s="33"/>
      <c r="P42" s="33"/>
      <c r="Q42" s="33"/>
      <c r="R42" s="33"/>
      <c r="S42" s="26"/>
      <c r="T42" s="182">
        <v>41</v>
      </c>
      <c r="U42" s="182"/>
      <c r="V42" s="180" t="s">
        <v>49</v>
      </c>
      <c r="W42" s="180"/>
      <c r="X42" s="181" t="s">
        <v>304</v>
      </c>
      <c r="Y42" s="181"/>
      <c r="Z42" s="181"/>
      <c r="AA42" s="181"/>
      <c r="AB42" s="181"/>
    </row>
    <row r="43" spans="1:28" ht="19.5" customHeight="1" x14ac:dyDescent="0.15">
      <c r="A43" s="92"/>
      <c r="B43" s="92"/>
      <c r="C43" s="92"/>
      <c r="D43" s="92"/>
      <c r="E43" s="33" t="s">
        <v>21</v>
      </c>
      <c r="F43" s="33"/>
      <c r="G43" s="33"/>
      <c r="H43" s="33"/>
      <c r="I43" s="33"/>
      <c r="J43" s="33"/>
      <c r="K43" s="33"/>
      <c r="L43" s="33"/>
      <c r="M43" s="33"/>
      <c r="N43" s="33"/>
      <c r="O43" s="33"/>
      <c r="P43" s="33"/>
      <c r="Q43" s="33"/>
      <c r="R43" s="33"/>
      <c r="S43" s="26"/>
      <c r="T43" s="182">
        <v>89</v>
      </c>
      <c r="U43" s="182"/>
      <c r="V43" s="180" t="s">
        <v>49</v>
      </c>
      <c r="W43" s="180"/>
      <c r="X43" s="181" t="s">
        <v>304</v>
      </c>
      <c r="Y43" s="181"/>
      <c r="Z43" s="181"/>
      <c r="AA43" s="181"/>
      <c r="AB43" s="181"/>
    </row>
    <row r="44" spans="1:28" ht="19.5" customHeight="1" x14ac:dyDescent="0.15">
      <c r="A44" s="26"/>
      <c r="B44" s="26"/>
      <c r="C44" s="26"/>
      <c r="D44" s="26"/>
      <c r="E44" s="33" t="s">
        <v>57</v>
      </c>
      <c r="F44" s="30"/>
      <c r="G44" s="30"/>
      <c r="H44" s="30"/>
      <c r="I44" s="30"/>
      <c r="J44" s="30"/>
      <c r="K44" s="30"/>
      <c r="L44" s="30"/>
      <c r="M44" s="30"/>
      <c r="N44" s="30"/>
      <c r="O44" s="30"/>
      <c r="P44" s="30"/>
      <c r="Q44" s="30"/>
      <c r="R44" s="30"/>
      <c r="S44" s="26"/>
      <c r="T44" s="182">
        <v>56</v>
      </c>
      <c r="U44" s="182"/>
      <c r="V44" s="180" t="s">
        <v>49</v>
      </c>
      <c r="W44" s="180"/>
      <c r="X44" s="181" t="s">
        <v>304</v>
      </c>
      <c r="Y44" s="181"/>
      <c r="Z44" s="181"/>
      <c r="AA44" s="181"/>
      <c r="AB44" s="181"/>
    </row>
    <row r="45" spans="1:28" ht="19.5" customHeight="1" x14ac:dyDescent="0.15">
      <c r="A45" s="26"/>
      <c r="B45" s="26"/>
      <c r="C45" s="26"/>
      <c r="D45" s="26"/>
      <c r="E45" s="33" t="s">
        <v>190</v>
      </c>
      <c r="F45" s="30"/>
      <c r="G45" s="30"/>
      <c r="H45" s="30"/>
      <c r="I45" s="30"/>
      <c r="J45" s="30"/>
      <c r="K45" s="30"/>
      <c r="L45" s="30"/>
      <c r="M45" s="30"/>
      <c r="N45" s="30"/>
      <c r="O45" s="30"/>
      <c r="P45" s="30"/>
      <c r="Q45" s="30"/>
      <c r="R45" s="30"/>
      <c r="S45" s="34"/>
      <c r="T45" s="179">
        <v>0</v>
      </c>
      <c r="U45" s="179"/>
      <c r="V45" s="180" t="s">
        <v>49</v>
      </c>
      <c r="W45" s="180"/>
      <c r="X45" s="181" t="s">
        <v>305</v>
      </c>
      <c r="Y45" s="181"/>
      <c r="Z45" s="181"/>
      <c r="AA45" s="181"/>
      <c r="AB45" s="181"/>
    </row>
    <row r="46" spans="1:28" ht="19.5" customHeight="1" x14ac:dyDescent="0.15">
      <c r="A46" s="26"/>
      <c r="B46" s="26"/>
      <c r="C46" s="26"/>
      <c r="D46" s="26"/>
      <c r="E46" s="33" t="s">
        <v>28</v>
      </c>
      <c r="F46" s="30"/>
      <c r="G46" s="30"/>
      <c r="H46" s="30" t="s">
        <v>249</v>
      </c>
      <c r="I46" s="30"/>
      <c r="J46" s="30"/>
      <c r="K46" s="30"/>
      <c r="L46" s="30"/>
      <c r="M46" s="30"/>
      <c r="N46" s="30"/>
      <c r="O46" s="30"/>
      <c r="P46" s="30"/>
      <c r="Q46" s="30"/>
      <c r="R46" s="30"/>
      <c r="S46" s="26"/>
      <c r="T46" s="182">
        <v>21</v>
      </c>
      <c r="U46" s="182"/>
      <c r="V46" s="180" t="s">
        <v>49</v>
      </c>
      <c r="W46" s="180"/>
      <c r="X46" s="180" t="s">
        <v>307</v>
      </c>
      <c r="Y46" s="180"/>
      <c r="Z46" s="180"/>
      <c r="AA46" s="180"/>
      <c r="AB46" s="180"/>
    </row>
    <row r="47" spans="1:28" ht="19.5" customHeight="1" x14ac:dyDescent="0.15">
      <c r="A47" s="26"/>
      <c r="B47" s="26"/>
      <c r="C47" s="26"/>
      <c r="D47" s="26"/>
      <c r="E47" s="33" t="s">
        <v>216</v>
      </c>
      <c r="F47" s="30"/>
      <c r="G47" s="30"/>
      <c r="H47" s="30"/>
      <c r="I47" s="30"/>
      <c r="J47" s="182" t="s">
        <v>96</v>
      </c>
      <c r="K47" s="182"/>
      <c r="L47" s="182"/>
      <c r="M47" s="182"/>
      <c r="N47" s="182"/>
      <c r="O47" s="182">
        <v>2.1</v>
      </c>
      <c r="P47" s="182"/>
      <c r="Q47" s="180" t="s">
        <v>217</v>
      </c>
      <c r="R47" s="180"/>
      <c r="S47" s="180"/>
      <c r="T47" s="180"/>
      <c r="U47" s="180"/>
      <c r="X47" s="181" t="s">
        <v>304</v>
      </c>
      <c r="Y47" s="181"/>
      <c r="Z47" s="181"/>
      <c r="AA47" s="181"/>
      <c r="AB47" s="181"/>
    </row>
    <row r="48" spans="1:28" ht="19.5" customHeight="1" x14ac:dyDescent="0.15">
      <c r="A48" s="26"/>
      <c r="B48" s="26"/>
      <c r="C48" s="26"/>
      <c r="D48" s="26" t="s">
        <v>71</v>
      </c>
      <c r="E48" s="33" t="s">
        <v>102</v>
      </c>
      <c r="F48" s="30"/>
      <c r="G48" s="30"/>
      <c r="H48" s="30"/>
      <c r="I48" s="30"/>
      <c r="J48" s="30"/>
      <c r="K48" s="30"/>
      <c r="L48" s="30"/>
      <c r="M48" s="30"/>
      <c r="N48" s="30"/>
      <c r="O48" s="30"/>
      <c r="P48" s="182">
        <v>10.17</v>
      </c>
      <c r="Q48" s="182"/>
      <c r="R48" s="74" t="s">
        <v>125</v>
      </c>
      <c r="S48" s="74"/>
      <c r="T48" s="74"/>
      <c r="U48" s="74"/>
      <c r="V48" s="74"/>
      <c r="W48" s="74"/>
      <c r="X48" s="181" t="s">
        <v>304</v>
      </c>
      <c r="Y48" s="181"/>
      <c r="Z48" s="181"/>
      <c r="AA48" s="181"/>
      <c r="AB48" s="181"/>
    </row>
    <row r="49" spans="1:28" ht="19.5" customHeight="1" x14ac:dyDescent="0.15">
      <c r="A49" s="26"/>
      <c r="B49" s="26"/>
      <c r="C49" s="26"/>
      <c r="D49" s="26"/>
      <c r="E49" s="33"/>
      <c r="F49" s="26"/>
      <c r="G49" s="26"/>
      <c r="H49" s="26"/>
      <c r="I49" s="26"/>
      <c r="J49" s="26"/>
      <c r="K49" s="26"/>
      <c r="L49" s="26"/>
      <c r="M49" s="26"/>
      <c r="N49" s="26"/>
      <c r="O49" s="28"/>
      <c r="P49" s="28"/>
      <c r="Q49" s="28"/>
      <c r="R49" s="28"/>
      <c r="S49" s="28"/>
      <c r="T49" s="28"/>
      <c r="U49" s="28"/>
      <c r="V49" s="28"/>
      <c r="W49" s="74"/>
      <c r="X49" s="74"/>
      <c r="Y49" s="74"/>
      <c r="Z49" s="74"/>
      <c r="AA49" s="74"/>
      <c r="AB49" s="74"/>
    </row>
    <row r="50" spans="1:28" ht="19.5" customHeight="1" x14ac:dyDescent="0.15">
      <c r="A50" s="136" t="s">
        <v>124</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1:28" ht="19.5" customHeight="1" x14ac:dyDescent="0.15">
      <c r="A51" s="92"/>
      <c r="B51" s="92"/>
      <c r="C51" s="92" t="s">
        <v>29</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row>
    <row r="52" spans="1:28" ht="65.25" customHeight="1" x14ac:dyDescent="0.15">
      <c r="A52" s="26"/>
      <c r="B52" s="26"/>
      <c r="C52" s="26"/>
      <c r="D52" s="220" t="s">
        <v>331</v>
      </c>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row>
    <row r="53" spans="1:28" ht="18" customHeight="1" x14ac:dyDescent="0.15">
      <c r="A53" s="26"/>
      <c r="B53" s="26"/>
      <c r="C53" s="26"/>
      <c r="D53" s="93"/>
      <c r="E53" s="93"/>
      <c r="F53" s="93"/>
      <c r="G53" s="93"/>
      <c r="H53" s="93"/>
      <c r="I53" s="93"/>
      <c r="J53" s="93"/>
      <c r="K53" s="93"/>
      <c r="L53" s="93"/>
      <c r="M53" s="93"/>
      <c r="N53" s="93"/>
      <c r="O53" s="93"/>
      <c r="P53" s="93"/>
      <c r="Q53" s="93"/>
      <c r="R53" s="93"/>
      <c r="S53" s="93"/>
      <c r="T53" s="93"/>
      <c r="U53" s="93"/>
      <c r="V53" s="93"/>
      <c r="W53" s="93"/>
      <c r="X53" s="93"/>
      <c r="Y53" s="93"/>
      <c r="Z53" s="93"/>
      <c r="AA53" s="93"/>
      <c r="AB53" s="93"/>
    </row>
    <row r="54" spans="1:28" ht="18" customHeight="1" x14ac:dyDescent="0.15">
      <c r="A54" s="26"/>
      <c r="B54" s="26"/>
      <c r="C54" s="26" t="s">
        <v>308</v>
      </c>
      <c r="D54" s="93"/>
      <c r="E54" s="93"/>
      <c r="F54" s="93"/>
      <c r="G54" s="26"/>
      <c r="H54" s="28"/>
      <c r="I54" s="28"/>
      <c r="J54" s="28"/>
      <c r="K54" s="28"/>
      <c r="L54" s="28"/>
      <c r="M54" s="28"/>
      <c r="N54" s="28"/>
      <c r="O54" s="28"/>
      <c r="P54" s="28"/>
      <c r="Q54" s="28"/>
      <c r="R54" s="28"/>
      <c r="S54" s="28"/>
      <c r="T54" s="28"/>
      <c r="U54" s="28"/>
      <c r="V54" s="28"/>
      <c r="W54" s="28"/>
      <c r="X54" s="28"/>
      <c r="Y54" s="93"/>
      <c r="Z54" s="93"/>
      <c r="AA54" s="93"/>
      <c r="AB54" s="93"/>
    </row>
    <row r="55" spans="1:28" ht="18" customHeight="1" x14ac:dyDescent="0.15">
      <c r="A55" s="26"/>
      <c r="B55" s="28"/>
      <c r="C55" s="28"/>
      <c r="D55" s="185"/>
      <c r="E55" s="185"/>
      <c r="F55" s="185"/>
      <c r="G55" s="185"/>
      <c r="H55" s="185"/>
      <c r="I55" s="185" t="s">
        <v>309</v>
      </c>
      <c r="J55" s="185"/>
      <c r="K55" s="185"/>
      <c r="L55" s="185"/>
      <c r="M55" s="185"/>
      <c r="N55" s="185" t="s">
        <v>310</v>
      </c>
      <c r="O55" s="185"/>
      <c r="P55" s="185"/>
      <c r="Q55" s="185"/>
      <c r="R55" s="185"/>
      <c r="S55" s="185" t="s">
        <v>311</v>
      </c>
      <c r="T55" s="185"/>
      <c r="U55" s="185"/>
      <c r="V55" s="185"/>
      <c r="W55" s="185"/>
      <c r="X55" s="185" t="s">
        <v>312</v>
      </c>
      <c r="Y55" s="185"/>
      <c r="Z55" s="185"/>
      <c r="AA55" s="185"/>
      <c r="AB55" s="185"/>
    </row>
    <row r="56" spans="1:28" ht="18" customHeight="1" x14ac:dyDescent="0.15">
      <c r="A56" s="26"/>
      <c r="B56" s="26"/>
      <c r="C56" s="26"/>
      <c r="D56" s="185" t="s">
        <v>313</v>
      </c>
      <c r="E56" s="185"/>
      <c r="F56" s="185"/>
      <c r="G56" s="185"/>
      <c r="H56" s="185"/>
      <c r="I56" s="194">
        <v>5273090</v>
      </c>
      <c r="J56" s="195"/>
      <c r="K56" s="195"/>
      <c r="L56" s="192" t="s">
        <v>318</v>
      </c>
      <c r="M56" s="193"/>
      <c r="N56" s="194">
        <v>5416000</v>
      </c>
      <c r="O56" s="195"/>
      <c r="P56" s="195"/>
      <c r="Q56" s="192" t="s">
        <v>318</v>
      </c>
      <c r="R56" s="193"/>
      <c r="S56" s="194">
        <v>5500000</v>
      </c>
      <c r="T56" s="195"/>
      <c r="U56" s="195"/>
      <c r="V56" s="192" t="s">
        <v>318</v>
      </c>
      <c r="W56" s="193"/>
      <c r="X56" s="194">
        <v>5600000</v>
      </c>
      <c r="Y56" s="195"/>
      <c r="Z56" s="195"/>
      <c r="AA56" s="192" t="s">
        <v>318</v>
      </c>
      <c r="AB56" s="193"/>
    </row>
    <row r="57" spans="1:28" ht="18" customHeight="1" x14ac:dyDescent="0.15">
      <c r="A57" s="26"/>
      <c r="B57" s="26"/>
      <c r="C57" s="26"/>
      <c r="D57" s="185" t="s">
        <v>314</v>
      </c>
      <c r="E57" s="185"/>
      <c r="F57" s="185"/>
      <c r="G57" s="185"/>
      <c r="H57" s="185"/>
      <c r="I57" s="194">
        <v>4104374</v>
      </c>
      <c r="J57" s="195"/>
      <c r="K57" s="195"/>
      <c r="L57" s="192" t="s">
        <v>318</v>
      </c>
      <c r="M57" s="193"/>
      <c r="N57" s="194">
        <v>4319000</v>
      </c>
      <c r="O57" s="195"/>
      <c r="P57" s="195"/>
      <c r="Q57" s="192" t="s">
        <v>318</v>
      </c>
      <c r="R57" s="193"/>
      <c r="S57" s="194">
        <v>4333380</v>
      </c>
      <c r="T57" s="195"/>
      <c r="U57" s="195"/>
      <c r="V57" s="192" t="s">
        <v>318</v>
      </c>
      <c r="W57" s="193"/>
      <c r="X57" s="194">
        <v>4347800</v>
      </c>
      <c r="Y57" s="195"/>
      <c r="Z57" s="195"/>
      <c r="AA57" s="192" t="s">
        <v>318</v>
      </c>
      <c r="AB57" s="193"/>
    </row>
    <row r="58" spans="1:28" ht="18" customHeight="1" x14ac:dyDescent="0.15">
      <c r="A58" s="26"/>
      <c r="B58" s="26"/>
      <c r="C58" s="26"/>
      <c r="D58" s="185" t="s">
        <v>315</v>
      </c>
      <c r="E58" s="185"/>
      <c r="F58" s="185"/>
      <c r="G58" s="185"/>
      <c r="H58" s="185"/>
      <c r="I58" s="194">
        <v>331</v>
      </c>
      <c r="J58" s="195"/>
      <c r="K58" s="195"/>
      <c r="L58" s="192" t="s">
        <v>274</v>
      </c>
      <c r="M58" s="193"/>
      <c r="N58" s="194">
        <v>340</v>
      </c>
      <c r="O58" s="195"/>
      <c r="P58" s="195"/>
      <c r="Q58" s="192" t="s">
        <v>274</v>
      </c>
      <c r="R58" s="193"/>
      <c r="S58" s="194">
        <v>340</v>
      </c>
      <c r="T58" s="195"/>
      <c r="U58" s="195"/>
      <c r="V58" s="192" t="s">
        <v>274</v>
      </c>
      <c r="W58" s="193"/>
      <c r="X58" s="194">
        <v>340</v>
      </c>
      <c r="Y58" s="195"/>
      <c r="Z58" s="195"/>
      <c r="AA58" s="192" t="s">
        <v>274</v>
      </c>
      <c r="AB58" s="193"/>
    </row>
    <row r="59" spans="1:28" ht="18" customHeight="1" x14ac:dyDescent="0.15">
      <c r="A59" s="26"/>
      <c r="B59" s="26"/>
      <c r="C59" s="26"/>
      <c r="D59" s="185" t="s">
        <v>316</v>
      </c>
      <c r="E59" s="185"/>
      <c r="F59" s="185"/>
      <c r="G59" s="185"/>
      <c r="H59" s="185"/>
      <c r="I59" s="194">
        <v>12400</v>
      </c>
      <c r="J59" s="195"/>
      <c r="K59" s="195"/>
      <c r="L59" s="192" t="s">
        <v>125</v>
      </c>
      <c r="M59" s="193"/>
      <c r="N59" s="194">
        <v>12400</v>
      </c>
      <c r="O59" s="195"/>
      <c r="P59" s="195"/>
      <c r="Q59" s="192" t="s">
        <v>125</v>
      </c>
      <c r="R59" s="193"/>
      <c r="S59" s="194">
        <v>12400</v>
      </c>
      <c r="T59" s="195"/>
      <c r="U59" s="195"/>
      <c r="V59" s="192" t="s">
        <v>125</v>
      </c>
      <c r="W59" s="193"/>
      <c r="X59" s="194">
        <v>12400</v>
      </c>
      <c r="Y59" s="195"/>
      <c r="Z59" s="195"/>
      <c r="AA59" s="192" t="s">
        <v>125</v>
      </c>
      <c r="AB59" s="193"/>
    </row>
    <row r="60" spans="1:28" ht="18" customHeight="1" x14ac:dyDescent="0.15">
      <c r="A60" s="26"/>
      <c r="B60" s="26"/>
      <c r="C60" s="26"/>
      <c r="D60" s="185" t="s">
        <v>319</v>
      </c>
      <c r="E60" s="185"/>
      <c r="F60" s="185"/>
      <c r="G60" s="185"/>
      <c r="H60" s="185"/>
      <c r="I60" s="194">
        <v>14015</v>
      </c>
      <c r="J60" s="195"/>
      <c r="K60" s="195"/>
      <c r="L60" s="192" t="s">
        <v>320</v>
      </c>
      <c r="M60" s="193"/>
      <c r="N60" s="194">
        <v>14396</v>
      </c>
      <c r="O60" s="195"/>
      <c r="P60" s="195"/>
      <c r="Q60" s="192" t="s">
        <v>320</v>
      </c>
      <c r="R60" s="193"/>
      <c r="S60" s="194">
        <v>14396</v>
      </c>
      <c r="T60" s="195"/>
      <c r="U60" s="195"/>
      <c r="V60" s="192" t="s">
        <v>320</v>
      </c>
      <c r="W60" s="193"/>
      <c r="X60" s="194">
        <v>14396</v>
      </c>
      <c r="Y60" s="195"/>
      <c r="Z60" s="195"/>
      <c r="AA60" s="192" t="s">
        <v>320</v>
      </c>
      <c r="AB60" s="193"/>
    </row>
    <row r="61" spans="1:28" ht="18" customHeight="1" x14ac:dyDescent="0.15">
      <c r="A61" s="26"/>
      <c r="B61" s="26"/>
      <c r="C61" s="26"/>
      <c r="D61" s="185" t="s">
        <v>317</v>
      </c>
      <c r="E61" s="185"/>
      <c r="F61" s="185"/>
      <c r="G61" s="185"/>
      <c r="H61" s="185"/>
      <c r="I61" s="194">
        <v>293</v>
      </c>
      <c r="J61" s="195"/>
      <c r="K61" s="195"/>
      <c r="L61" s="192" t="s">
        <v>318</v>
      </c>
      <c r="M61" s="193"/>
      <c r="N61" s="194">
        <v>300</v>
      </c>
      <c r="O61" s="195"/>
      <c r="P61" s="195"/>
      <c r="Q61" s="192" t="s">
        <v>318</v>
      </c>
      <c r="R61" s="193"/>
      <c r="S61" s="194">
        <v>301</v>
      </c>
      <c r="T61" s="195"/>
      <c r="U61" s="195"/>
      <c r="V61" s="192" t="s">
        <v>318</v>
      </c>
      <c r="W61" s="193"/>
      <c r="X61" s="194">
        <v>302</v>
      </c>
      <c r="Y61" s="195"/>
      <c r="Z61" s="195"/>
      <c r="AA61" s="192" t="s">
        <v>318</v>
      </c>
      <c r="AB61" s="193"/>
    </row>
    <row r="62" spans="1:28" ht="18" customHeight="1" x14ac:dyDescent="0.15">
      <c r="A62" s="26"/>
      <c r="B62" s="26"/>
      <c r="C62" s="26"/>
      <c r="D62" s="98"/>
      <c r="E62" s="98"/>
      <c r="F62" s="98"/>
      <c r="G62" s="26"/>
      <c r="H62" s="28"/>
      <c r="I62" s="28"/>
      <c r="J62" s="28"/>
      <c r="K62" s="28"/>
      <c r="L62" s="28"/>
      <c r="M62" s="28"/>
      <c r="N62" s="28"/>
      <c r="O62" s="28"/>
      <c r="P62" s="28"/>
      <c r="Q62" s="28"/>
      <c r="R62" s="28"/>
      <c r="S62" s="28"/>
      <c r="T62" s="28"/>
      <c r="U62" s="28"/>
      <c r="V62" s="28"/>
      <c r="W62" s="28"/>
      <c r="X62" s="28"/>
      <c r="Y62" s="98"/>
      <c r="Z62" s="98"/>
      <c r="AA62" s="98"/>
      <c r="AB62" s="98"/>
    </row>
    <row r="63" spans="1:28" ht="18" customHeight="1" x14ac:dyDescent="0.15">
      <c r="A63" s="26"/>
      <c r="B63" s="26" t="s">
        <v>310</v>
      </c>
      <c r="C63" s="26"/>
      <c r="D63" s="98"/>
      <c r="E63" s="98"/>
      <c r="F63" s="98"/>
      <c r="G63" s="26"/>
      <c r="H63" s="28"/>
      <c r="I63" s="28"/>
      <c r="J63" s="28"/>
      <c r="K63" s="28"/>
      <c r="L63" s="28"/>
      <c r="M63" s="28"/>
      <c r="N63" s="28"/>
      <c r="O63" s="28"/>
      <c r="P63" s="28"/>
      <c r="Q63" s="28"/>
      <c r="R63" s="28"/>
      <c r="S63" s="28"/>
      <c r="T63" s="28"/>
      <c r="U63" s="28"/>
      <c r="V63" s="28"/>
      <c r="W63" s="28"/>
      <c r="X63" s="28"/>
      <c r="Y63" s="98"/>
      <c r="Z63" s="98"/>
      <c r="AA63" s="98"/>
      <c r="AB63" s="98"/>
    </row>
    <row r="64" spans="1:28" ht="18" customHeight="1" x14ac:dyDescent="0.15">
      <c r="A64" s="26"/>
      <c r="B64" s="28" t="s">
        <v>280</v>
      </c>
      <c r="C64" s="28"/>
      <c r="D64" s="28"/>
      <c r="E64" s="28"/>
      <c r="F64" s="28"/>
      <c r="G64" s="28"/>
      <c r="H64" s="28"/>
      <c r="I64" s="28"/>
      <c r="J64" s="174">
        <v>244</v>
      </c>
      <c r="K64" s="174"/>
      <c r="L64" s="174"/>
      <c r="M64" s="174"/>
      <c r="N64" s="28" t="s">
        <v>273</v>
      </c>
      <c r="O64" s="28"/>
      <c r="P64" s="28" t="s">
        <v>324</v>
      </c>
      <c r="Q64" s="28"/>
      <c r="R64" s="28"/>
      <c r="S64" s="28"/>
      <c r="T64" s="28"/>
      <c r="U64" s="28"/>
      <c r="V64" s="28"/>
      <c r="W64" s="28"/>
      <c r="X64" s="28"/>
      <c r="Y64" s="28"/>
      <c r="Z64" s="28"/>
      <c r="AA64" s="28"/>
      <c r="AB64" s="28"/>
    </row>
    <row r="65" spans="1:28" ht="18" customHeight="1" x14ac:dyDescent="0.15">
      <c r="A65" s="26"/>
      <c r="B65" s="28" t="s">
        <v>281</v>
      </c>
      <c r="C65" s="28"/>
      <c r="D65" s="28"/>
      <c r="E65" s="28"/>
      <c r="F65" s="28"/>
      <c r="G65" s="28"/>
      <c r="H65" s="28"/>
      <c r="I65" s="28"/>
      <c r="J65" s="174">
        <v>14396</v>
      </c>
      <c r="K65" s="174"/>
      <c r="L65" s="174"/>
      <c r="M65" s="174"/>
      <c r="N65" s="28" t="s">
        <v>284</v>
      </c>
      <c r="O65" s="28"/>
      <c r="P65" s="28" t="s">
        <v>321</v>
      </c>
      <c r="Q65" s="28"/>
      <c r="R65" s="28"/>
      <c r="S65" s="28"/>
      <c r="T65" s="28"/>
      <c r="U65" s="28"/>
      <c r="V65" s="28"/>
      <c r="W65" s="28"/>
      <c r="X65" s="28"/>
      <c r="Y65" s="28"/>
      <c r="Z65" s="28"/>
      <c r="AA65" s="28"/>
      <c r="AB65" s="28"/>
    </row>
    <row r="66" spans="1:28" ht="18" customHeight="1" x14ac:dyDescent="0.15">
      <c r="A66" s="26"/>
      <c r="B66" s="28" t="s">
        <v>282</v>
      </c>
      <c r="C66" s="28"/>
      <c r="D66" s="28"/>
      <c r="E66" s="28"/>
      <c r="F66" s="28"/>
      <c r="G66" s="28"/>
      <c r="H66" s="28"/>
      <c r="I66" s="28"/>
      <c r="J66" s="174">
        <v>5140000</v>
      </c>
      <c r="K66" s="174"/>
      <c r="L66" s="174"/>
      <c r="M66" s="174"/>
      <c r="N66" s="28" t="s">
        <v>125</v>
      </c>
      <c r="O66" s="28"/>
      <c r="P66" s="28" t="s">
        <v>322</v>
      </c>
      <c r="Q66" s="28"/>
      <c r="R66" s="28"/>
      <c r="S66" s="28"/>
      <c r="T66" s="28"/>
      <c r="U66" s="28"/>
      <c r="V66" s="28"/>
      <c r="W66" s="28"/>
      <c r="X66" s="28"/>
      <c r="Y66" s="28"/>
      <c r="Z66" s="28"/>
      <c r="AA66" s="28"/>
      <c r="AB66" s="28"/>
    </row>
    <row r="67" spans="1:28" ht="18" customHeight="1" x14ac:dyDescent="0.15">
      <c r="A67" s="26"/>
      <c r="B67" s="28" t="s">
        <v>283</v>
      </c>
      <c r="C67" s="28"/>
      <c r="D67" s="28"/>
      <c r="E67" s="28"/>
      <c r="F67" s="28"/>
      <c r="G67" s="28"/>
      <c r="H67" s="28"/>
      <c r="I67" s="28"/>
      <c r="J67" s="174">
        <v>5416000</v>
      </c>
      <c r="K67" s="174"/>
      <c r="L67" s="174"/>
      <c r="M67" s="174"/>
      <c r="N67" s="28" t="s">
        <v>125</v>
      </c>
      <c r="O67" s="28"/>
      <c r="P67" s="28" t="s">
        <v>323</v>
      </c>
      <c r="Q67" s="28"/>
      <c r="R67" s="28"/>
      <c r="S67" s="28"/>
      <c r="T67" s="28"/>
      <c r="U67" s="28"/>
      <c r="V67" s="28"/>
      <c r="W67" s="28"/>
      <c r="X67" s="28"/>
      <c r="Y67" s="28"/>
      <c r="Z67" s="28"/>
      <c r="AA67" s="28"/>
      <c r="AB67" s="28"/>
    </row>
    <row r="68" spans="1:28" ht="18" customHeight="1" x14ac:dyDescent="0.15">
      <c r="A68" s="26"/>
      <c r="B68" s="28"/>
      <c r="C68" s="28"/>
      <c r="D68" s="28"/>
      <c r="E68" s="28"/>
      <c r="F68" s="28"/>
      <c r="G68" s="28"/>
      <c r="H68" s="28"/>
      <c r="I68" s="28"/>
      <c r="J68" s="95"/>
      <c r="K68" s="95"/>
      <c r="L68" s="95"/>
      <c r="M68" s="95"/>
      <c r="N68" s="28"/>
      <c r="O68" s="28"/>
      <c r="P68" s="28"/>
      <c r="Q68" s="28"/>
      <c r="R68" s="28"/>
      <c r="S68" s="28"/>
      <c r="T68" s="28"/>
      <c r="U68" s="28"/>
      <c r="V68" s="28"/>
      <c r="W68" s="28"/>
      <c r="X68" s="28"/>
      <c r="Y68" s="28"/>
      <c r="Z68" s="28"/>
      <c r="AA68" s="28"/>
      <c r="AB68" s="28"/>
    </row>
    <row r="69" spans="1:28" ht="16.5" customHeight="1" x14ac:dyDescent="0.15">
      <c r="A69" s="121" t="s">
        <v>144</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row>
    <row r="70" spans="1:28" ht="16.5" customHeight="1" x14ac:dyDescent="0.15">
      <c r="A70" s="136" t="s">
        <v>251</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row>
    <row r="71" spans="1:28" ht="16.5" customHeight="1" x14ac:dyDescent="0.15">
      <c r="A71" s="92"/>
      <c r="B71" s="202">
        <v>-1</v>
      </c>
      <c r="C71" s="202"/>
      <c r="D71" s="92" t="s">
        <v>288</v>
      </c>
      <c r="E71" s="92"/>
      <c r="F71" s="92"/>
      <c r="G71" s="92"/>
      <c r="H71" s="179">
        <v>10</v>
      </c>
      <c r="I71" s="179"/>
      <c r="J71" s="92" t="s">
        <v>274</v>
      </c>
      <c r="K71" s="92"/>
      <c r="L71" s="92"/>
      <c r="M71" s="92"/>
      <c r="N71" s="92"/>
      <c r="O71" s="60"/>
      <c r="P71" s="61"/>
      <c r="Q71" s="28" t="s">
        <v>325</v>
      </c>
      <c r="R71" s="28"/>
      <c r="S71" s="28"/>
      <c r="T71" s="28"/>
      <c r="U71" s="28"/>
      <c r="V71" s="28"/>
      <c r="W71" s="28"/>
      <c r="X71" s="28"/>
      <c r="Y71" s="92"/>
      <c r="Z71" s="92"/>
      <c r="AA71" s="92"/>
      <c r="AB71" s="92"/>
    </row>
    <row r="72" spans="1:28" ht="16.5" customHeight="1" x14ac:dyDescent="0.15">
      <c r="A72" s="92"/>
      <c r="B72" s="202">
        <v>-2</v>
      </c>
      <c r="C72" s="202"/>
      <c r="D72" s="92" t="s">
        <v>289</v>
      </c>
      <c r="E72" s="92"/>
      <c r="F72" s="92"/>
      <c r="G72" s="92"/>
      <c r="H72" s="179">
        <v>100</v>
      </c>
      <c r="I72" s="179"/>
      <c r="J72" s="92" t="s">
        <v>290</v>
      </c>
      <c r="K72" s="92" t="s">
        <v>291</v>
      </c>
      <c r="L72" s="92"/>
      <c r="M72" s="92"/>
      <c r="N72" s="92"/>
      <c r="O72" s="60"/>
      <c r="P72" s="62"/>
      <c r="Q72" s="28" t="s">
        <v>326</v>
      </c>
      <c r="R72" s="28"/>
      <c r="S72" s="28"/>
      <c r="T72" s="28"/>
      <c r="U72" s="28"/>
      <c r="V72" s="28"/>
      <c r="W72" s="28"/>
      <c r="X72" s="28"/>
      <c r="Y72" s="92"/>
      <c r="Z72" s="92"/>
      <c r="AA72" s="92"/>
      <c r="AB72" s="92"/>
    </row>
    <row r="73" spans="1:28" ht="16.5" customHeight="1" x14ac:dyDescent="0.15">
      <c r="A73" s="92"/>
      <c r="B73" s="202">
        <v>-3</v>
      </c>
      <c r="C73" s="202"/>
      <c r="D73" s="92" t="s">
        <v>261</v>
      </c>
      <c r="E73" s="92"/>
      <c r="F73" s="179" t="s">
        <v>236</v>
      </c>
      <c r="G73" s="179"/>
      <c r="H73" s="179"/>
      <c r="I73" s="179"/>
      <c r="J73" s="26" t="s">
        <v>125</v>
      </c>
      <c r="K73" s="92"/>
      <c r="L73" s="92"/>
      <c r="M73" s="92"/>
      <c r="N73" s="92"/>
      <c r="O73" s="60"/>
      <c r="P73" s="62"/>
      <c r="Q73" s="28" t="s">
        <v>327</v>
      </c>
      <c r="R73" s="28"/>
      <c r="S73" s="28"/>
      <c r="T73" s="28"/>
      <c r="U73" s="28"/>
      <c r="V73" s="28"/>
      <c r="W73" s="28"/>
      <c r="X73" s="28"/>
      <c r="Y73" s="92"/>
      <c r="Z73" s="92"/>
      <c r="AA73" s="92"/>
      <c r="AB73" s="92"/>
    </row>
    <row r="74" spans="1:28" ht="16.5" customHeight="1" x14ac:dyDescent="0.15">
      <c r="A74" s="28"/>
      <c r="B74" s="202">
        <v>-4</v>
      </c>
      <c r="C74" s="202"/>
      <c r="D74" s="92" t="s">
        <v>262</v>
      </c>
      <c r="E74" s="26"/>
      <c r="F74" s="179" t="s">
        <v>235</v>
      </c>
      <c r="G74" s="179"/>
      <c r="H74" s="179"/>
      <c r="I74" s="179"/>
      <c r="J74" s="26" t="s">
        <v>125</v>
      </c>
      <c r="K74" s="92" t="s">
        <v>292</v>
      </c>
      <c r="L74" s="26"/>
      <c r="M74" s="26"/>
      <c r="O74" s="60"/>
      <c r="P74" s="63"/>
      <c r="Q74" s="28" t="s">
        <v>328</v>
      </c>
      <c r="R74" s="28"/>
      <c r="S74" s="28"/>
      <c r="T74" s="28"/>
      <c r="U74" s="28"/>
      <c r="V74" s="28"/>
      <c r="W74" s="28"/>
      <c r="X74" s="28"/>
      <c r="Y74" s="28"/>
      <c r="Z74" s="28"/>
      <c r="AA74" s="28"/>
      <c r="AB74" s="28"/>
    </row>
    <row r="75" spans="1:28" ht="18" customHeight="1" x14ac:dyDescent="0.15">
      <c r="A75" s="28"/>
      <c r="B75" s="28"/>
      <c r="C75" s="28"/>
      <c r="D75" s="26"/>
      <c r="E75" s="26"/>
      <c r="F75" s="26"/>
      <c r="G75" s="26"/>
      <c r="H75" s="26"/>
      <c r="I75" s="26"/>
      <c r="J75" s="26"/>
      <c r="K75" s="26"/>
      <c r="L75" s="26"/>
      <c r="M75" s="26"/>
      <c r="N75" s="26"/>
      <c r="O75" s="26"/>
      <c r="P75" s="26"/>
      <c r="Q75" s="26"/>
      <c r="R75" s="26"/>
      <c r="S75" s="26"/>
      <c r="T75" s="26"/>
      <c r="U75" s="26"/>
      <c r="V75" s="26"/>
      <c r="W75" s="28"/>
      <c r="X75" s="28"/>
      <c r="Y75" s="28"/>
      <c r="Z75" s="28"/>
      <c r="AA75" s="28"/>
      <c r="AB75" s="28"/>
    </row>
    <row r="76" spans="1:28" ht="18" customHeight="1" x14ac:dyDescent="0.15">
      <c r="A76" s="136" t="s">
        <v>184</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row>
    <row r="77" spans="1:28" ht="18" customHeight="1" x14ac:dyDescent="0.15">
      <c r="A77" s="92"/>
      <c r="B77" s="92"/>
      <c r="C77" s="92" t="s">
        <v>147</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row>
    <row r="78" spans="1:28" ht="29.25" customHeight="1" x14ac:dyDescent="0.15">
      <c r="A78" s="92"/>
      <c r="B78" s="92"/>
      <c r="C78" s="92"/>
      <c r="D78" s="121" t="s">
        <v>264</v>
      </c>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row>
    <row r="79" spans="1:28" ht="18" customHeight="1" x14ac:dyDescent="0.15">
      <c r="A79" s="26"/>
      <c r="B79" s="26"/>
      <c r="C79" s="26"/>
      <c r="D79" s="92" t="s">
        <v>172</v>
      </c>
      <c r="E79" s="92"/>
      <c r="F79" s="92"/>
      <c r="G79" s="92"/>
      <c r="H79" s="218">
        <v>10000</v>
      </c>
      <c r="I79" s="218"/>
      <c r="J79" s="218"/>
      <c r="K79" s="26" t="s">
        <v>125</v>
      </c>
      <c r="L79" s="219" t="s">
        <v>329</v>
      </c>
      <c r="M79" s="219"/>
      <c r="N79" s="219"/>
      <c r="O79" s="219"/>
      <c r="P79" s="219"/>
      <c r="Q79" s="219"/>
      <c r="U79" s="92"/>
      <c r="V79" s="26"/>
      <c r="W79" s="26"/>
      <c r="X79" s="26"/>
      <c r="Y79" s="26"/>
      <c r="Z79" s="26"/>
      <c r="AA79" s="26"/>
      <c r="AB79" s="26"/>
    </row>
    <row r="80" spans="1:28" ht="18" customHeight="1" x14ac:dyDescent="0.15">
      <c r="A80" s="26"/>
      <c r="B80" s="26"/>
      <c r="C80" s="26"/>
      <c r="D80" s="92" t="s">
        <v>146</v>
      </c>
      <c r="E80" s="26"/>
      <c r="F80" s="26"/>
      <c r="G80" s="26"/>
      <c r="H80" s="218">
        <v>5000</v>
      </c>
      <c r="I80" s="218"/>
      <c r="J80" s="218"/>
      <c r="K80" s="26" t="s">
        <v>125</v>
      </c>
      <c r="L80" s="219" t="s">
        <v>330</v>
      </c>
      <c r="M80" s="219"/>
      <c r="N80" s="219"/>
      <c r="O80" s="219"/>
      <c r="P80" s="219"/>
      <c r="Q80" s="219"/>
      <c r="U80" s="28"/>
      <c r="V80" s="26"/>
      <c r="W80" s="26"/>
      <c r="X80" s="26"/>
      <c r="Y80" s="26"/>
      <c r="Z80" s="26"/>
      <c r="AA80" s="26"/>
      <c r="AB80" s="26"/>
    </row>
    <row r="81" spans="1:28" ht="18" customHeight="1" x14ac:dyDescent="0.15">
      <c r="A81" s="26"/>
      <c r="B81" s="26"/>
      <c r="C81" s="26"/>
      <c r="D81" s="26"/>
      <c r="E81" s="26"/>
      <c r="F81" s="26"/>
      <c r="G81" s="26"/>
      <c r="H81" s="92"/>
      <c r="K81" s="90"/>
      <c r="R81" s="92"/>
      <c r="S81" s="26"/>
      <c r="T81" s="26"/>
      <c r="U81" s="26"/>
      <c r="V81" s="26"/>
      <c r="W81" s="26"/>
      <c r="X81" s="26"/>
      <c r="Y81" s="26"/>
      <c r="Z81" s="26"/>
      <c r="AA81" s="26"/>
      <c r="AB81" s="26"/>
    </row>
  </sheetData>
  <mergeCells count="287">
    <mergeCell ref="X60:Z60"/>
    <mergeCell ref="AA60:AB60"/>
    <mergeCell ref="X61:Z61"/>
    <mergeCell ref="AA61:AB61"/>
    <mergeCell ref="N61:P61"/>
    <mergeCell ref="Q61:R61"/>
    <mergeCell ref="S56:U56"/>
    <mergeCell ref="V56:W56"/>
    <mergeCell ref="S57:U57"/>
    <mergeCell ref="V57:W57"/>
    <mergeCell ref="S58:U58"/>
    <mergeCell ref="V58:W58"/>
    <mergeCell ref="S59:U59"/>
    <mergeCell ref="V59:W59"/>
    <mergeCell ref="S60:U60"/>
    <mergeCell ref="V60:W60"/>
    <mergeCell ref="S61:U61"/>
    <mergeCell ref="V61:W61"/>
    <mergeCell ref="N56:P56"/>
    <mergeCell ref="Q56:R56"/>
    <mergeCell ref="N57:P57"/>
    <mergeCell ref="Q57:R57"/>
    <mergeCell ref="N60:P60"/>
    <mergeCell ref="Q60:R60"/>
    <mergeCell ref="D60:H60"/>
    <mergeCell ref="D61:H61"/>
    <mergeCell ref="D55:H55"/>
    <mergeCell ref="I55:M55"/>
    <mergeCell ref="N55:R55"/>
    <mergeCell ref="I60:K60"/>
    <mergeCell ref="L60:M60"/>
    <mergeCell ref="L56:M56"/>
    <mergeCell ref="L57:M57"/>
    <mergeCell ref="L58:M58"/>
    <mergeCell ref="L59:M59"/>
    <mergeCell ref="L61:M61"/>
    <mergeCell ref="I56:K56"/>
    <mergeCell ref="I57:K57"/>
    <mergeCell ref="I58:K58"/>
    <mergeCell ref="I59:K59"/>
    <mergeCell ref="I61:K61"/>
    <mergeCell ref="S55:W55"/>
    <mergeCell ref="X55:AB55"/>
    <mergeCell ref="D56:H56"/>
    <mergeCell ref="D57:H57"/>
    <mergeCell ref="D58:H58"/>
    <mergeCell ref="D59:H59"/>
    <mergeCell ref="X56:Z56"/>
    <mergeCell ref="AA56:AB56"/>
    <mergeCell ref="X57:Z57"/>
    <mergeCell ref="AA57:AB57"/>
    <mergeCell ref="X58:Z58"/>
    <mergeCell ref="AA58:AB58"/>
    <mergeCell ref="N58:P58"/>
    <mergeCell ref="Q58:R58"/>
    <mergeCell ref="N59:P59"/>
    <mergeCell ref="Q59:R59"/>
    <mergeCell ref="X59:Z59"/>
    <mergeCell ref="AA59:AB59"/>
    <mergeCell ref="A1:AB1"/>
    <mergeCell ref="A2:AB2"/>
    <mergeCell ref="A3:AB3"/>
    <mergeCell ref="A4:AB4"/>
    <mergeCell ref="A6:AB6"/>
    <mergeCell ref="B7:AB7"/>
    <mergeCell ref="A8:AB8"/>
    <mergeCell ref="A9:AB9"/>
    <mergeCell ref="A10:AB10"/>
    <mergeCell ref="A11:AB11"/>
    <mergeCell ref="D12:AB12"/>
    <mergeCell ref="B15:C15"/>
    <mergeCell ref="D15:I15"/>
    <mergeCell ref="J15:Q15"/>
    <mergeCell ref="R15:AB15"/>
    <mergeCell ref="B17:C17"/>
    <mergeCell ref="D17:E17"/>
    <mergeCell ref="F17:G17"/>
    <mergeCell ref="H17:I17"/>
    <mergeCell ref="J17:L17"/>
    <mergeCell ref="B16:C16"/>
    <mergeCell ref="D16:E16"/>
    <mergeCell ref="F16:G16"/>
    <mergeCell ref="H16:I16"/>
    <mergeCell ref="J16:L16"/>
    <mergeCell ref="M17:O17"/>
    <mergeCell ref="P17:Q17"/>
    <mergeCell ref="R17:T17"/>
    <mergeCell ref="U17:W17"/>
    <mergeCell ref="X17:Z17"/>
    <mergeCell ref="AA17:AB17"/>
    <mergeCell ref="P16:Q16"/>
    <mergeCell ref="R16:T16"/>
    <mergeCell ref="U16:W16"/>
    <mergeCell ref="X16:Z16"/>
    <mergeCell ref="AA16:AB16"/>
    <mergeCell ref="M16:O16"/>
    <mergeCell ref="B19:C19"/>
    <mergeCell ref="D19:E19"/>
    <mergeCell ref="F19:G19"/>
    <mergeCell ref="H19:I19"/>
    <mergeCell ref="J19:L19"/>
    <mergeCell ref="B18:C18"/>
    <mergeCell ref="D18:E18"/>
    <mergeCell ref="F18:G18"/>
    <mergeCell ref="H18:I18"/>
    <mergeCell ref="J18:L18"/>
    <mergeCell ref="M19:O19"/>
    <mergeCell ref="P19:Q19"/>
    <mergeCell ref="R19:T19"/>
    <mergeCell ref="U19:W19"/>
    <mergeCell ref="X19:Z19"/>
    <mergeCell ref="AA19:AB19"/>
    <mergeCell ref="P18:Q18"/>
    <mergeCell ref="R18:T18"/>
    <mergeCell ref="U18:W18"/>
    <mergeCell ref="X18:Z18"/>
    <mergeCell ref="AA18:AB18"/>
    <mergeCell ref="M18:O18"/>
    <mergeCell ref="B21:C21"/>
    <mergeCell ref="D21:E21"/>
    <mergeCell ref="F21:G21"/>
    <mergeCell ref="H21:I21"/>
    <mergeCell ref="J21:L21"/>
    <mergeCell ref="B20:C20"/>
    <mergeCell ref="D20:E20"/>
    <mergeCell ref="F20:G20"/>
    <mergeCell ref="H20:I20"/>
    <mergeCell ref="J20:L20"/>
    <mergeCell ref="M21:O21"/>
    <mergeCell ref="P21:Q21"/>
    <mergeCell ref="R21:T21"/>
    <mergeCell ref="U21:W21"/>
    <mergeCell ref="X21:Z21"/>
    <mergeCell ref="AA21:AB21"/>
    <mergeCell ref="P20:Q20"/>
    <mergeCell ref="R20:T20"/>
    <mergeCell ref="U20:W20"/>
    <mergeCell ref="X20:Z20"/>
    <mergeCell ref="AA20:AB20"/>
    <mergeCell ref="M20:O20"/>
    <mergeCell ref="B23:C23"/>
    <mergeCell ref="D23:E23"/>
    <mergeCell ref="F23:G23"/>
    <mergeCell ref="H23:I23"/>
    <mergeCell ref="J23:L23"/>
    <mergeCell ref="B22:C22"/>
    <mergeCell ref="D22:E22"/>
    <mergeCell ref="F22:G22"/>
    <mergeCell ref="H22:I22"/>
    <mergeCell ref="J22:L22"/>
    <mergeCell ref="M23:O23"/>
    <mergeCell ref="P23:Q23"/>
    <mergeCell ref="R23:T23"/>
    <mergeCell ref="U23:W23"/>
    <mergeCell ref="X23:Z23"/>
    <mergeCell ref="AA23:AB23"/>
    <mergeCell ref="P22:Q22"/>
    <mergeCell ref="R22:T22"/>
    <mergeCell ref="U22:W22"/>
    <mergeCell ref="X22:Z22"/>
    <mergeCell ref="AA22:AB22"/>
    <mergeCell ref="M22:O22"/>
    <mergeCell ref="B25:C25"/>
    <mergeCell ref="D25:E25"/>
    <mergeCell ref="F25:G25"/>
    <mergeCell ref="H25:I25"/>
    <mergeCell ref="J25:L25"/>
    <mergeCell ref="B24:C24"/>
    <mergeCell ref="D24:E24"/>
    <mergeCell ref="F24:G24"/>
    <mergeCell ref="H24:I24"/>
    <mergeCell ref="J24:L24"/>
    <mergeCell ref="M25:O25"/>
    <mergeCell ref="P25:Q25"/>
    <mergeCell ref="R25:T25"/>
    <mergeCell ref="U25:W25"/>
    <mergeCell ref="X25:Z25"/>
    <mergeCell ref="AA25:AB25"/>
    <mergeCell ref="P24:Q24"/>
    <mergeCell ref="R24:T24"/>
    <mergeCell ref="U24:W24"/>
    <mergeCell ref="X24:Z24"/>
    <mergeCell ref="AA24:AB24"/>
    <mergeCell ref="M24:O24"/>
    <mergeCell ref="B27:C27"/>
    <mergeCell ref="D27:E27"/>
    <mergeCell ref="F27:G27"/>
    <mergeCell ref="H27:I27"/>
    <mergeCell ref="J27:L27"/>
    <mergeCell ref="B26:C26"/>
    <mergeCell ref="D26:E26"/>
    <mergeCell ref="F26:G26"/>
    <mergeCell ref="H26:I26"/>
    <mergeCell ref="J26:L26"/>
    <mergeCell ref="M27:O27"/>
    <mergeCell ref="P27:Q27"/>
    <mergeCell ref="R27:T27"/>
    <mergeCell ref="U27:W27"/>
    <mergeCell ref="X27:Z27"/>
    <mergeCell ref="AA27:AB27"/>
    <mergeCell ref="P26:Q26"/>
    <mergeCell ref="R26:T26"/>
    <mergeCell ref="U26:W26"/>
    <mergeCell ref="X26:Z26"/>
    <mergeCell ref="AA26:AB26"/>
    <mergeCell ref="M26:O26"/>
    <mergeCell ref="U29:W29"/>
    <mergeCell ref="X29:Z29"/>
    <mergeCell ref="AA29:AB29"/>
    <mergeCell ref="P28:Q28"/>
    <mergeCell ref="R28:T28"/>
    <mergeCell ref="U28:W28"/>
    <mergeCell ref="X28:Z28"/>
    <mergeCell ref="AA28:AB28"/>
    <mergeCell ref="B29:C29"/>
    <mergeCell ref="D29:E29"/>
    <mergeCell ref="F29:G29"/>
    <mergeCell ref="H29:I29"/>
    <mergeCell ref="J29:L29"/>
    <mergeCell ref="B28:C28"/>
    <mergeCell ref="D28:E28"/>
    <mergeCell ref="F28:G28"/>
    <mergeCell ref="H28:I28"/>
    <mergeCell ref="J28:L28"/>
    <mergeCell ref="M28:O28"/>
    <mergeCell ref="I31:L31"/>
    <mergeCell ref="N31:T31"/>
    <mergeCell ref="I32:L32"/>
    <mergeCell ref="N32:T32"/>
    <mergeCell ref="I33:L33"/>
    <mergeCell ref="N33:T33"/>
    <mergeCell ref="M29:O29"/>
    <mergeCell ref="P29:Q29"/>
    <mergeCell ref="R29:T29"/>
    <mergeCell ref="V42:W42"/>
    <mergeCell ref="X42:AB42"/>
    <mergeCell ref="T43:U43"/>
    <mergeCell ref="V43:W43"/>
    <mergeCell ref="X43:AB43"/>
    <mergeCell ref="I34:L34"/>
    <mergeCell ref="I35:L35"/>
    <mergeCell ref="T39:U39"/>
    <mergeCell ref="V39:W39"/>
    <mergeCell ref="X39:AB39"/>
    <mergeCell ref="T41:U41"/>
    <mergeCell ref="V41:W41"/>
    <mergeCell ref="X40:AB40"/>
    <mergeCell ref="X41:AB41"/>
    <mergeCell ref="P48:Q48"/>
    <mergeCell ref="A50:AB50"/>
    <mergeCell ref="D52:AB52"/>
    <mergeCell ref="X48:AB48"/>
    <mergeCell ref="J64:M64"/>
    <mergeCell ref="X13:AB14"/>
    <mergeCell ref="A76:AB76"/>
    <mergeCell ref="D78:AB78"/>
    <mergeCell ref="H79:J79"/>
    <mergeCell ref="L79:Q79"/>
    <mergeCell ref="T46:U46"/>
    <mergeCell ref="V46:W46"/>
    <mergeCell ref="X46:AB46"/>
    <mergeCell ref="J47:N47"/>
    <mergeCell ref="O47:P47"/>
    <mergeCell ref="Q47:U47"/>
    <mergeCell ref="X47:AB47"/>
    <mergeCell ref="T44:U44"/>
    <mergeCell ref="V44:W44"/>
    <mergeCell ref="X44:AB44"/>
    <mergeCell ref="T45:U45"/>
    <mergeCell ref="V45:W45"/>
    <mergeCell ref="X45:AB45"/>
    <mergeCell ref="T42:U42"/>
    <mergeCell ref="H80:J80"/>
    <mergeCell ref="L80:Q80"/>
    <mergeCell ref="B72:C72"/>
    <mergeCell ref="H72:I72"/>
    <mergeCell ref="B73:C73"/>
    <mergeCell ref="F73:I73"/>
    <mergeCell ref="B74:C74"/>
    <mergeCell ref="F74:I74"/>
    <mergeCell ref="J65:M65"/>
    <mergeCell ref="J66:M66"/>
    <mergeCell ref="J67:M67"/>
    <mergeCell ref="A69:AB69"/>
    <mergeCell ref="A70:AB70"/>
    <mergeCell ref="B71:C71"/>
    <mergeCell ref="H71:I71"/>
  </mergeCells>
  <phoneticPr fontId="3"/>
  <pageMargins left="0.9055118110236221" right="0.11811023622047245" top="0.94488188976377963"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6"/>
  <sheetViews>
    <sheetView workbookViewId="0">
      <selection activeCell="B7" sqref="B7:AB7"/>
    </sheetView>
  </sheetViews>
  <sheetFormatPr defaultRowHeight="13.5" x14ac:dyDescent="0.15"/>
  <cols>
    <col min="1" max="15" width="3.125" customWidth="1"/>
    <col min="16" max="16" width="4" customWidth="1"/>
    <col min="17" max="22" width="3.125" customWidth="1"/>
    <col min="23" max="23" width="2.875" customWidth="1"/>
    <col min="24" max="25" width="3.375" customWidth="1"/>
    <col min="26" max="28" width="3.125" customWidth="1"/>
  </cols>
  <sheetData>
    <row r="1" spans="1:28" ht="36.75" customHeight="1" x14ac:dyDescent="0.15">
      <c r="A1" s="132" t="s">
        <v>180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spans="1:28" ht="20.25" customHeight="1"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8" ht="30" customHeight="1" x14ac:dyDescent="0.15">
      <c r="A3" s="134" t="s">
        <v>245</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row>
    <row r="4" spans="1:28" x14ac:dyDescent="0.15">
      <c r="A4" s="135" t="s">
        <v>246</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1:28" ht="22.5" customHeight="1" x14ac:dyDescent="0.15">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row>
    <row r="6" spans="1:28" ht="21" customHeight="1" x14ac:dyDescent="0.15">
      <c r="A6" s="136" t="s">
        <v>250</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57" customHeight="1" x14ac:dyDescent="0.15">
      <c r="A7" s="86"/>
      <c r="B7" s="121" t="s">
        <v>109</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ht="21.75" customHeight="1" x14ac:dyDescent="0.15">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row>
    <row r="9" spans="1:28" ht="21.75" customHeight="1" x14ac:dyDescent="0.15">
      <c r="A9" s="136" t="s">
        <v>143</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row>
    <row r="10" spans="1:28" ht="21.75" customHeight="1" x14ac:dyDescent="0.15">
      <c r="A10" s="121" t="s">
        <v>178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row>
    <row r="11" spans="1:28" ht="21.75" customHeight="1" x14ac:dyDescent="0.15">
      <c r="A11" s="122" t="s">
        <v>159</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2" spans="1:28" ht="48.75" customHeight="1" x14ac:dyDescent="0.15">
      <c r="A12" s="26"/>
      <c r="B12" s="27"/>
      <c r="C12" s="27"/>
      <c r="D12" s="123" t="s">
        <v>177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row>
    <row r="13" spans="1:28" ht="18" customHeight="1" x14ac:dyDescent="0.15">
      <c r="A13" s="26"/>
      <c r="B13" s="26"/>
      <c r="C13" s="26" t="s">
        <v>120</v>
      </c>
      <c r="D13" s="26"/>
      <c r="E13" s="26"/>
      <c r="F13" s="28"/>
      <c r="G13" s="28"/>
      <c r="H13" s="28"/>
      <c r="I13" s="28"/>
      <c r="J13" s="28"/>
      <c r="K13" s="28"/>
      <c r="L13" s="28"/>
      <c r="M13" s="28"/>
      <c r="N13" s="28"/>
      <c r="O13" s="28"/>
      <c r="P13" s="28"/>
      <c r="Q13" s="28"/>
      <c r="R13" s="28"/>
      <c r="S13" s="28"/>
      <c r="T13" s="28"/>
      <c r="U13" s="28"/>
      <c r="V13" s="28"/>
      <c r="W13" s="28"/>
      <c r="X13" s="28"/>
      <c r="Y13" s="28"/>
      <c r="Z13" s="28"/>
      <c r="AA13" s="28"/>
      <c r="AB13" s="28"/>
    </row>
    <row r="14" spans="1:28" ht="6.75" customHeight="1" thickBot="1" x14ac:dyDescent="0.2">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row>
    <row r="15" spans="1:28" ht="20.25" customHeight="1" x14ac:dyDescent="0.15">
      <c r="A15" s="26"/>
      <c r="B15" s="126"/>
      <c r="C15" s="127"/>
      <c r="D15" s="128" t="s">
        <v>156</v>
      </c>
      <c r="E15" s="129"/>
      <c r="F15" s="129"/>
      <c r="G15" s="129"/>
      <c r="H15" s="129"/>
      <c r="I15" s="130"/>
      <c r="J15" s="131" t="s">
        <v>18</v>
      </c>
      <c r="K15" s="131"/>
      <c r="L15" s="131"/>
      <c r="M15" s="131"/>
      <c r="N15" s="131"/>
      <c r="O15" s="131"/>
      <c r="P15" s="131"/>
      <c r="Q15" s="131"/>
      <c r="R15" s="131" t="s">
        <v>4</v>
      </c>
      <c r="S15" s="131"/>
      <c r="T15" s="131"/>
      <c r="U15" s="131"/>
      <c r="V15" s="131"/>
      <c r="W15" s="131"/>
      <c r="X15" s="131"/>
      <c r="Y15" s="131"/>
      <c r="Z15" s="131"/>
      <c r="AA15" s="131"/>
      <c r="AB15" s="131"/>
    </row>
    <row r="16" spans="1:28" ht="36" customHeight="1" x14ac:dyDescent="0.15">
      <c r="A16" s="26"/>
      <c r="B16" s="147"/>
      <c r="C16" s="148"/>
      <c r="D16" s="147" t="s">
        <v>151</v>
      </c>
      <c r="E16" s="149"/>
      <c r="F16" s="149" t="s">
        <v>150</v>
      </c>
      <c r="G16" s="149"/>
      <c r="H16" s="149" t="s">
        <v>103</v>
      </c>
      <c r="I16" s="148"/>
      <c r="J16" s="147" t="s">
        <v>152</v>
      </c>
      <c r="K16" s="149"/>
      <c r="L16" s="149"/>
      <c r="M16" s="149" t="s">
        <v>153</v>
      </c>
      <c r="N16" s="149"/>
      <c r="O16" s="149"/>
      <c r="P16" s="157" t="s">
        <v>105</v>
      </c>
      <c r="Q16" s="222"/>
      <c r="R16" s="147" t="s">
        <v>154</v>
      </c>
      <c r="S16" s="149"/>
      <c r="T16" s="149"/>
      <c r="U16" s="149" t="s">
        <v>155</v>
      </c>
      <c r="V16" s="149"/>
      <c r="W16" s="149"/>
      <c r="X16" s="149" t="s">
        <v>106</v>
      </c>
      <c r="Y16" s="149"/>
      <c r="Z16" s="149"/>
      <c r="AA16" s="149" t="s">
        <v>160</v>
      </c>
      <c r="AB16" s="148"/>
    </row>
    <row r="17" spans="1:28" ht="21" customHeight="1" x14ac:dyDescent="0.15">
      <c r="A17" s="26"/>
      <c r="B17" s="137" t="s">
        <v>6</v>
      </c>
      <c r="C17" s="138"/>
      <c r="D17" s="139">
        <v>379</v>
      </c>
      <c r="E17" s="140"/>
      <c r="F17" s="203">
        <v>340</v>
      </c>
      <c r="G17" s="204"/>
      <c r="H17" s="224">
        <f>SUM(F17-D17)</f>
        <v>-39</v>
      </c>
      <c r="I17" s="225"/>
      <c r="J17" s="145">
        <f t="shared" ref="J17:J29" si="0">SUM(R17/D17)*1000</f>
        <v>9171.5039577836396</v>
      </c>
      <c r="K17" s="146"/>
      <c r="L17" s="146"/>
      <c r="M17" s="146">
        <f t="shared" ref="M17:M29" si="1">SUM(U17/F17)*1000</f>
        <v>9217.6470588235279</v>
      </c>
      <c r="N17" s="146"/>
      <c r="O17" s="146"/>
      <c r="P17" s="150">
        <f>SUM(M17-J17)</f>
        <v>46.143101039888279</v>
      </c>
      <c r="Q17" s="223"/>
      <c r="R17" s="145">
        <v>3476</v>
      </c>
      <c r="S17" s="146"/>
      <c r="T17" s="146"/>
      <c r="U17" s="146">
        <v>3134</v>
      </c>
      <c r="V17" s="146"/>
      <c r="W17" s="146"/>
      <c r="X17" s="154">
        <f t="shared" ref="X17:X27" si="2">SUM(U17-R17)</f>
        <v>-342</v>
      </c>
      <c r="Y17" s="154"/>
      <c r="Z17" s="154"/>
      <c r="AA17" s="155">
        <f t="shared" ref="AA17:AA29" si="3">SUM(U17/R17%)</f>
        <v>90.161104718066753</v>
      </c>
      <c r="AB17" s="156"/>
    </row>
    <row r="18" spans="1:28" ht="21" customHeight="1" x14ac:dyDescent="0.15">
      <c r="A18" s="26"/>
      <c r="B18" s="137" t="s">
        <v>7</v>
      </c>
      <c r="C18" s="138"/>
      <c r="D18" s="145">
        <v>332</v>
      </c>
      <c r="E18" s="146"/>
      <c r="F18" s="203">
        <v>340</v>
      </c>
      <c r="G18" s="204"/>
      <c r="H18" s="224">
        <f t="shared" ref="H18:H29" si="4">SUM(F18-D18)</f>
        <v>8</v>
      </c>
      <c r="I18" s="225"/>
      <c r="J18" s="145">
        <f t="shared" si="0"/>
        <v>9159.6385542168664</v>
      </c>
      <c r="K18" s="146"/>
      <c r="L18" s="146"/>
      <c r="M18" s="146">
        <f t="shared" si="1"/>
        <v>9214.7058823529405</v>
      </c>
      <c r="N18" s="146"/>
      <c r="O18" s="146"/>
      <c r="P18" s="150">
        <f t="shared" ref="P18:P29" si="5">SUM(M18-J18)</f>
        <v>55.067328136074138</v>
      </c>
      <c r="Q18" s="223"/>
      <c r="R18" s="145">
        <v>3041</v>
      </c>
      <c r="S18" s="146"/>
      <c r="T18" s="146"/>
      <c r="U18" s="146">
        <v>3133</v>
      </c>
      <c r="V18" s="146"/>
      <c r="W18" s="146"/>
      <c r="X18" s="154">
        <f t="shared" si="2"/>
        <v>92</v>
      </c>
      <c r="Y18" s="154"/>
      <c r="Z18" s="154"/>
      <c r="AA18" s="155">
        <f t="shared" si="3"/>
        <v>103.02532061821769</v>
      </c>
      <c r="AB18" s="156"/>
    </row>
    <row r="19" spans="1:28" ht="21" customHeight="1" x14ac:dyDescent="0.15">
      <c r="A19" s="26"/>
      <c r="B19" s="137" t="s">
        <v>8</v>
      </c>
      <c r="C19" s="138"/>
      <c r="D19" s="145">
        <v>389</v>
      </c>
      <c r="E19" s="146"/>
      <c r="F19" s="203">
        <v>374</v>
      </c>
      <c r="G19" s="204"/>
      <c r="H19" s="224">
        <f t="shared" si="4"/>
        <v>-15</v>
      </c>
      <c r="I19" s="225"/>
      <c r="J19" s="145">
        <f t="shared" si="0"/>
        <v>9182.5192802056554</v>
      </c>
      <c r="K19" s="146"/>
      <c r="L19" s="146"/>
      <c r="M19" s="146">
        <f t="shared" si="1"/>
        <v>9211.2299465240631</v>
      </c>
      <c r="N19" s="146"/>
      <c r="O19" s="146"/>
      <c r="P19" s="150">
        <f t="shared" si="5"/>
        <v>28.710666318407675</v>
      </c>
      <c r="Q19" s="223"/>
      <c r="R19" s="145">
        <v>3572</v>
      </c>
      <c r="S19" s="146"/>
      <c r="T19" s="146"/>
      <c r="U19" s="146">
        <v>3445</v>
      </c>
      <c r="V19" s="146"/>
      <c r="W19" s="146"/>
      <c r="X19" s="154">
        <f t="shared" si="2"/>
        <v>-127</v>
      </c>
      <c r="Y19" s="154"/>
      <c r="Z19" s="154"/>
      <c r="AA19" s="155">
        <f t="shared" si="3"/>
        <v>96.444568868980966</v>
      </c>
      <c r="AB19" s="156"/>
    </row>
    <row r="20" spans="1:28" ht="21" customHeight="1" x14ac:dyDescent="0.15">
      <c r="A20" s="26"/>
      <c r="B20" s="137" t="s">
        <v>9</v>
      </c>
      <c r="C20" s="138"/>
      <c r="D20" s="145">
        <v>367</v>
      </c>
      <c r="E20" s="146"/>
      <c r="F20" s="203">
        <v>357</v>
      </c>
      <c r="G20" s="204"/>
      <c r="H20" s="224">
        <f t="shared" si="4"/>
        <v>-10</v>
      </c>
      <c r="I20" s="225"/>
      <c r="J20" s="145">
        <f t="shared" si="0"/>
        <v>9177.1117166212534</v>
      </c>
      <c r="K20" s="146"/>
      <c r="L20" s="146"/>
      <c r="M20" s="146">
        <f t="shared" si="1"/>
        <v>9212.8851540616233</v>
      </c>
      <c r="N20" s="146"/>
      <c r="O20" s="146"/>
      <c r="P20" s="150">
        <f t="shared" si="5"/>
        <v>35.773437440369889</v>
      </c>
      <c r="Q20" s="223"/>
      <c r="R20" s="145">
        <v>3368</v>
      </c>
      <c r="S20" s="146"/>
      <c r="T20" s="146"/>
      <c r="U20" s="146">
        <v>3289</v>
      </c>
      <c r="V20" s="146"/>
      <c r="W20" s="146"/>
      <c r="X20" s="154">
        <f t="shared" si="2"/>
        <v>-79</v>
      </c>
      <c r="Y20" s="154"/>
      <c r="Z20" s="154"/>
      <c r="AA20" s="155">
        <f t="shared" si="3"/>
        <v>97.654394299287418</v>
      </c>
      <c r="AB20" s="156"/>
    </row>
    <row r="21" spans="1:28" ht="21" customHeight="1" x14ac:dyDescent="0.15">
      <c r="A21" s="26"/>
      <c r="B21" s="137" t="s">
        <v>10</v>
      </c>
      <c r="C21" s="138"/>
      <c r="D21" s="145">
        <v>358</v>
      </c>
      <c r="E21" s="146"/>
      <c r="F21" s="203">
        <v>340</v>
      </c>
      <c r="G21" s="204"/>
      <c r="H21" s="224">
        <f t="shared" si="4"/>
        <v>-18</v>
      </c>
      <c r="I21" s="225"/>
      <c r="J21" s="145">
        <f t="shared" si="0"/>
        <v>9136.8715083798888</v>
      </c>
      <c r="K21" s="146"/>
      <c r="L21" s="146"/>
      <c r="M21" s="146">
        <f t="shared" si="1"/>
        <v>9200</v>
      </c>
      <c r="N21" s="146"/>
      <c r="O21" s="146"/>
      <c r="P21" s="150">
        <f t="shared" si="5"/>
        <v>63.128491620111163</v>
      </c>
      <c r="Q21" s="223"/>
      <c r="R21" s="152">
        <v>3271</v>
      </c>
      <c r="S21" s="153"/>
      <c r="T21" s="153"/>
      <c r="U21" s="146">
        <v>3128</v>
      </c>
      <c r="V21" s="146"/>
      <c r="W21" s="146"/>
      <c r="X21" s="154">
        <f t="shared" si="2"/>
        <v>-143</v>
      </c>
      <c r="Y21" s="154"/>
      <c r="Z21" s="154"/>
      <c r="AA21" s="155">
        <f t="shared" si="3"/>
        <v>95.628248242127782</v>
      </c>
      <c r="AB21" s="156"/>
    </row>
    <row r="22" spans="1:28" ht="21" customHeight="1" x14ac:dyDescent="0.15">
      <c r="A22" s="26"/>
      <c r="B22" s="137" t="s">
        <v>11</v>
      </c>
      <c r="C22" s="138"/>
      <c r="D22" s="145">
        <v>330</v>
      </c>
      <c r="E22" s="146"/>
      <c r="F22" s="203">
        <v>340</v>
      </c>
      <c r="G22" s="204"/>
      <c r="H22" s="224">
        <f t="shared" si="4"/>
        <v>10</v>
      </c>
      <c r="I22" s="225"/>
      <c r="J22" s="145">
        <f t="shared" si="0"/>
        <v>9175.757575757576</v>
      </c>
      <c r="K22" s="146"/>
      <c r="L22" s="146"/>
      <c r="M22" s="146">
        <f t="shared" si="1"/>
        <v>9217.6470588235279</v>
      </c>
      <c r="N22" s="146"/>
      <c r="O22" s="146"/>
      <c r="P22" s="150">
        <f t="shared" si="5"/>
        <v>41.889483065951936</v>
      </c>
      <c r="Q22" s="223"/>
      <c r="R22" s="145">
        <v>3028</v>
      </c>
      <c r="S22" s="146"/>
      <c r="T22" s="146"/>
      <c r="U22" s="146">
        <v>3134</v>
      </c>
      <c r="V22" s="146"/>
      <c r="W22" s="146"/>
      <c r="X22" s="154">
        <f t="shared" si="2"/>
        <v>106</v>
      </c>
      <c r="Y22" s="154"/>
      <c r="Z22" s="154"/>
      <c r="AA22" s="155">
        <f t="shared" si="3"/>
        <v>103.5006605019815</v>
      </c>
      <c r="AB22" s="156"/>
    </row>
    <row r="23" spans="1:28" ht="21" customHeight="1" x14ac:dyDescent="0.15">
      <c r="A23" s="26"/>
      <c r="B23" s="137" t="s">
        <v>12</v>
      </c>
      <c r="C23" s="138"/>
      <c r="D23" s="145">
        <v>377</v>
      </c>
      <c r="E23" s="146"/>
      <c r="F23" s="203">
        <v>374</v>
      </c>
      <c r="G23" s="204"/>
      <c r="H23" s="224">
        <f t="shared" si="4"/>
        <v>-3</v>
      </c>
      <c r="I23" s="225"/>
      <c r="J23" s="145">
        <f t="shared" si="0"/>
        <v>9159.1511936339521</v>
      </c>
      <c r="K23" s="146"/>
      <c r="L23" s="146"/>
      <c r="M23" s="146">
        <f t="shared" si="1"/>
        <v>9216.5775401069513</v>
      </c>
      <c r="N23" s="146"/>
      <c r="O23" s="146"/>
      <c r="P23" s="150">
        <f t="shared" si="5"/>
        <v>57.426346472999285</v>
      </c>
      <c r="Q23" s="223"/>
      <c r="R23" s="145">
        <v>3453</v>
      </c>
      <c r="S23" s="146"/>
      <c r="T23" s="146"/>
      <c r="U23" s="146">
        <v>3447</v>
      </c>
      <c r="V23" s="146"/>
      <c r="W23" s="146"/>
      <c r="X23" s="154">
        <f t="shared" si="2"/>
        <v>-6</v>
      </c>
      <c r="Y23" s="154"/>
      <c r="Z23" s="154"/>
      <c r="AA23" s="155">
        <f t="shared" si="3"/>
        <v>99.826238053866206</v>
      </c>
      <c r="AB23" s="156"/>
    </row>
    <row r="24" spans="1:28" ht="21" customHeight="1" x14ac:dyDescent="0.15">
      <c r="A24" s="26"/>
      <c r="B24" s="137" t="s">
        <v>13</v>
      </c>
      <c r="C24" s="138"/>
      <c r="D24" s="145">
        <v>380</v>
      </c>
      <c r="E24" s="146"/>
      <c r="F24" s="203">
        <v>340</v>
      </c>
      <c r="G24" s="204"/>
      <c r="H24" s="224">
        <f t="shared" si="4"/>
        <v>-40</v>
      </c>
      <c r="I24" s="225"/>
      <c r="J24" s="145">
        <f t="shared" si="0"/>
        <v>9155.2631578947367</v>
      </c>
      <c r="K24" s="146"/>
      <c r="L24" s="146"/>
      <c r="M24" s="146">
        <f t="shared" si="1"/>
        <v>9223.5294117647045</v>
      </c>
      <c r="N24" s="146"/>
      <c r="O24" s="146"/>
      <c r="P24" s="150">
        <f t="shared" si="5"/>
        <v>68.266253869967841</v>
      </c>
      <c r="Q24" s="223"/>
      <c r="R24" s="145">
        <v>3479</v>
      </c>
      <c r="S24" s="146"/>
      <c r="T24" s="146"/>
      <c r="U24" s="146">
        <v>3136</v>
      </c>
      <c r="V24" s="146"/>
      <c r="W24" s="146"/>
      <c r="X24" s="154">
        <f t="shared" si="2"/>
        <v>-343</v>
      </c>
      <c r="Y24" s="154"/>
      <c r="Z24" s="154"/>
      <c r="AA24" s="155">
        <f t="shared" si="3"/>
        <v>90.140845070422543</v>
      </c>
      <c r="AB24" s="156"/>
    </row>
    <row r="25" spans="1:28" ht="21" customHeight="1" x14ac:dyDescent="0.15">
      <c r="A25" s="26"/>
      <c r="B25" s="137" t="s">
        <v>14</v>
      </c>
      <c r="C25" s="138"/>
      <c r="D25" s="145">
        <v>355</v>
      </c>
      <c r="E25" s="146"/>
      <c r="F25" s="203">
        <v>340</v>
      </c>
      <c r="G25" s="204"/>
      <c r="H25" s="224">
        <f t="shared" si="4"/>
        <v>-15</v>
      </c>
      <c r="I25" s="225"/>
      <c r="J25" s="145">
        <f t="shared" si="0"/>
        <v>9166.1971830985913</v>
      </c>
      <c r="K25" s="146"/>
      <c r="L25" s="146"/>
      <c r="M25" s="146">
        <f t="shared" si="1"/>
        <v>9223.5294117647045</v>
      </c>
      <c r="N25" s="146"/>
      <c r="O25" s="146"/>
      <c r="P25" s="150">
        <f t="shared" si="5"/>
        <v>57.332228666113224</v>
      </c>
      <c r="Q25" s="223"/>
      <c r="R25" s="145">
        <v>3254</v>
      </c>
      <c r="S25" s="146"/>
      <c r="T25" s="146"/>
      <c r="U25" s="146">
        <v>3136</v>
      </c>
      <c r="V25" s="146"/>
      <c r="W25" s="146"/>
      <c r="X25" s="154">
        <f t="shared" si="2"/>
        <v>-118</v>
      </c>
      <c r="Y25" s="154"/>
      <c r="Z25" s="154"/>
      <c r="AA25" s="155">
        <f t="shared" si="3"/>
        <v>96.37369391518132</v>
      </c>
      <c r="AB25" s="156"/>
    </row>
    <row r="26" spans="1:28" ht="21" customHeight="1" x14ac:dyDescent="0.15">
      <c r="A26" s="26"/>
      <c r="B26" s="137" t="s">
        <v>15</v>
      </c>
      <c r="C26" s="138"/>
      <c r="D26" s="145">
        <v>331</v>
      </c>
      <c r="E26" s="146"/>
      <c r="F26" s="203">
        <v>323</v>
      </c>
      <c r="G26" s="204"/>
      <c r="H26" s="224">
        <f t="shared" si="4"/>
        <v>-8</v>
      </c>
      <c r="I26" s="225"/>
      <c r="J26" s="145">
        <f t="shared" si="0"/>
        <v>9166.1631419939567</v>
      </c>
      <c r="K26" s="146"/>
      <c r="L26" s="146"/>
      <c r="M26" s="146">
        <f t="shared" si="1"/>
        <v>9226.0061919504642</v>
      </c>
      <c r="N26" s="146"/>
      <c r="O26" s="146"/>
      <c r="P26" s="150">
        <f t="shared" si="5"/>
        <v>59.843049956507457</v>
      </c>
      <c r="Q26" s="223"/>
      <c r="R26" s="145">
        <v>3034</v>
      </c>
      <c r="S26" s="146"/>
      <c r="T26" s="146"/>
      <c r="U26" s="146">
        <v>2980</v>
      </c>
      <c r="V26" s="146"/>
      <c r="W26" s="146"/>
      <c r="X26" s="154">
        <f t="shared" si="2"/>
        <v>-54</v>
      </c>
      <c r="Y26" s="154"/>
      <c r="Z26" s="154"/>
      <c r="AA26" s="155">
        <f t="shared" si="3"/>
        <v>98.220171390903104</v>
      </c>
      <c r="AB26" s="156"/>
    </row>
    <row r="27" spans="1:28" ht="21" customHeight="1" x14ac:dyDescent="0.15">
      <c r="A27" s="26"/>
      <c r="B27" s="137" t="s">
        <v>16</v>
      </c>
      <c r="C27" s="138"/>
      <c r="D27" s="145">
        <v>367</v>
      </c>
      <c r="E27" s="146"/>
      <c r="F27" s="203">
        <v>340</v>
      </c>
      <c r="G27" s="204"/>
      <c r="H27" s="224">
        <f t="shared" si="4"/>
        <v>-27</v>
      </c>
      <c r="I27" s="225"/>
      <c r="J27" s="145">
        <f t="shared" si="0"/>
        <v>9160.7629427792908</v>
      </c>
      <c r="K27" s="146"/>
      <c r="L27" s="146"/>
      <c r="M27" s="146">
        <f t="shared" si="1"/>
        <v>9220.5882352941171</v>
      </c>
      <c r="N27" s="146"/>
      <c r="O27" s="146"/>
      <c r="P27" s="150">
        <f t="shared" si="5"/>
        <v>59.825292514826288</v>
      </c>
      <c r="Q27" s="223"/>
      <c r="R27" s="145">
        <v>3362</v>
      </c>
      <c r="S27" s="146"/>
      <c r="T27" s="146"/>
      <c r="U27" s="146">
        <v>3135</v>
      </c>
      <c r="V27" s="146"/>
      <c r="W27" s="146"/>
      <c r="X27" s="154">
        <f t="shared" si="2"/>
        <v>-227</v>
      </c>
      <c r="Y27" s="154"/>
      <c r="Z27" s="154"/>
      <c r="AA27" s="155">
        <f t="shared" si="3"/>
        <v>93.248066627007745</v>
      </c>
      <c r="AB27" s="156"/>
    </row>
    <row r="28" spans="1:28" ht="21" customHeight="1" x14ac:dyDescent="0.15">
      <c r="A28" s="26"/>
      <c r="B28" s="172" t="s">
        <v>17</v>
      </c>
      <c r="C28" s="173"/>
      <c r="D28" s="152">
        <v>429</v>
      </c>
      <c r="E28" s="153"/>
      <c r="F28" s="207">
        <v>374</v>
      </c>
      <c r="G28" s="208"/>
      <c r="H28" s="224">
        <f t="shared" si="4"/>
        <v>-55</v>
      </c>
      <c r="I28" s="225"/>
      <c r="J28" s="152">
        <f t="shared" si="0"/>
        <v>9153.8461538461524</v>
      </c>
      <c r="K28" s="153"/>
      <c r="L28" s="153"/>
      <c r="M28" s="146">
        <f t="shared" si="1"/>
        <v>9221.9251336898396</v>
      </c>
      <c r="N28" s="146"/>
      <c r="O28" s="146"/>
      <c r="P28" s="150">
        <f t="shared" si="5"/>
        <v>68.078979843687193</v>
      </c>
      <c r="Q28" s="223"/>
      <c r="R28" s="152">
        <v>3927</v>
      </c>
      <c r="S28" s="153"/>
      <c r="T28" s="153"/>
      <c r="U28" s="153">
        <v>3449</v>
      </c>
      <c r="V28" s="153"/>
      <c r="W28" s="153"/>
      <c r="X28" s="154">
        <f>SUM(U28-R28)</f>
        <v>-478</v>
      </c>
      <c r="Y28" s="154"/>
      <c r="Z28" s="154"/>
      <c r="AA28" s="228">
        <f t="shared" si="3"/>
        <v>87.827858416093704</v>
      </c>
      <c r="AB28" s="229"/>
    </row>
    <row r="29" spans="1:28" ht="21" customHeight="1" thickBot="1" x14ac:dyDescent="0.2">
      <c r="A29" s="26"/>
      <c r="B29" s="166" t="s">
        <v>2</v>
      </c>
      <c r="C29" s="167"/>
      <c r="D29" s="168">
        <f>SUM(D17:E28)</f>
        <v>4394</v>
      </c>
      <c r="E29" s="162"/>
      <c r="F29" s="169">
        <f>SUM(F17:G28)</f>
        <v>4182</v>
      </c>
      <c r="G29" s="169"/>
      <c r="H29" s="226">
        <f t="shared" si="4"/>
        <v>-212</v>
      </c>
      <c r="I29" s="227"/>
      <c r="J29" s="168">
        <f t="shared" si="0"/>
        <v>9163.6322257624033</v>
      </c>
      <c r="K29" s="162"/>
      <c r="L29" s="162"/>
      <c r="M29" s="162">
        <f t="shared" si="1"/>
        <v>9217.1209947393581</v>
      </c>
      <c r="N29" s="162"/>
      <c r="O29" s="162"/>
      <c r="P29" s="176">
        <f t="shared" si="5"/>
        <v>53.488768976954816</v>
      </c>
      <c r="Q29" s="230"/>
      <c r="R29" s="168">
        <f>SUM(R17:T28)</f>
        <v>40265</v>
      </c>
      <c r="S29" s="162"/>
      <c r="T29" s="162"/>
      <c r="U29" s="162">
        <f>SUM(U17:W28)</f>
        <v>38546</v>
      </c>
      <c r="V29" s="162"/>
      <c r="W29" s="162"/>
      <c r="X29" s="231">
        <f>SUM(U29-R29)</f>
        <v>-1719</v>
      </c>
      <c r="Y29" s="231"/>
      <c r="Z29" s="231"/>
      <c r="AA29" s="164">
        <f t="shared" si="3"/>
        <v>95.730783558922141</v>
      </c>
      <c r="AB29" s="165"/>
    </row>
    <row r="30" spans="1:28" ht="21"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row>
    <row r="31" spans="1:28" ht="21" customHeight="1" x14ac:dyDescent="0.15">
      <c r="A31" s="28" t="s">
        <v>268</v>
      </c>
      <c r="B31" s="28"/>
      <c r="C31" s="28"/>
      <c r="D31" s="28"/>
      <c r="E31" s="28"/>
      <c r="F31" s="28"/>
      <c r="G31" s="28"/>
      <c r="H31" s="28"/>
      <c r="I31" s="174">
        <v>246</v>
      </c>
      <c r="J31" s="174"/>
      <c r="K31" s="174"/>
      <c r="L31" s="174"/>
      <c r="M31" s="28" t="s">
        <v>273</v>
      </c>
      <c r="N31" s="124" t="s">
        <v>276</v>
      </c>
      <c r="O31" s="124"/>
      <c r="P31" s="124"/>
      <c r="Q31" s="124"/>
      <c r="R31" s="124"/>
      <c r="S31" s="124"/>
      <c r="T31" s="124"/>
      <c r="U31" s="28"/>
      <c r="V31" s="28"/>
      <c r="W31" s="28"/>
      <c r="X31" s="28"/>
      <c r="Y31" s="28"/>
      <c r="Z31" s="28"/>
      <c r="AA31" s="28"/>
      <c r="AB31" s="28"/>
    </row>
    <row r="32" spans="1:28" ht="21" customHeight="1" x14ac:dyDescent="0.15">
      <c r="A32" s="28" t="s">
        <v>269</v>
      </c>
      <c r="B32" s="28"/>
      <c r="C32" s="28"/>
      <c r="D32" s="28"/>
      <c r="E32" s="28"/>
      <c r="F32" s="28"/>
      <c r="G32" s="28"/>
      <c r="H32" s="28"/>
      <c r="I32" s="174">
        <v>4182</v>
      </c>
      <c r="J32" s="174"/>
      <c r="K32" s="174"/>
      <c r="L32" s="174"/>
      <c r="M32" s="28" t="s">
        <v>273</v>
      </c>
      <c r="N32" s="124" t="s">
        <v>277</v>
      </c>
      <c r="O32" s="124"/>
      <c r="P32" s="124"/>
      <c r="Q32" s="124"/>
      <c r="R32" s="124"/>
      <c r="S32" s="124"/>
      <c r="T32" s="124"/>
      <c r="U32" s="28"/>
      <c r="V32" s="28"/>
      <c r="W32" s="28"/>
      <c r="X32" s="28"/>
      <c r="Y32" s="28"/>
      <c r="Z32" s="28"/>
      <c r="AA32" s="28"/>
      <c r="AB32" s="28"/>
    </row>
    <row r="33" spans="1:28" ht="21" customHeight="1" x14ac:dyDescent="0.15">
      <c r="A33" s="28" t="s">
        <v>270</v>
      </c>
      <c r="B33" s="28"/>
      <c r="C33" s="28"/>
      <c r="D33" s="28"/>
      <c r="E33" s="28"/>
      <c r="F33" s="28"/>
      <c r="G33" s="28"/>
      <c r="H33" s="28"/>
      <c r="I33" s="175">
        <v>17</v>
      </c>
      <c r="J33" s="175"/>
      <c r="K33" s="175"/>
      <c r="L33" s="175"/>
      <c r="M33" s="28" t="s">
        <v>274</v>
      </c>
      <c r="N33" s="124" t="s">
        <v>278</v>
      </c>
      <c r="O33" s="124"/>
      <c r="P33" s="124"/>
      <c r="Q33" s="124"/>
      <c r="R33" s="124"/>
      <c r="S33" s="124"/>
      <c r="T33" s="124"/>
      <c r="U33" s="28"/>
      <c r="V33" s="28"/>
      <c r="W33" s="28"/>
      <c r="X33" s="28"/>
      <c r="Y33" s="28"/>
      <c r="Z33" s="28"/>
      <c r="AA33" s="28"/>
      <c r="AB33" s="28"/>
    </row>
    <row r="34" spans="1:28" ht="20.25" customHeight="1" x14ac:dyDescent="0.15">
      <c r="A34" s="28" t="s">
        <v>271</v>
      </c>
      <c r="B34" s="28"/>
      <c r="C34" s="28"/>
      <c r="D34" s="28"/>
      <c r="E34" s="28"/>
      <c r="F34" s="28"/>
      <c r="G34" s="28"/>
      <c r="H34" s="28"/>
      <c r="I34" s="174">
        <v>36926000</v>
      </c>
      <c r="J34" s="174"/>
      <c r="K34" s="174"/>
      <c r="L34" s="174"/>
      <c r="M34" s="28" t="s">
        <v>275</v>
      </c>
      <c r="N34" s="28" t="s">
        <v>279</v>
      </c>
      <c r="O34" s="28"/>
      <c r="P34" s="28"/>
      <c r="Q34" s="28"/>
      <c r="R34" s="28"/>
      <c r="S34" s="28"/>
      <c r="T34" s="28"/>
      <c r="U34" s="28"/>
      <c r="V34" s="28"/>
      <c r="W34" s="28"/>
      <c r="X34" s="28"/>
      <c r="Y34" s="28"/>
      <c r="Z34" s="28"/>
      <c r="AA34" s="28"/>
      <c r="AB34" s="28"/>
    </row>
    <row r="35" spans="1:28" ht="20.25" customHeight="1" x14ac:dyDescent="0.15">
      <c r="A35" s="28" t="s">
        <v>272</v>
      </c>
      <c r="B35" s="28"/>
      <c r="C35" s="28"/>
      <c r="D35" s="28"/>
      <c r="E35" s="28"/>
      <c r="F35" s="28"/>
      <c r="G35" s="28"/>
      <c r="H35" s="28"/>
      <c r="I35" s="174">
        <v>38546000</v>
      </c>
      <c r="J35" s="174"/>
      <c r="K35" s="174"/>
      <c r="L35" s="174"/>
      <c r="M35" s="28" t="s">
        <v>275</v>
      </c>
      <c r="N35" s="28" t="s">
        <v>279</v>
      </c>
      <c r="O35" s="28"/>
      <c r="P35" s="28"/>
      <c r="Q35" s="28"/>
      <c r="R35" s="28"/>
      <c r="S35" s="28"/>
      <c r="T35" s="28"/>
      <c r="U35" s="28"/>
      <c r="V35" s="28"/>
      <c r="W35" s="28"/>
      <c r="X35" s="28"/>
      <c r="Y35" s="28"/>
      <c r="Z35" s="28"/>
      <c r="AA35" s="28"/>
      <c r="AB35" s="28"/>
    </row>
    <row r="36" spans="1:28" ht="19.5" customHeight="1" x14ac:dyDescent="0.15">
      <c r="A36" s="81"/>
      <c r="B36" s="81"/>
      <c r="C36" s="81"/>
      <c r="D36" s="81" t="s">
        <v>247</v>
      </c>
      <c r="E36" s="81"/>
      <c r="F36" s="81"/>
      <c r="G36" s="81"/>
      <c r="H36" s="81"/>
      <c r="I36" s="81"/>
      <c r="J36" s="81"/>
      <c r="K36" s="81"/>
      <c r="L36" s="81"/>
      <c r="M36" s="81"/>
      <c r="N36" s="81"/>
      <c r="O36" s="81"/>
      <c r="P36" s="81"/>
      <c r="Q36" s="81"/>
      <c r="R36" s="81"/>
      <c r="S36" s="81"/>
      <c r="T36" s="81"/>
      <c r="U36" s="81"/>
      <c r="V36" s="81"/>
      <c r="W36" s="81"/>
      <c r="X36" s="81"/>
      <c r="Y36" s="81"/>
      <c r="Z36" s="81"/>
      <c r="AA36" s="81"/>
      <c r="AB36" s="81"/>
    </row>
    <row r="37" spans="1:28" ht="19.5" customHeight="1" x14ac:dyDescent="0.15">
      <c r="A37" s="81"/>
      <c r="B37" s="81"/>
      <c r="C37" s="81"/>
      <c r="D37" s="81" t="s">
        <v>71</v>
      </c>
      <c r="E37" s="81" t="s">
        <v>248</v>
      </c>
      <c r="F37" s="81"/>
      <c r="G37" s="81"/>
      <c r="H37" s="81"/>
      <c r="I37" s="81"/>
      <c r="J37" s="81"/>
      <c r="K37" s="81"/>
      <c r="L37" s="81"/>
      <c r="M37" s="81"/>
      <c r="N37" s="81"/>
      <c r="O37" s="81"/>
      <c r="P37" s="81"/>
      <c r="Q37" s="81"/>
      <c r="R37" s="81"/>
      <c r="S37" s="81"/>
      <c r="T37" s="81"/>
      <c r="U37" s="81"/>
      <c r="V37" s="81"/>
      <c r="W37" s="81"/>
      <c r="X37" s="81"/>
      <c r="Y37" s="81"/>
      <c r="Z37" s="81"/>
      <c r="AA37" s="81"/>
      <c r="AB37" s="81"/>
    </row>
    <row r="38" spans="1:28" ht="19.5" customHeight="1" x14ac:dyDescent="0.15">
      <c r="A38" s="81"/>
      <c r="B38" s="81"/>
      <c r="C38" s="81"/>
      <c r="D38" s="81"/>
      <c r="E38" s="33" t="s">
        <v>56</v>
      </c>
      <c r="F38" s="33"/>
      <c r="G38" s="33"/>
      <c r="H38" s="33"/>
      <c r="I38" s="33"/>
      <c r="J38" s="33"/>
      <c r="K38" s="33"/>
      <c r="L38" s="33"/>
      <c r="M38" s="33"/>
      <c r="N38" s="33"/>
      <c r="O38" s="33"/>
      <c r="P38" s="33"/>
      <c r="Q38" s="33"/>
      <c r="R38" s="33"/>
      <c r="S38" s="26"/>
      <c r="T38" s="179">
        <v>584</v>
      </c>
      <c r="U38" s="179"/>
      <c r="V38" s="180" t="s">
        <v>49</v>
      </c>
      <c r="W38" s="180"/>
      <c r="X38" s="181"/>
      <c r="Y38" s="181"/>
      <c r="Z38" s="181"/>
      <c r="AA38" s="181"/>
      <c r="AB38" s="181"/>
    </row>
    <row r="39" spans="1:28" ht="19.5" customHeight="1" x14ac:dyDescent="0.15">
      <c r="A39" s="84"/>
      <c r="B39" s="84"/>
      <c r="C39" s="84"/>
      <c r="D39" s="84"/>
      <c r="E39" s="33" t="s">
        <v>187</v>
      </c>
      <c r="F39" s="26"/>
      <c r="G39" s="26"/>
      <c r="H39" s="26"/>
      <c r="I39" s="26"/>
      <c r="J39" s="26"/>
      <c r="K39" s="26"/>
      <c r="L39" s="26"/>
      <c r="M39" s="26"/>
      <c r="N39" s="26"/>
      <c r="O39" s="26"/>
      <c r="P39" s="26"/>
      <c r="Q39" s="26"/>
      <c r="R39" s="26"/>
      <c r="S39" s="26"/>
      <c r="T39" s="179">
        <v>6</v>
      </c>
      <c r="U39" s="179"/>
      <c r="V39" s="180" t="s">
        <v>49</v>
      </c>
      <c r="W39" s="180"/>
      <c r="X39" s="85"/>
      <c r="Y39" s="85"/>
      <c r="Z39" s="85"/>
      <c r="AA39" s="85"/>
      <c r="AB39" s="85"/>
    </row>
    <row r="40" spans="1:28" ht="19.5" customHeight="1" x14ac:dyDescent="0.15">
      <c r="A40" s="81"/>
      <c r="B40" s="81"/>
      <c r="C40" s="81"/>
      <c r="D40" s="81"/>
      <c r="E40" s="33" t="s">
        <v>22</v>
      </c>
      <c r="F40" s="33"/>
      <c r="G40" s="33"/>
      <c r="H40" s="33"/>
      <c r="I40" s="33"/>
      <c r="J40" s="33"/>
      <c r="K40" s="33"/>
      <c r="L40" s="33"/>
      <c r="M40" s="33"/>
      <c r="N40" s="33"/>
      <c r="O40" s="33"/>
      <c r="P40" s="33"/>
      <c r="Q40" s="33"/>
      <c r="R40" s="33"/>
      <c r="S40" s="26"/>
      <c r="T40" s="182">
        <v>41</v>
      </c>
      <c r="U40" s="182"/>
      <c r="V40" s="180" t="s">
        <v>49</v>
      </c>
      <c r="W40" s="180"/>
      <c r="X40" s="181"/>
      <c r="Y40" s="181"/>
      <c r="Z40" s="181"/>
      <c r="AA40" s="181"/>
      <c r="AB40" s="181"/>
    </row>
    <row r="41" spans="1:28" ht="19.5" customHeight="1" x14ac:dyDescent="0.15">
      <c r="A41" s="81"/>
      <c r="B41" s="81"/>
      <c r="C41" s="81"/>
      <c r="D41" s="81"/>
      <c r="E41" s="33" t="s">
        <v>21</v>
      </c>
      <c r="F41" s="33"/>
      <c r="G41" s="33"/>
      <c r="H41" s="33"/>
      <c r="I41" s="33"/>
      <c r="J41" s="33"/>
      <c r="K41" s="33"/>
      <c r="L41" s="33"/>
      <c r="M41" s="33"/>
      <c r="N41" s="33"/>
      <c r="O41" s="33"/>
      <c r="P41" s="33"/>
      <c r="Q41" s="33"/>
      <c r="R41" s="33"/>
      <c r="S41" s="26"/>
      <c r="T41" s="182">
        <v>89</v>
      </c>
      <c r="U41" s="182"/>
      <c r="V41" s="180" t="s">
        <v>49</v>
      </c>
      <c r="W41" s="180"/>
      <c r="X41" s="181"/>
      <c r="Y41" s="181"/>
      <c r="Z41" s="181"/>
      <c r="AA41" s="181"/>
      <c r="AB41" s="181"/>
    </row>
    <row r="42" spans="1:28" ht="19.5" customHeight="1" x14ac:dyDescent="0.15">
      <c r="A42" s="26"/>
      <c r="B42" s="26"/>
      <c r="C42" s="26"/>
      <c r="D42" s="26"/>
      <c r="E42" s="33" t="s">
        <v>57</v>
      </c>
      <c r="F42" s="30"/>
      <c r="G42" s="30"/>
      <c r="H42" s="30"/>
      <c r="I42" s="30"/>
      <c r="J42" s="30"/>
      <c r="K42" s="30"/>
      <c r="L42" s="30"/>
      <c r="M42" s="30"/>
      <c r="N42" s="30"/>
      <c r="O42" s="30"/>
      <c r="P42" s="30"/>
      <c r="Q42" s="30"/>
      <c r="R42" s="30"/>
      <c r="S42" s="26"/>
      <c r="T42" s="182">
        <v>56</v>
      </c>
      <c r="U42" s="182"/>
      <c r="V42" s="180" t="s">
        <v>49</v>
      </c>
      <c r="W42" s="180"/>
      <c r="X42" s="181"/>
      <c r="Y42" s="181"/>
      <c r="Z42" s="181"/>
      <c r="AA42" s="181"/>
      <c r="AB42" s="181"/>
    </row>
    <row r="43" spans="1:28" ht="19.5" customHeight="1" x14ac:dyDescent="0.15">
      <c r="A43" s="26"/>
      <c r="B43" s="26"/>
      <c r="C43" s="26"/>
      <c r="D43" s="26"/>
      <c r="E43" s="33" t="s">
        <v>190</v>
      </c>
      <c r="F43" s="30"/>
      <c r="G43" s="30"/>
      <c r="H43" s="30"/>
      <c r="I43" s="30"/>
      <c r="J43" s="30"/>
      <c r="K43" s="30"/>
      <c r="L43" s="30"/>
      <c r="M43" s="30"/>
      <c r="N43" s="30"/>
      <c r="O43" s="30"/>
      <c r="P43" s="30"/>
      <c r="Q43" s="30"/>
      <c r="R43" s="30"/>
      <c r="S43" s="34"/>
      <c r="T43" s="179">
        <v>59</v>
      </c>
      <c r="U43" s="179"/>
      <c r="V43" s="180" t="s">
        <v>49</v>
      </c>
      <c r="W43" s="180"/>
      <c r="X43" s="181"/>
      <c r="Y43" s="181"/>
      <c r="Z43" s="181"/>
      <c r="AA43" s="181"/>
      <c r="AB43" s="181"/>
    </row>
    <row r="44" spans="1:28" ht="19.5" customHeight="1" x14ac:dyDescent="0.15">
      <c r="A44" s="26"/>
      <c r="B44" s="26"/>
      <c r="C44" s="26"/>
      <c r="D44" s="26"/>
      <c r="E44" s="33" t="s">
        <v>28</v>
      </c>
      <c r="F44" s="30"/>
      <c r="G44" s="30"/>
      <c r="H44" s="30" t="s">
        <v>249</v>
      </c>
      <c r="I44" s="30"/>
      <c r="J44" s="30"/>
      <c r="K44" s="30"/>
      <c r="L44" s="30"/>
      <c r="M44" s="30"/>
      <c r="N44" s="30"/>
      <c r="O44" s="30"/>
      <c r="P44" s="30"/>
      <c r="Q44" s="30"/>
      <c r="R44" s="30"/>
      <c r="S44" s="26"/>
      <c r="T44" s="182">
        <v>27</v>
      </c>
      <c r="U44" s="182"/>
      <c r="V44" s="180" t="s">
        <v>49</v>
      </c>
      <c r="W44" s="180"/>
      <c r="X44" s="181"/>
      <c r="Y44" s="181"/>
      <c r="Z44" s="181"/>
      <c r="AA44" s="181"/>
      <c r="AB44" s="181"/>
    </row>
    <row r="45" spans="1:28" ht="19.5" customHeight="1" x14ac:dyDescent="0.15">
      <c r="A45" s="26"/>
      <c r="B45" s="26"/>
      <c r="C45" s="26"/>
      <c r="D45" s="26"/>
      <c r="E45" s="33" t="s">
        <v>216</v>
      </c>
      <c r="F45" s="30"/>
      <c r="G45" s="30"/>
      <c r="H45" s="30"/>
      <c r="I45" s="30"/>
      <c r="J45" s="182" t="s">
        <v>96</v>
      </c>
      <c r="K45" s="182"/>
      <c r="L45" s="182"/>
      <c r="M45" s="182"/>
      <c r="N45" s="182"/>
      <c r="O45" s="182">
        <v>2.1</v>
      </c>
      <c r="P45" s="182"/>
      <c r="Q45" s="180" t="s">
        <v>217</v>
      </c>
      <c r="R45" s="180"/>
      <c r="S45" s="180"/>
      <c r="T45" s="180"/>
      <c r="U45" s="180"/>
      <c r="X45" s="181"/>
      <c r="Y45" s="181"/>
      <c r="Z45" s="181"/>
      <c r="AA45" s="181"/>
      <c r="AB45" s="181"/>
    </row>
    <row r="46" spans="1:28" ht="19.5" customHeight="1" x14ac:dyDescent="0.15">
      <c r="A46" s="26"/>
      <c r="B46" s="26"/>
      <c r="C46" s="26"/>
      <c r="D46" s="26" t="s">
        <v>71</v>
      </c>
      <c r="E46" s="33" t="s">
        <v>102</v>
      </c>
      <c r="F46" s="30"/>
      <c r="G46" s="30"/>
      <c r="H46" s="30"/>
      <c r="I46" s="30"/>
      <c r="J46" s="30"/>
      <c r="K46" s="30"/>
      <c r="L46" s="30"/>
      <c r="M46" s="30"/>
      <c r="N46" s="30"/>
      <c r="O46" s="30"/>
      <c r="P46" s="182">
        <v>10.17</v>
      </c>
      <c r="Q46" s="182"/>
      <c r="R46" s="180" t="s">
        <v>125</v>
      </c>
      <c r="S46" s="180"/>
      <c r="T46" s="180"/>
      <c r="U46" s="180"/>
      <c r="V46" s="180"/>
      <c r="W46" s="180"/>
      <c r="X46" s="180"/>
      <c r="Y46" s="180"/>
      <c r="Z46" s="26"/>
      <c r="AA46" s="26"/>
      <c r="AB46" s="26"/>
    </row>
    <row r="47" spans="1:28" ht="19.5" customHeight="1" x14ac:dyDescent="0.15">
      <c r="A47" s="26"/>
      <c r="B47" s="26"/>
      <c r="C47" s="26"/>
      <c r="D47" s="26"/>
      <c r="E47" s="33"/>
      <c r="F47" s="26"/>
      <c r="G47" s="26"/>
      <c r="H47" s="26"/>
      <c r="I47" s="26"/>
      <c r="J47" s="26"/>
      <c r="K47" s="26"/>
      <c r="L47" s="26"/>
      <c r="M47" s="26"/>
      <c r="N47" s="26"/>
      <c r="O47" s="28"/>
      <c r="P47" s="28"/>
      <c r="Q47" s="28"/>
      <c r="R47" s="28"/>
      <c r="S47" s="28"/>
      <c r="T47" s="28"/>
      <c r="U47" s="28"/>
      <c r="V47" s="28"/>
      <c r="W47" s="74"/>
      <c r="X47" s="74"/>
      <c r="Y47" s="74"/>
      <c r="Z47" s="74"/>
      <c r="AA47" s="74"/>
      <c r="AB47" s="74"/>
    </row>
    <row r="48" spans="1:28" ht="19.5" customHeight="1" x14ac:dyDescent="0.15">
      <c r="A48" s="136" t="s">
        <v>124</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1:28" ht="19.5" customHeight="1" x14ac:dyDescent="0.15">
      <c r="A49" s="81"/>
      <c r="B49" s="81"/>
      <c r="C49" s="81" t="s">
        <v>29</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row>
    <row r="50" spans="1:28" ht="65.25" customHeight="1" x14ac:dyDescent="0.15">
      <c r="A50" s="26"/>
      <c r="B50" s="26"/>
      <c r="C50" s="26"/>
      <c r="D50" s="220" t="s">
        <v>267</v>
      </c>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row>
    <row r="51" spans="1:28" ht="18" customHeight="1" x14ac:dyDescent="0.15">
      <c r="A51" s="26"/>
      <c r="B51" s="26"/>
      <c r="C51" s="26"/>
      <c r="D51" s="82"/>
      <c r="E51" s="82"/>
      <c r="F51" s="82"/>
      <c r="G51" s="82"/>
      <c r="H51" s="82"/>
      <c r="I51" s="82"/>
      <c r="J51" s="82"/>
      <c r="K51" s="82"/>
      <c r="L51" s="82"/>
      <c r="M51" s="82"/>
      <c r="N51" s="82"/>
      <c r="O51" s="82"/>
      <c r="P51" s="82"/>
      <c r="Q51" s="82"/>
      <c r="R51" s="82"/>
      <c r="S51" s="82"/>
      <c r="T51" s="82"/>
      <c r="U51" s="82"/>
      <c r="V51" s="82"/>
      <c r="W51" s="82"/>
      <c r="X51" s="82"/>
      <c r="Y51" s="82"/>
      <c r="Z51" s="82"/>
      <c r="AA51" s="82"/>
      <c r="AB51" s="82"/>
    </row>
    <row r="52" spans="1:28" ht="18" customHeight="1" x14ac:dyDescent="0.15">
      <c r="A52" s="26"/>
      <c r="B52" s="26"/>
      <c r="C52" s="26" t="s">
        <v>121</v>
      </c>
      <c r="D52" s="82"/>
      <c r="E52" s="82"/>
      <c r="F52" s="82"/>
      <c r="G52" s="26"/>
      <c r="H52" s="28"/>
      <c r="I52" s="28"/>
      <c r="J52" s="28"/>
      <c r="K52" s="28"/>
      <c r="L52" s="28"/>
      <c r="M52" s="28"/>
      <c r="N52" s="28"/>
      <c r="O52" s="28"/>
      <c r="P52" s="28"/>
      <c r="Q52" s="28"/>
      <c r="R52" s="28"/>
      <c r="S52" s="28"/>
      <c r="T52" s="28"/>
      <c r="U52" s="28"/>
      <c r="V52" s="28"/>
      <c r="W52" s="28"/>
      <c r="X52" s="28"/>
      <c r="Y52" s="82"/>
      <c r="Z52" s="82"/>
      <c r="AA52" s="82"/>
      <c r="AB52" s="82"/>
    </row>
    <row r="53" spans="1:28" ht="19.5" customHeight="1" thickBot="1" x14ac:dyDescent="0.2">
      <c r="A53" s="26"/>
      <c r="B53" s="26"/>
      <c r="C53" s="26"/>
      <c r="D53" s="26"/>
      <c r="E53" s="26"/>
      <c r="F53" s="26"/>
      <c r="G53" s="83" t="s">
        <v>43</v>
      </c>
      <c r="H53" s="83"/>
      <c r="I53" s="83"/>
      <c r="J53" s="28" t="s">
        <v>258</v>
      </c>
      <c r="K53" s="83"/>
      <c r="L53" s="83"/>
      <c r="M53" s="83"/>
      <c r="N53" s="83"/>
      <c r="O53" s="83"/>
      <c r="P53" s="83"/>
      <c r="Q53" s="83"/>
      <c r="R53" s="83"/>
      <c r="S53" s="83"/>
      <c r="T53" s="83"/>
      <c r="U53" s="83"/>
      <c r="V53" s="83"/>
      <c r="W53" s="26"/>
      <c r="X53" s="26"/>
      <c r="Y53" s="26"/>
      <c r="Z53" s="26"/>
      <c r="AA53" s="26"/>
      <c r="AB53" s="26"/>
    </row>
    <row r="54" spans="1:28" ht="18" customHeight="1" x14ac:dyDescent="0.15">
      <c r="A54" s="26"/>
      <c r="B54" s="232"/>
      <c r="C54" s="233"/>
      <c r="D54" s="126" t="s">
        <v>19</v>
      </c>
      <c r="E54" s="236"/>
      <c r="F54" s="236"/>
      <c r="G54" s="236"/>
      <c r="H54" s="236"/>
      <c r="I54" s="127"/>
      <c r="J54" s="237" t="s">
        <v>59</v>
      </c>
      <c r="K54" s="238"/>
      <c r="L54" s="238"/>
      <c r="M54" s="238"/>
      <c r="N54" s="238"/>
      <c r="O54" s="239"/>
      <c r="P54" s="237" t="s">
        <v>60</v>
      </c>
      <c r="Q54" s="238"/>
      <c r="R54" s="238"/>
      <c r="S54" s="238"/>
      <c r="T54" s="238"/>
      <c r="U54" s="238"/>
      <c r="V54" s="238"/>
      <c r="W54" s="238"/>
      <c r="X54" s="238"/>
      <c r="Y54" s="238"/>
      <c r="Z54" s="238"/>
      <c r="AA54" s="238"/>
      <c r="AB54" s="239"/>
    </row>
    <row r="55" spans="1:28" ht="37.5" customHeight="1" x14ac:dyDescent="0.15">
      <c r="A55" s="26"/>
      <c r="B55" s="234"/>
      <c r="C55" s="235"/>
      <c r="D55" s="147" t="s">
        <v>252</v>
      </c>
      <c r="E55" s="149"/>
      <c r="F55" s="149" t="s">
        <v>253</v>
      </c>
      <c r="G55" s="149"/>
      <c r="H55" s="149" t="s">
        <v>103</v>
      </c>
      <c r="I55" s="148"/>
      <c r="J55" s="147" t="s">
        <v>254</v>
      </c>
      <c r="K55" s="149"/>
      <c r="L55" s="157" t="s">
        <v>255</v>
      </c>
      <c r="M55" s="222"/>
      <c r="N55" s="149" t="s">
        <v>105</v>
      </c>
      <c r="O55" s="148"/>
      <c r="P55" s="147" t="s">
        <v>256</v>
      </c>
      <c r="Q55" s="149"/>
      <c r="R55" s="149"/>
      <c r="S55" s="149"/>
      <c r="T55" s="149" t="s">
        <v>257</v>
      </c>
      <c r="U55" s="149"/>
      <c r="V55" s="149"/>
      <c r="W55" s="149"/>
      <c r="X55" s="149" t="s">
        <v>106</v>
      </c>
      <c r="Y55" s="149"/>
      <c r="Z55" s="149"/>
      <c r="AA55" s="149" t="s">
        <v>160</v>
      </c>
      <c r="AB55" s="148"/>
    </row>
    <row r="56" spans="1:28" ht="21" customHeight="1" x14ac:dyDescent="0.15">
      <c r="A56" s="26"/>
      <c r="B56" s="137" t="s">
        <v>6</v>
      </c>
      <c r="C56" s="243"/>
      <c r="D56" s="244">
        <v>1299</v>
      </c>
      <c r="E56" s="245"/>
      <c r="F56" s="245">
        <v>1156</v>
      </c>
      <c r="G56" s="245"/>
      <c r="H56" s="246">
        <f t="shared" ref="H56:H67" si="6">SUM(F56-D56)</f>
        <v>-143</v>
      </c>
      <c r="I56" s="247"/>
      <c r="J56" s="248">
        <f t="shared" ref="J56:J68" si="7">SUM(P56/D56)</f>
        <v>302.02078521939956</v>
      </c>
      <c r="K56" s="249"/>
      <c r="L56" s="246">
        <f t="shared" ref="L56:L68" si="8">SUM(T56/F56)</f>
        <v>318</v>
      </c>
      <c r="M56" s="246"/>
      <c r="N56" s="249">
        <f t="shared" ref="N56:N68" si="9">SUM(L56-J56)</f>
        <v>15.979214780600444</v>
      </c>
      <c r="O56" s="250"/>
      <c r="P56" s="244">
        <v>392325</v>
      </c>
      <c r="Q56" s="245"/>
      <c r="R56" s="245"/>
      <c r="S56" s="245"/>
      <c r="T56" s="245">
        <v>367608</v>
      </c>
      <c r="U56" s="245"/>
      <c r="V56" s="245"/>
      <c r="W56" s="245"/>
      <c r="X56" s="240">
        <f t="shared" ref="X56:X68" si="10">SUM(T56-P56)</f>
        <v>-24717</v>
      </c>
      <c r="Y56" s="240"/>
      <c r="Z56" s="240"/>
      <c r="AA56" s="241">
        <f t="shared" ref="AA56:AA68" si="11">SUM(T56/P56%)</f>
        <v>93.699866182374308</v>
      </c>
      <c r="AB56" s="242"/>
    </row>
    <row r="57" spans="1:28" ht="21" customHeight="1" x14ac:dyDescent="0.15">
      <c r="A57" s="26"/>
      <c r="B57" s="137" t="s">
        <v>7</v>
      </c>
      <c r="C57" s="243"/>
      <c r="D57" s="244">
        <v>1103</v>
      </c>
      <c r="E57" s="245"/>
      <c r="F57" s="245">
        <v>1156</v>
      </c>
      <c r="G57" s="245"/>
      <c r="H57" s="246">
        <f t="shared" si="6"/>
        <v>53</v>
      </c>
      <c r="I57" s="247"/>
      <c r="J57" s="248">
        <f t="shared" si="7"/>
        <v>308.32366273798732</v>
      </c>
      <c r="K57" s="249"/>
      <c r="L57" s="246">
        <f t="shared" si="8"/>
        <v>318</v>
      </c>
      <c r="M57" s="246"/>
      <c r="N57" s="249">
        <f t="shared" si="9"/>
        <v>9.6763372620126802</v>
      </c>
      <c r="O57" s="250"/>
      <c r="P57" s="244">
        <v>340081</v>
      </c>
      <c r="Q57" s="245"/>
      <c r="R57" s="245"/>
      <c r="S57" s="245"/>
      <c r="T57" s="245">
        <v>367608</v>
      </c>
      <c r="U57" s="245"/>
      <c r="V57" s="245"/>
      <c r="W57" s="245"/>
      <c r="X57" s="240">
        <f t="shared" si="10"/>
        <v>27527</v>
      </c>
      <c r="Y57" s="240"/>
      <c r="Z57" s="240"/>
      <c r="AA57" s="241">
        <f t="shared" si="11"/>
        <v>108.09424813500313</v>
      </c>
      <c r="AB57" s="242"/>
    </row>
    <row r="58" spans="1:28" ht="21" customHeight="1" x14ac:dyDescent="0.15">
      <c r="A58" s="26"/>
      <c r="B58" s="137" t="s">
        <v>8</v>
      </c>
      <c r="C58" s="243"/>
      <c r="D58" s="244">
        <v>1288</v>
      </c>
      <c r="E58" s="245"/>
      <c r="F58" s="245">
        <v>1272</v>
      </c>
      <c r="G58" s="245"/>
      <c r="H58" s="246">
        <f t="shared" si="6"/>
        <v>-16</v>
      </c>
      <c r="I58" s="247"/>
      <c r="J58" s="248">
        <f t="shared" si="7"/>
        <v>303.86801242236027</v>
      </c>
      <c r="K58" s="249"/>
      <c r="L58" s="246">
        <f t="shared" si="8"/>
        <v>317.90015723270443</v>
      </c>
      <c r="M58" s="246"/>
      <c r="N58" s="249">
        <f t="shared" si="9"/>
        <v>14.032144810344164</v>
      </c>
      <c r="O58" s="250"/>
      <c r="P58" s="244">
        <v>391382</v>
      </c>
      <c r="Q58" s="245"/>
      <c r="R58" s="245"/>
      <c r="S58" s="245"/>
      <c r="T58" s="245">
        <v>404369</v>
      </c>
      <c r="U58" s="245"/>
      <c r="V58" s="245"/>
      <c r="W58" s="245"/>
      <c r="X58" s="240">
        <f t="shared" si="10"/>
        <v>12987</v>
      </c>
      <c r="Y58" s="240"/>
      <c r="Z58" s="240"/>
      <c r="AA58" s="241">
        <f t="shared" si="11"/>
        <v>103.31824151340633</v>
      </c>
      <c r="AB58" s="242"/>
    </row>
    <row r="59" spans="1:28" ht="21" customHeight="1" x14ac:dyDescent="0.15">
      <c r="A59" s="26"/>
      <c r="B59" s="137" t="s">
        <v>9</v>
      </c>
      <c r="C59" s="243"/>
      <c r="D59" s="244">
        <v>1282</v>
      </c>
      <c r="E59" s="245"/>
      <c r="F59" s="245">
        <v>1214</v>
      </c>
      <c r="G59" s="245"/>
      <c r="H59" s="246">
        <f t="shared" si="6"/>
        <v>-68</v>
      </c>
      <c r="I59" s="247"/>
      <c r="J59" s="248">
        <f t="shared" si="7"/>
        <v>302.6396255850234</v>
      </c>
      <c r="K59" s="249"/>
      <c r="L59" s="246">
        <f t="shared" si="8"/>
        <v>317.9472817133443</v>
      </c>
      <c r="M59" s="246"/>
      <c r="N59" s="249">
        <f t="shared" si="9"/>
        <v>15.3076561283209</v>
      </c>
      <c r="O59" s="250"/>
      <c r="P59" s="244">
        <v>387984</v>
      </c>
      <c r="Q59" s="245"/>
      <c r="R59" s="245"/>
      <c r="S59" s="245"/>
      <c r="T59" s="245">
        <v>385988</v>
      </c>
      <c r="U59" s="245"/>
      <c r="V59" s="245"/>
      <c r="W59" s="245"/>
      <c r="X59" s="240">
        <f t="shared" si="10"/>
        <v>-1996</v>
      </c>
      <c r="Y59" s="240"/>
      <c r="Z59" s="240"/>
      <c r="AA59" s="241">
        <f t="shared" si="11"/>
        <v>99.485545795702919</v>
      </c>
      <c r="AB59" s="242"/>
    </row>
    <row r="60" spans="1:28" ht="21" customHeight="1" x14ac:dyDescent="0.15">
      <c r="A60" s="26"/>
      <c r="B60" s="137" t="s">
        <v>10</v>
      </c>
      <c r="C60" s="243"/>
      <c r="D60" s="244">
        <v>1243</v>
      </c>
      <c r="E60" s="245"/>
      <c r="F60" s="245">
        <v>1156</v>
      </c>
      <c r="G60" s="245"/>
      <c r="H60" s="246">
        <f t="shared" si="6"/>
        <v>-87</v>
      </c>
      <c r="I60" s="247"/>
      <c r="J60" s="248">
        <f t="shared" si="7"/>
        <v>297.45374094931617</v>
      </c>
      <c r="K60" s="249"/>
      <c r="L60" s="246">
        <f t="shared" si="8"/>
        <v>318</v>
      </c>
      <c r="M60" s="246"/>
      <c r="N60" s="249">
        <f t="shared" si="9"/>
        <v>20.54625905068383</v>
      </c>
      <c r="O60" s="250"/>
      <c r="P60" s="244">
        <v>369735</v>
      </c>
      <c r="Q60" s="245"/>
      <c r="R60" s="245"/>
      <c r="S60" s="245"/>
      <c r="T60" s="245">
        <v>367608</v>
      </c>
      <c r="U60" s="245"/>
      <c r="V60" s="245"/>
      <c r="W60" s="245"/>
      <c r="X60" s="240">
        <f t="shared" si="10"/>
        <v>-2127</v>
      </c>
      <c r="Y60" s="240"/>
      <c r="Z60" s="240"/>
      <c r="AA60" s="241">
        <f t="shared" si="11"/>
        <v>99.424723112499493</v>
      </c>
      <c r="AB60" s="242"/>
    </row>
    <row r="61" spans="1:28" ht="21" customHeight="1" x14ac:dyDescent="0.15">
      <c r="A61" s="26"/>
      <c r="B61" s="137" t="s">
        <v>11</v>
      </c>
      <c r="C61" s="243"/>
      <c r="D61" s="244">
        <v>1114</v>
      </c>
      <c r="E61" s="245"/>
      <c r="F61" s="245">
        <v>1156</v>
      </c>
      <c r="G61" s="245"/>
      <c r="H61" s="246">
        <f t="shared" si="6"/>
        <v>42</v>
      </c>
      <c r="I61" s="247"/>
      <c r="J61" s="248">
        <f t="shared" si="7"/>
        <v>303.63195691202873</v>
      </c>
      <c r="K61" s="249"/>
      <c r="L61" s="246">
        <f t="shared" si="8"/>
        <v>318</v>
      </c>
      <c r="M61" s="246"/>
      <c r="N61" s="249">
        <f t="shared" si="9"/>
        <v>14.368043087971273</v>
      </c>
      <c r="O61" s="250"/>
      <c r="P61" s="244">
        <v>338246</v>
      </c>
      <c r="Q61" s="245"/>
      <c r="R61" s="245"/>
      <c r="S61" s="245"/>
      <c r="T61" s="245">
        <v>367608</v>
      </c>
      <c r="U61" s="245"/>
      <c r="V61" s="245"/>
      <c r="W61" s="245"/>
      <c r="X61" s="240">
        <f t="shared" si="10"/>
        <v>29362</v>
      </c>
      <c r="Y61" s="240"/>
      <c r="Z61" s="240"/>
      <c r="AA61" s="241">
        <f t="shared" si="11"/>
        <v>108.68066436853651</v>
      </c>
      <c r="AB61" s="242"/>
    </row>
    <row r="62" spans="1:28" ht="21" customHeight="1" x14ac:dyDescent="0.15">
      <c r="A62" s="26"/>
      <c r="B62" s="137" t="s">
        <v>12</v>
      </c>
      <c r="C62" s="243"/>
      <c r="D62" s="244">
        <v>1317</v>
      </c>
      <c r="E62" s="245"/>
      <c r="F62" s="245">
        <v>1272</v>
      </c>
      <c r="G62" s="245"/>
      <c r="H62" s="246">
        <f t="shared" si="6"/>
        <v>-45</v>
      </c>
      <c r="I62" s="247"/>
      <c r="J62" s="248">
        <f t="shared" si="7"/>
        <v>295.34927866362943</v>
      </c>
      <c r="K62" s="249"/>
      <c r="L62" s="246">
        <f t="shared" si="8"/>
        <v>317.90015723270443</v>
      </c>
      <c r="M62" s="246"/>
      <c r="N62" s="249">
        <f t="shared" si="9"/>
        <v>22.550878569074996</v>
      </c>
      <c r="O62" s="250"/>
      <c r="P62" s="244">
        <v>388975</v>
      </c>
      <c r="Q62" s="245"/>
      <c r="R62" s="245"/>
      <c r="S62" s="245"/>
      <c r="T62" s="245">
        <v>404369</v>
      </c>
      <c r="U62" s="245"/>
      <c r="V62" s="245"/>
      <c r="W62" s="245"/>
      <c r="X62" s="240">
        <f t="shared" si="10"/>
        <v>15394</v>
      </c>
      <c r="Y62" s="240"/>
      <c r="Z62" s="240"/>
      <c r="AA62" s="241">
        <f t="shared" si="11"/>
        <v>103.95758082138956</v>
      </c>
      <c r="AB62" s="242"/>
    </row>
    <row r="63" spans="1:28" ht="21" customHeight="1" x14ac:dyDescent="0.15">
      <c r="A63" s="26"/>
      <c r="B63" s="137" t="s">
        <v>13</v>
      </c>
      <c r="C63" s="243"/>
      <c r="D63" s="244">
        <v>1285</v>
      </c>
      <c r="E63" s="245"/>
      <c r="F63" s="245">
        <v>1156</v>
      </c>
      <c r="G63" s="245"/>
      <c r="H63" s="246">
        <f t="shared" si="6"/>
        <v>-129</v>
      </c>
      <c r="I63" s="247"/>
      <c r="J63" s="248">
        <f t="shared" si="7"/>
        <v>388.96575875486383</v>
      </c>
      <c r="K63" s="249"/>
      <c r="L63" s="246">
        <f t="shared" si="8"/>
        <v>318</v>
      </c>
      <c r="M63" s="246"/>
      <c r="N63" s="249">
        <f t="shared" si="9"/>
        <v>-70.965758754863828</v>
      </c>
      <c r="O63" s="250"/>
      <c r="P63" s="244">
        <v>499821</v>
      </c>
      <c r="Q63" s="245"/>
      <c r="R63" s="245"/>
      <c r="S63" s="245"/>
      <c r="T63" s="245">
        <v>367608</v>
      </c>
      <c r="U63" s="245"/>
      <c r="V63" s="245"/>
      <c r="W63" s="245"/>
      <c r="X63" s="240">
        <f t="shared" si="10"/>
        <v>-132213</v>
      </c>
      <c r="Y63" s="240"/>
      <c r="Z63" s="240"/>
      <c r="AA63" s="241">
        <f t="shared" si="11"/>
        <v>73.54793015899692</v>
      </c>
      <c r="AB63" s="242"/>
    </row>
    <row r="64" spans="1:28" ht="21" customHeight="1" x14ac:dyDescent="0.15">
      <c r="A64" s="26"/>
      <c r="B64" s="137" t="s">
        <v>14</v>
      </c>
      <c r="C64" s="243"/>
      <c r="D64" s="244">
        <v>1201</v>
      </c>
      <c r="E64" s="245"/>
      <c r="F64" s="245">
        <v>1156</v>
      </c>
      <c r="G64" s="245"/>
      <c r="H64" s="246">
        <f t="shared" si="6"/>
        <v>-45</v>
      </c>
      <c r="I64" s="247"/>
      <c r="J64" s="248">
        <f t="shared" si="7"/>
        <v>284.67776852622814</v>
      </c>
      <c r="K64" s="249"/>
      <c r="L64" s="246">
        <f t="shared" si="8"/>
        <v>318</v>
      </c>
      <c r="M64" s="246"/>
      <c r="N64" s="249">
        <f t="shared" si="9"/>
        <v>33.322231473771865</v>
      </c>
      <c r="O64" s="250"/>
      <c r="P64" s="244">
        <v>341898</v>
      </c>
      <c r="Q64" s="245"/>
      <c r="R64" s="245"/>
      <c r="S64" s="245"/>
      <c r="T64" s="245">
        <v>367608</v>
      </c>
      <c r="U64" s="245"/>
      <c r="V64" s="245"/>
      <c r="W64" s="245"/>
      <c r="X64" s="240">
        <f t="shared" si="10"/>
        <v>25710</v>
      </c>
      <c r="Y64" s="240"/>
      <c r="Z64" s="240"/>
      <c r="AA64" s="241">
        <f t="shared" si="11"/>
        <v>107.51978660302196</v>
      </c>
      <c r="AB64" s="242"/>
    </row>
    <row r="65" spans="1:28" ht="21" customHeight="1" x14ac:dyDescent="0.15">
      <c r="A65" s="26"/>
      <c r="B65" s="137" t="s">
        <v>15</v>
      </c>
      <c r="C65" s="243"/>
      <c r="D65" s="244">
        <v>1065</v>
      </c>
      <c r="E65" s="245"/>
      <c r="F65" s="245">
        <v>1098</v>
      </c>
      <c r="G65" s="245"/>
      <c r="H65" s="246">
        <f t="shared" si="6"/>
        <v>33</v>
      </c>
      <c r="I65" s="247"/>
      <c r="J65" s="248">
        <f t="shared" si="7"/>
        <v>289.56525821596244</v>
      </c>
      <c r="K65" s="249"/>
      <c r="L65" s="246">
        <f t="shared" si="8"/>
        <v>318.05828779599273</v>
      </c>
      <c r="M65" s="246"/>
      <c r="N65" s="249">
        <f t="shared" si="9"/>
        <v>28.493029580030282</v>
      </c>
      <c r="O65" s="250"/>
      <c r="P65" s="244">
        <v>308387</v>
      </c>
      <c r="Q65" s="245"/>
      <c r="R65" s="245"/>
      <c r="S65" s="245"/>
      <c r="T65" s="245">
        <v>349228</v>
      </c>
      <c r="U65" s="245"/>
      <c r="V65" s="245"/>
      <c r="W65" s="245"/>
      <c r="X65" s="240">
        <f t="shared" si="10"/>
        <v>40841</v>
      </c>
      <c r="Y65" s="240"/>
      <c r="Z65" s="240"/>
      <c r="AA65" s="241">
        <f t="shared" si="11"/>
        <v>113.24342465797845</v>
      </c>
      <c r="AB65" s="242"/>
    </row>
    <row r="66" spans="1:28" ht="21" customHeight="1" x14ac:dyDescent="0.15">
      <c r="A66" s="26"/>
      <c r="B66" s="137" t="s">
        <v>16</v>
      </c>
      <c r="C66" s="243"/>
      <c r="D66" s="244">
        <v>1272</v>
      </c>
      <c r="E66" s="245"/>
      <c r="F66" s="245">
        <v>1156</v>
      </c>
      <c r="G66" s="245"/>
      <c r="H66" s="246">
        <f t="shared" si="6"/>
        <v>-116</v>
      </c>
      <c r="I66" s="247"/>
      <c r="J66" s="248">
        <f t="shared" si="7"/>
        <v>281.34433962264148</v>
      </c>
      <c r="K66" s="249"/>
      <c r="L66" s="246">
        <f t="shared" si="8"/>
        <v>318</v>
      </c>
      <c r="M66" s="246"/>
      <c r="N66" s="249">
        <f t="shared" si="9"/>
        <v>36.655660377358515</v>
      </c>
      <c r="O66" s="250"/>
      <c r="P66" s="244">
        <v>357870</v>
      </c>
      <c r="Q66" s="245"/>
      <c r="R66" s="245"/>
      <c r="S66" s="261"/>
      <c r="T66" s="245">
        <v>367608</v>
      </c>
      <c r="U66" s="245"/>
      <c r="V66" s="245"/>
      <c r="W66" s="245"/>
      <c r="X66" s="240">
        <f t="shared" si="10"/>
        <v>9738</v>
      </c>
      <c r="Y66" s="240"/>
      <c r="Z66" s="240"/>
      <c r="AA66" s="241">
        <f t="shared" si="11"/>
        <v>102.72109984072429</v>
      </c>
      <c r="AB66" s="242"/>
    </row>
    <row r="67" spans="1:28" ht="21" customHeight="1" x14ac:dyDescent="0.15">
      <c r="A67" s="26"/>
      <c r="B67" s="137" t="s">
        <v>17</v>
      </c>
      <c r="C67" s="243"/>
      <c r="D67" s="244">
        <v>1481</v>
      </c>
      <c r="E67" s="245"/>
      <c r="F67" s="245">
        <v>1272</v>
      </c>
      <c r="G67" s="245"/>
      <c r="H67" s="246">
        <f t="shared" si="6"/>
        <v>-209</v>
      </c>
      <c r="I67" s="247"/>
      <c r="J67" s="262">
        <f t="shared" si="7"/>
        <v>420.38825118163402</v>
      </c>
      <c r="K67" s="263"/>
      <c r="L67" s="246">
        <f t="shared" si="8"/>
        <v>317.90015723270443</v>
      </c>
      <c r="M67" s="246"/>
      <c r="N67" s="249">
        <f t="shared" si="9"/>
        <v>-102.48809394892959</v>
      </c>
      <c r="O67" s="250"/>
      <c r="P67" s="264">
        <v>622595</v>
      </c>
      <c r="Q67" s="265"/>
      <c r="R67" s="265"/>
      <c r="S67" s="265"/>
      <c r="T67" s="245">
        <v>404369</v>
      </c>
      <c r="U67" s="245"/>
      <c r="V67" s="245"/>
      <c r="W67" s="245"/>
      <c r="X67" s="240">
        <f t="shared" si="10"/>
        <v>-218226</v>
      </c>
      <c r="Y67" s="240"/>
      <c r="Z67" s="240"/>
      <c r="AA67" s="241">
        <f t="shared" si="11"/>
        <v>64.948963611978897</v>
      </c>
      <c r="AB67" s="242"/>
    </row>
    <row r="68" spans="1:28" ht="21" customHeight="1" thickBot="1" x14ac:dyDescent="0.2">
      <c r="A68" s="26"/>
      <c r="B68" s="166" t="s">
        <v>2</v>
      </c>
      <c r="C68" s="253"/>
      <c r="D68" s="254">
        <f>SUM(D56:E67)</f>
        <v>14950</v>
      </c>
      <c r="E68" s="255"/>
      <c r="F68" s="255">
        <f>SUM(F56:G67)-1</f>
        <v>14219</v>
      </c>
      <c r="G68" s="255"/>
      <c r="H68" s="256">
        <f>SUM(H56:I67)</f>
        <v>-730</v>
      </c>
      <c r="I68" s="257"/>
      <c r="J68" s="258">
        <f t="shared" si="7"/>
        <v>317.00996655518395</v>
      </c>
      <c r="K68" s="259"/>
      <c r="L68" s="260">
        <f t="shared" si="8"/>
        <v>317.9954989802377</v>
      </c>
      <c r="M68" s="260"/>
      <c r="N68" s="266">
        <f t="shared" si="9"/>
        <v>0.98553242505374783</v>
      </c>
      <c r="O68" s="267"/>
      <c r="P68" s="268">
        <f>SUM(P56:R67)</f>
        <v>4739299</v>
      </c>
      <c r="Q68" s="269"/>
      <c r="R68" s="269"/>
      <c r="S68" s="269"/>
      <c r="T68" s="255">
        <f>SUM(T56:W67)-1</f>
        <v>4521578</v>
      </c>
      <c r="U68" s="255"/>
      <c r="V68" s="255"/>
      <c r="W68" s="255"/>
      <c r="X68" s="231">
        <f t="shared" si="10"/>
        <v>-217721</v>
      </c>
      <c r="Y68" s="231"/>
      <c r="Z68" s="231"/>
      <c r="AA68" s="251">
        <f t="shared" si="11"/>
        <v>95.406050557265957</v>
      </c>
      <c r="AB68" s="252"/>
    </row>
    <row r="69" spans="1:28" ht="18" customHeight="1" x14ac:dyDescent="0.15">
      <c r="A69" s="26"/>
      <c r="B69" s="36"/>
      <c r="C69" s="36"/>
      <c r="D69" s="37"/>
      <c r="E69" s="37"/>
      <c r="F69" s="80"/>
      <c r="G69" s="80"/>
      <c r="H69" s="38"/>
      <c r="I69" s="38"/>
      <c r="J69" s="39"/>
      <c r="K69" s="39"/>
      <c r="L69" s="39"/>
      <c r="M69" s="39"/>
      <c r="N69" s="39"/>
      <c r="O69" s="39"/>
      <c r="P69" s="37"/>
      <c r="Q69" s="37"/>
      <c r="R69" s="37"/>
      <c r="S69" s="37"/>
      <c r="T69" s="37"/>
      <c r="U69" s="37"/>
      <c r="V69" s="37"/>
      <c r="W69" s="37"/>
      <c r="X69" s="38"/>
      <c r="Y69" s="38"/>
      <c r="Z69" s="38"/>
      <c r="AA69" s="40"/>
      <c r="AB69" s="40"/>
    </row>
    <row r="70" spans="1:28" ht="18" customHeight="1" x14ac:dyDescent="0.15">
      <c r="A70" s="26"/>
      <c r="B70" s="28" t="s">
        <v>280</v>
      </c>
      <c r="C70" s="28"/>
      <c r="D70" s="28"/>
      <c r="E70" s="28"/>
      <c r="F70" s="28"/>
      <c r="G70" s="28"/>
      <c r="H70" s="28"/>
      <c r="I70" s="28"/>
      <c r="J70" s="174">
        <v>246</v>
      </c>
      <c r="K70" s="174"/>
      <c r="L70" s="174"/>
      <c r="M70" s="174"/>
      <c r="N70" s="28" t="s">
        <v>273</v>
      </c>
      <c r="O70" s="28"/>
      <c r="P70" s="28" t="s">
        <v>276</v>
      </c>
      <c r="Q70" s="28"/>
      <c r="R70" s="28"/>
      <c r="S70" s="28"/>
      <c r="T70" s="28"/>
      <c r="U70" s="28"/>
      <c r="V70" s="28"/>
      <c r="W70" s="28"/>
      <c r="X70" s="28"/>
      <c r="Y70" s="28"/>
      <c r="Z70" s="28"/>
      <c r="AA70" s="28"/>
      <c r="AB70" s="28"/>
    </row>
    <row r="71" spans="1:28" ht="18" customHeight="1" x14ac:dyDescent="0.15">
      <c r="A71" s="26"/>
      <c r="B71" s="28" t="s">
        <v>281</v>
      </c>
      <c r="C71" s="28"/>
      <c r="D71" s="28"/>
      <c r="E71" s="28"/>
      <c r="F71" s="28"/>
      <c r="G71" s="28"/>
      <c r="H71" s="28"/>
      <c r="I71" s="28"/>
      <c r="J71" s="174">
        <v>14219</v>
      </c>
      <c r="K71" s="174"/>
      <c r="L71" s="174"/>
      <c r="M71" s="174"/>
      <c r="N71" s="28" t="s">
        <v>284</v>
      </c>
      <c r="O71" s="28"/>
      <c r="P71" s="28" t="s">
        <v>285</v>
      </c>
      <c r="Q71" s="28"/>
      <c r="R71" s="28"/>
      <c r="S71" s="28"/>
      <c r="T71" s="28"/>
      <c r="U71" s="28"/>
      <c r="V71" s="28"/>
      <c r="W71" s="28"/>
      <c r="X71" s="28"/>
      <c r="Y71" s="28"/>
      <c r="Z71" s="28"/>
      <c r="AA71" s="28"/>
      <c r="AB71" s="28"/>
    </row>
    <row r="72" spans="1:28" ht="18" customHeight="1" x14ac:dyDescent="0.15">
      <c r="A72" s="26"/>
      <c r="B72" s="28" t="s">
        <v>282</v>
      </c>
      <c r="C72" s="28"/>
      <c r="D72" s="28"/>
      <c r="E72" s="28"/>
      <c r="F72" s="28"/>
      <c r="G72" s="28"/>
      <c r="H72" s="28"/>
      <c r="I72" s="28"/>
      <c r="J72" s="174">
        <v>5040000</v>
      </c>
      <c r="K72" s="174"/>
      <c r="L72" s="174"/>
      <c r="M72" s="174"/>
      <c r="N72" s="28" t="s">
        <v>275</v>
      </c>
      <c r="O72" s="28"/>
      <c r="P72" s="28" t="s">
        <v>286</v>
      </c>
      <c r="Q72" s="28"/>
      <c r="R72" s="28"/>
      <c r="S72" s="28"/>
      <c r="T72" s="28"/>
      <c r="U72" s="28"/>
      <c r="V72" s="28"/>
      <c r="W72" s="28"/>
      <c r="X72" s="28"/>
      <c r="Y72" s="28"/>
      <c r="Z72" s="28"/>
      <c r="AA72" s="28"/>
      <c r="AB72" s="28"/>
    </row>
    <row r="73" spans="1:28" ht="18" customHeight="1" x14ac:dyDescent="0.15">
      <c r="A73" s="26"/>
      <c r="B73" s="28" t="s">
        <v>283</v>
      </c>
      <c r="C73" s="28"/>
      <c r="D73" s="28"/>
      <c r="E73" s="28"/>
      <c r="F73" s="28"/>
      <c r="G73" s="28"/>
      <c r="H73" s="28"/>
      <c r="I73" s="28"/>
      <c r="J73" s="174">
        <v>5120000</v>
      </c>
      <c r="K73" s="174"/>
      <c r="L73" s="174"/>
      <c r="M73" s="174"/>
      <c r="N73" s="28" t="s">
        <v>275</v>
      </c>
      <c r="O73" s="28"/>
      <c r="P73" s="28" t="s">
        <v>287</v>
      </c>
      <c r="Q73" s="28"/>
      <c r="R73" s="28"/>
      <c r="S73" s="28"/>
      <c r="T73" s="28"/>
      <c r="U73" s="28"/>
      <c r="V73" s="28"/>
      <c r="W73" s="28"/>
      <c r="X73" s="28"/>
      <c r="Y73" s="28"/>
      <c r="Z73" s="28"/>
      <c r="AA73" s="28"/>
      <c r="AB73" s="28"/>
    </row>
    <row r="74" spans="1:28" ht="16.5" customHeight="1" x14ac:dyDescent="0.15">
      <c r="A74" s="121" t="s">
        <v>144</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row>
    <row r="75" spans="1:28" ht="16.5" customHeight="1" x14ac:dyDescent="0.15">
      <c r="A75" s="136" t="s">
        <v>251</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row>
    <row r="76" spans="1:28" ht="16.5" customHeight="1" x14ac:dyDescent="0.15">
      <c r="A76" s="81"/>
      <c r="B76" s="202">
        <v>-1</v>
      </c>
      <c r="C76" s="202"/>
      <c r="D76" s="81" t="s">
        <v>288</v>
      </c>
      <c r="E76" s="81"/>
      <c r="F76" s="81"/>
      <c r="G76" s="81"/>
      <c r="H76" s="179">
        <v>10</v>
      </c>
      <c r="I76" s="179"/>
      <c r="J76" s="81" t="s">
        <v>274</v>
      </c>
      <c r="K76" s="81"/>
      <c r="L76" s="81"/>
      <c r="M76" s="81"/>
      <c r="N76" s="81"/>
      <c r="O76" s="60"/>
      <c r="P76" s="61"/>
      <c r="Q76" s="61"/>
      <c r="R76" s="62"/>
      <c r="S76" s="62"/>
      <c r="T76" s="62"/>
      <c r="U76" s="81"/>
      <c r="V76" s="81"/>
      <c r="W76" s="81"/>
      <c r="X76" s="81"/>
      <c r="Y76" s="81"/>
      <c r="Z76" s="81"/>
      <c r="AA76" s="81"/>
      <c r="AB76" s="81"/>
    </row>
    <row r="77" spans="1:28" ht="16.5" customHeight="1" x14ac:dyDescent="0.15">
      <c r="A77" s="81"/>
      <c r="B77" s="202">
        <v>-2</v>
      </c>
      <c r="C77" s="202"/>
      <c r="D77" s="81" t="s">
        <v>289</v>
      </c>
      <c r="E77" s="81"/>
      <c r="F77" s="81"/>
      <c r="G77" s="81"/>
      <c r="H77" s="179">
        <v>100</v>
      </c>
      <c r="I77" s="179"/>
      <c r="J77" s="81" t="s">
        <v>290</v>
      </c>
      <c r="K77" s="81" t="s">
        <v>291</v>
      </c>
      <c r="L77" s="81"/>
      <c r="M77" s="81"/>
      <c r="N77" s="81"/>
      <c r="O77" s="60"/>
      <c r="P77" s="62"/>
      <c r="Q77" s="62"/>
      <c r="R77" s="62"/>
      <c r="S77" s="62"/>
      <c r="T77" s="62"/>
      <c r="U77" s="81"/>
      <c r="V77" s="81"/>
      <c r="W77" s="81"/>
      <c r="X77" s="81"/>
      <c r="Y77" s="81"/>
      <c r="Z77" s="81"/>
      <c r="AA77" s="81"/>
      <c r="AB77" s="81"/>
    </row>
    <row r="78" spans="1:28" ht="16.5" customHeight="1" x14ac:dyDescent="0.15">
      <c r="A78" s="81"/>
      <c r="B78" s="202">
        <v>-3</v>
      </c>
      <c r="C78" s="202"/>
      <c r="D78" s="81" t="s">
        <v>261</v>
      </c>
      <c r="E78" s="81"/>
      <c r="F78" s="179" t="s">
        <v>263</v>
      </c>
      <c r="G78" s="179"/>
      <c r="H78" s="179"/>
      <c r="I78" s="179"/>
      <c r="J78" s="26" t="s">
        <v>275</v>
      </c>
      <c r="K78" s="81"/>
      <c r="L78" s="81"/>
      <c r="M78" s="81"/>
      <c r="N78" s="81"/>
      <c r="O78" s="60"/>
      <c r="P78" s="62"/>
      <c r="Q78" s="62"/>
      <c r="R78" s="62"/>
      <c r="S78" s="62"/>
      <c r="T78" s="62"/>
      <c r="U78" s="81"/>
      <c r="V78" s="81"/>
      <c r="W78" s="81"/>
      <c r="X78" s="81"/>
      <c r="Y78" s="81"/>
      <c r="Z78" s="81"/>
      <c r="AA78" s="81"/>
      <c r="AB78" s="81"/>
    </row>
    <row r="79" spans="1:28" ht="16.5" customHeight="1" x14ac:dyDescent="0.15">
      <c r="A79" s="28"/>
      <c r="B79" s="202">
        <v>-4</v>
      </c>
      <c r="C79" s="202"/>
      <c r="D79" s="87" t="s">
        <v>262</v>
      </c>
      <c r="E79" s="26"/>
      <c r="F79" s="179" t="s">
        <v>235</v>
      </c>
      <c r="G79" s="179"/>
      <c r="H79" s="179"/>
      <c r="I79" s="179"/>
      <c r="J79" s="26" t="s">
        <v>275</v>
      </c>
      <c r="K79" s="81" t="s">
        <v>292</v>
      </c>
      <c r="L79" s="26"/>
      <c r="M79" s="26"/>
      <c r="O79" s="60"/>
      <c r="P79" s="63"/>
      <c r="Q79" s="63"/>
      <c r="R79" s="63"/>
      <c r="S79" s="63"/>
      <c r="T79" s="63"/>
      <c r="U79" s="28"/>
      <c r="V79" s="28"/>
      <c r="W79" s="28"/>
      <c r="X79" s="28"/>
      <c r="Y79" s="28"/>
      <c r="Z79" s="28"/>
      <c r="AA79" s="28"/>
      <c r="AB79" s="28"/>
    </row>
    <row r="80" spans="1:28" ht="18" customHeight="1" x14ac:dyDescent="0.15">
      <c r="A80" s="28"/>
      <c r="B80" s="28"/>
      <c r="C80" s="28"/>
      <c r="D80" s="26"/>
      <c r="E80" s="26"/>
      <c r="F80" s="26"/>
      <c r="G80" s="26"/>
      <c r="H80" s="26"/>
      <c r="I80" s="26"/>
      <c r="J80" s="26"/>
      <c r="K80" s="26"/>
      <c r="L80" s="26"/>
      <c r="M80" s="26"/>
      <c r="N80" s="26"/>
      <c r="O80" s="26"/>
      <c r="P80" s="26"/>
      <c r="Q80" s="26"/>
      <c r="R80" s="26"/>
      <c r="S80" s="26"/>
      <c r="T80" s="26"/>
      <c r="U80" s="26"/>
      <c r="V80" s="26"/>
      <c r="W80" s="28"/>
      <c r="X80" s="28"/>
      <c r="Y80" s="28"/>
      <c r="Z80" s="28"/>
      <c r="AA80" s="28"/>
      <c r="AB80" s="28"/>
    </row>
    <row r="81" spans="1:28" ht="18" customHeight="1" x14ac:dyDescent="0.15">
      <c r="A81" s="136" t="s">
        <v>184</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row>
    <row r="82" spans="1:28" ht="18" customHeight="1" x14ac:dyDescent="0.15">
      <c r="A82" s="81"/>
      <c r="B82" s="81"/>
      <c r="C82" s="81" t="s">
        <v>147</v>
      </c>
      <c r="D82" s="81"/>
      <c r="E82" s="81"/>
      <c r="F82" s="81"/>
      <c r="G82" s="81"/>
      <c r="H82" s="81"/>
      <c r="I82" s="81"/>
      <c r="J82" s="81"/>
      <c r="K82" s="81"/>
      <c r="L82" s="81"/>
      <c r="M82" s="81"/>
      <c r="N82" s="81"/>
      <c r="O82" s="81"/>
      <c r="P82" s="81"/>
      <c r="Q82" s="81"/>
      <c r="R82" s="81"/>
      <c r="S82" s="81"/>
      <c r="T82" s="81"/>
      <c r="U82" s="81"/>
      <c r="V82" s="81"/>
      <c r="W82" s="81"/>
      <c r="X82" s="81"/>
      <c r="Y82" s="81"/>
      <c r="Z82" s="81"/>
      <c r="AA82" s="81"/>
      <c r="AB82" s="81"/>
    </row>
    <row r="83" spans="1:28" ht="29.25" customHeight="1" x14ac:dyDescent="0.15">
      <c r="A83" s="81"/>
      <c r="B83" s="81"/>
      <c r="C83" s="81"/>
      <c r="D83" s="121" t="s">
        <v>264</v>
      </c>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row>
    <row r="84" spans="1:28" ht="18" customHeight="1" x14ac:dyDescent="0.15">
      <c r="A84" s="26"/>
      <c r="B84" s="26"/>
      <c r="C84" s="26"/>
      <c r="D84" s="81" t="s">
        <v>172</v>
      </c>
      <c r="E84" s="81"/>
      <c r="F84" s="81"/>
      <c r="G84" s="81"/>
      <c r="H84" s="218">
        <v>10000</v>
      </c>
      <c r="I84" s="218"/>
      <c r="J84" s="218"/>
      <c r="K84" s="89" t="s">
        <v>275</v>
      </c>
      <c r="L84" s="219" t="s">
        <v>259</v>
      </c>
      <c r="M84" s="219"/>
      <c r="N84" s="219"/>
      <c r="O84" s="219"/>
      <c r="P84" s="219"/>
      <c r="Q84" s="219"/>
      <c r="U84" s="81"/>
      <c r="V84" s="26"/>
      <c r="W84" s="26"/>
      <c r="X84" s="26"/>
      <c r="Y84" s="26"/>
      <c r="Z84" s="26"/>
      <c r="AA84" s="26"/>
      <c r="AB84" s="26"/>
    </row>
    <row r="85" spans="1:28" ht="18" customHeight="1" x14ac:dyDescent="0.15">
      <c r="A85" s="26"/>
      <c r="B85" s="26"/>
      <c r="C85" s="26"/>
      <c r="D85" s="81" t="s">
        <v>146</v>
      </c>
      <c r="E85" s="26"/>
      <c r="F85" s="26"/>
      <c r="G85" s="26"/>
      <c r="H85" s="218">
        <v>5000</v>
      </c>
      <c r="I85" s="218"/>
      <c r="J85" s="218"/>
      <c r="K85" s="90" t="s">
        <v>275</v>
      </c>
      <c r="L85" s="219" t="s">
        <v>260</v>
      </c>
      <c r="M85" s="219"/>
      <c r="N85" s="219"/>
      <c r="O85" s="219"/>
      <c r="P85" s="219"/>
      <c r="Q85" s="219"/>
      <c r="U85" s="28"/>
      <c r="V85" s="26"/>
      <c r="W85" s="26"/>
      <c r="X85" s="26"/>
      <c r="Y85" s="26"/>
      <c r="Z85" s="26"/>
      <c r="AA85" s="26"/>
      <c r="AB85" s="26"/>
    </row>
    <row r="86" spans="1:28" ht="18" customHeight="1" x14ac:dyDescent="0.15">
      <c r="A86" s="26"/>
      <c r="B86" s="26"/>
      <c r="C86" s="26"/>
      <c r="D86" s="26"/>
      <c r="E86" s="26"/>
      <c r="F86" s="26"/>
      <c r="G86" s="26"/>
      <c r="H86" s="88"/>
      <c r="K86" s="90"/>
      <c r="R86" s="81"/>
      <c r="S86" s="26"/>
      <c r="T86" s="26"/>
      <c r="U86" s="26"/>
      <c r="V86" s="26"/>
      <c r="W86" s="26"/>
      <c r="X86" s="26"/>
      <c r="Y86" s="26"/>
      <c r="Z86" s="26"/>
      <c r="AA86" s="26"/>
      <c r="AB86" s="26"/>
    </row>
  </sheetData>
  <mergeCells count="382">
    <mergeCell ref="M23:O23"/>
    <mergeCell ref="M22:O22"/>
    <mergeCell ref="M18:O18"/>
    <mergeCell ref="M21:O21"/>
    <mergeCell ref="M20:O20"/>
    <mergeCell ref="M19:O19"/>
    <mergeCell ref="N68:O68"/>
    <mergeCell ref="P68:S68"/>
    <mergeCell ref="R15:AB15"/>
    <mergeCell ref="X16:Z16"/>
    <mergeCell ref="X17:Z17"/>
    <mergeCell ref="X18:Z18"/>
    <mergeCell ref="X19:Z19"/>
    <mergeCell ref="X20:Z20"/>
    <mergeCell ref="X21:Z21"/>
    <mergeCell ref="X22:Z22"/>
    <mergeCell ref="X23:Z23"/>
    <mergeCell ref="R23:T23"/>
    <mergeCell ref="U23:W23"/>
    <mergeCell ref="AA23:AB23"/>
    <mergeCell ref="R22:T22"/>
    <mergeCell ref="U22:W22"/>
    <mergeCell ref="AA22:AB22"/>
    <mergeCell ref="AA18:AB18"/>
    <mergeCell ref="P20:Q20"/>
    <mergeCell ref="P21:Q21"/>
    <mergeCell ref="P22:Q22"/>
    <mergeCell ref="R19:T19"/>
    <mergeCell ref="U19:W19"/>
    <mergeCell ref="AA19:AB19"/>
    <mergeCell ref="R18:T18"/>
    <mergeCell ref="U18:W18"/>
    <mergeCell ref="P23:Q23"/>
    <mergeCell ref="R21:T21"/>
    <mergeCell ref="U21:W21"/>
    <mergeCell ref="AA21:AB21"/>
    <mergeCell ref="R20:T20"/>
    <mergeCell ref="U20:W20"/>
    <mergeCell ref="AA20:AB20"/>
    <mergeCell ref="P66:S66"/>
    <mergeCell ref="T66:W66"/>
    <mergeCell ref="X66:Z66"/>
    <mergeCell ref="AA66:AB66"/>
    <mergeCell ref="L66:M66"/>
    <mergeCell ref="B67:C67"/>
    <mergeCell ref="D67:E67"/>
    <mergeCell ref="F67:G67"/>
    <mergeCell ref="H67:I67"/>
    <mergeCell ref="J67:K67"/>
    <mergeCell ref="B66:C66"/>
    <mergeCell ref="D66:E66"/>
    <mergeCell ref="F66:G66"/>
    <mergeCell ref="H66:I66"/>
    <mergeCell ref="J66:K66"/>
    <mergeCell ref="N66:O66"/>
    <mergeCell ref="L67:M67"/>
    <mergeCell ref="N67:O67"/>
    <mergeCell ref="P67:S67"/>
    <mergeCell ref="T67:W67"/>
    <mergeCell ref="X68:Z68"/>
    <mergeCell ref="AA68:AB68"/>
    <mergeCell ref="B68:C68"/>
    <mergeCell ref="D68:E68"/>
    <mergeCell ref="F68:G68"/>
    <mergeCell ref="H68:I68"/>
    <mergeCell ref="J68:K68"/>
    <mergeCell ref="L68:M68"/>
    <mergeCell ref="X67:Z67"/>
    <mergeCell ref="AA67:AB67"/>
    <mergeCell ref="T68:W68"/>
    <mergeCell ref="X65:Z65"/>
    <mergeCell ref="AA65:AB65"/>
    <mergeCell ref="N64:O64"/>
    <mergeCell ref="P64:S64"/>
    <mergeCell ref="T64:W64"/>
    <mergeCell ref="X64:Z64"/>
    <mergeCell ref="AA64:AB64"/>
    <mergeCell ref="L64:M64"/>
    <mergeCell ref="B65:C65"/>
    <mergeCell ref="D65:E65"/>
    <mergeCell ref="F65:G65"/>
    <mergeCell ref="H65:I65"/>
    <mergeCell ref="J65:K65"/>
    <mergeCell ref="B64:C64"/>
    <mergeCell ref="D64:E64"/>
    <mergeCell ref="F64:G64"/>
    <mergeCell ref="H64:I64"/>
    <mergeCell ref="J64:K64"/>
    <mergeCell ref="L65:M65"/>
    <mergeCell ref="N65:O65"/>
    <mergeCell ref="P65:S65"/>
    <mergeCell ref="T65:W65"/>
    <mergeCell ref="X63:Z63"/>
    <mergeCell ref="AA63:AB63"/>
    <mergeCell ref="N62:O62"/>
    <mergeCell ref="P62:S62"/>
    <mergeCell ref="T62:W62"/>
    <mergeCell ref="X62:Z62"/>
    <mergeCell ref="AA62:AB62"/>
    <mergeCell ref="L62:M62"/>
    <mergeCell ref="B63:C63"/>
    <mergeCell ref="D63:E63"/>
    <mergeCell ref="F63:G63"/>
    <mergeCell ref="H63:I63"/>
    <mergeCell ref="J63:K63"/>
    <mergeCell ref="B62:C62"/>
    <mergeCell ref="D62:E62"/>
    <mergeCell ref="F62:G62"/>
    <mergeCell ref="H62:I62"/>
    <mergeCell ref="J62:K62"/>
    <mergeCell ref="L63:M63"/>
    <mergeCell ref="N63:O63"/>
    <mergeCell ref="P63:S63"/>
    <mergeCell ref="T63:W63"/>
    <mergeCell ref="X58:Z58"/>
    <mergeCell ref="AA58:AB58"/>
    <mergeCell ref="B61:C61"/>
    <mergeCell ref="D61:E61"/>
    <mergeCell ref="F61:G61"/>
    <mergeCell ref="H61:I61"/>
    <mergeCell ref="J61:K61"/>
    <mergeCell ref="B60:C60"/>
    <mergeCell ref="D60:E60"/>
    <mergeCell ref="F60:G60"/>
    <mergeCell ref="H60:I60"/>
    <mergeCell ref="J60:K60"/>
    <mergeCell ref="L61:M61"/>
    <mergeCell ref="N61:O61"/>
    <mergeCell ref="P61:S61"/>
    <mergeCell ref="T61:W61"/>
    <mergeCell ref="X61:Z61"/>
    <mergeCell ref="AA61:AB61"/>
    <mergeCell ref="N60:O60"/>
    <mergeCell ref="P60:S60"/>
    <mergeCell ref="T60:W60"/>
    <mergeCell ref="X60:Z60"/>
    <mergeCell ref="AA60:AB60"/>
    <mergeCell ref="L60:M60"/>
    <mergeCell ref="B59:C59"/>
    <mergeCell ref="D59:E59"/>
    <mergeCell ref="F59:G59"/>
    <mergeCell ref="H59:I59"/>
    <mergeCell ref="J59:K59"/>
    <mergeCell ref="P57:S57"/>
    <mergeCell ref="T57:W57"/>
    <mergeCell ref="X57:Z57"/>
    <mergeCell ref="AA57:AB57"/>
    <mergeCell ref="B58:C58"/>
    <mergeCell ref="D58:E58"/>
    <mergeCell ref="F58:G58"/>
    <mergeCell ref="H58:I58"/>
    <mergeCell ref="J58:K58"/>
    <mergeCell ref="L58:M58"/>
    <mergeCell ref="L59:M59"/>
    <mergeCell ref="N59:O59"/>
    <mergeCell ref="P59:S59"/>
    <mergeCell ref="T59:W59"/>
    <mergeCell ref="X59:Z59"/>
    <mergeCell ref="AA59:AB59"/>
    <mergeCell ref="N58:O58"/>
    <mergeCell ref="P58:S58"/>
    <mergeCell ref="T58:W58"/>
    <mergeCell ref="X56:Z56"/>
    <mergeCell ref="AA56:AB56"/>
    <mergeCell ref="B57:C57"/>
    <mergeCell ref="D57:E57"/>
    <mergeCell ref="F57:G57"/>
    <mergeCell ref="H57:I57"/>
    <mergeCell ref="J57:K57"/>
    <mergeCell ref="L57:M57"/>
    <mergeCell ref="N57:O57"/>
    <mergeCell ref="B56:C56"/>
    <mergeCell ref="D56:E56"/>
    <mergeCell ref="F56:G56"/>
    <mergeCell ref="H56:I56"/>
    <mergeCell ref="J56:K56"/>
    <mergeCell ref="L56:M56"/>
    <mergeCell ref="N56:O56"/>
    <mergeCell ref="P56:S56"/>
    <mergeCell ref="T56:W56"/>
    <mergeCell ref="H55:I55"/>
    <mergeCell ref="J55:K55"/>
    <mergeCell ref="L55:M55"/>
    <mergeCell ref="N55:O55"/>
    <mergeCell ref="P55:S55"/>
    <mergeCell ref="P46:Q46"/>
    <mergeCell ref="R46:Y46"/>
    <mergeCell ref="A48:AB48"/>
    <mergeCell ref="D50:AB50"/>
    <mergeCell ref="B54:C55"/>
    <mergeCell ref="D54:I54"/>
    <mergeCell ref="J54:O54"/>
    <mergeCell ref="P54:AB54"/>
    <mergeCell ref="D55:E55"/>
    <mergeCell ref="F55:G55"/>
    <mergeCell ref="X55:Z55"/>
    <mergeCell ref="AA55:AB55"/>
    <mergeCell ref="T55:W55"/>
    <mergeCell ref="X43:AB43"/>
    <mergeCell ref="T44:U44"/>
    <mergeCell ref="V44:W44"/>
    <mergeCell ref="X44:AB44"/>
    <mergeCell ref="J45:N45"/>
    <mergeCell ref="O45:P45"/>
    <mergeCell ref="Q45:U45"/>
    <mergeCell ref="X45:AB45"/>
    <mergeCell ref="T43:U43"/>
    <mergeCell ref="V43:W43"/>
    <mergeCell ref="V41:W41"/>
    <mergeCell ref="X41:AB41"/>
    <mergeCell ref="T42:U42"/>
    <mergeCell ref="V42:W42"/>
    <mergeCell ref="X42:AB42"/>
    <mergeCell ref="T38:U38"/>
    <mergeCell ref="V38:W38"/>
    <mergeCell ref="X38:AB38"/>
    <mergeCell ref="T40:U40"/>
    <mergeCell ref="V40:W40"/>
    <mergeCell ref="X40:AB40"/>
    <mergeCell ref="T39:U39"/>
    <mergeCell ref="V39:W39"/>
    <mergeCell ref="T41:U41"/>
    <mergeCell ref="M29:O29"/>
    <mergeCell ref="R29:T29"/>
    <mergeCell ref="U29:W29"/>
    <mergeCell ref="AA29:AB29"/>
    <mergeCell ref="R28:T28"/>
    <mergeCell ref="U28:W28"/>
    <mergeCell ref="AA28:AB28"/>
    <mergeCell ref="M28:O28"/>
    <mergeCell ref="P28:Q28"/>
    <mergeCell ref="P29:Q29"/>
    <mergeCell ref="X28:Z28"/>
    <mergeCell ref="X29:Z29"/>
    <mergeCell ref="B29:C29"/>
    <mergeCell ref="D29:E29"/>
    <mergeCell ref="F29:G29"/>
    <mergeCell ref="H29:I29"/>
    <mergeCell ref="J29:L29"/>
    <mergeCell ref="B28:C28"/>
    <mergeCell ref="D28:E28"/>
    <mergeCell ref="F28:G28"/>
    <mergeCell ref="H28:I28"/>
    <mergeCell ref="J28:L28"/>
    <mergeCell ref="M27:O27"/>
    <mergeCell ref="R27:T27"/>
    <mergeCell ref="U27:W27"/>
    <mergeCell ref="AA27:AB27"/>
    <mergeCell ref="R26:T26"/>
    <mergeCell ref="U26:W26"/>
    <mergeCell ref="AA26:AB26"/>
    <mergeCell ref="M26:O26"/>
    <mergeCell ref="P26:Q26"/>
    <mergeCell ref="P27:Q27"/>
    <mergeCell ref="X26:Z26"/>
    <mergeCell ref="X27:Z27"/>
    <mergeCell ref="B27:C27"/>
    <mergeCell ref="D27:E27"/>
    <mergeCell ref="F27:G27"/>
    <mergeCell ref="H27:I27"/>
    <mergeCell ref="J27:L27"/>
    <mergeCell ref="B26:C26"/>
    <mergeCell ref="D26:E26"/>
    <mergeCell ref="F26:G26"/>
    <mergeCell ref="H26:I26"/>
    <mergeCell ref="J26:L26"/>
    <mergeCell ref="M25:O25"/>
    <mergeCell ref="R25:T25"/>
    <mergeCell ref="U25:W25"/>
    <mergeCell ref="AA25:AB25"/>
    <mergeCell ref="R24:T24"/>
    <mergeCell ref="U24:W24"/>
    <mergeCell ref="AA24:AB24"/>
    <mergeCell ref="M24:O24"/>
    <mergeCell ref="P24:Q24"/>
    <mergeCell ref="P25:Q25"/>
    <mergeCell ref="X24:Z24"/>
    <mergeCell ref="X25:Z25"/>
    <mergeCell ref="B25:C25"/>
    <mergeCell ref="D25:E25"/>
    <mergeCell ref="F25:G25"/>
    <mergeCell ref="H25:I25"/>
    <mergeCell ref="J25:L25"/>
    <mergeCell ref="B24:C24"/>
    <mergeCell ref="D24:E24"/>
    <mergeCell ref="F24:G24"/>
    <mergeCell ref="H24:I24"/>
    <mergeCell ref="J24:L24"/>
    <mergeCell ref="B23:C23"/>
    <mergeCell ref="D23:E23"/>
    <mergeCell ref="F23:G23"/>
    <mergeCell ref="H23:I23"/>
    <mergeCell ref="J23:L23"/>
    <mergeCell ref="B22:C22"/>
    <mergeCell ref="D22:E22"/>
    <mergeCell ref="F22:G22"/>
    <mergeCell ref="H22:I22"/>
    <mergeCell ref="J22:L22"/>
    <mergeCell ref="B21:C21"/>
    <mergeCell ref="D21:E21"/>
    <mergeCell ref="F21:G21"/>
    <mergeCell ref="H21:I21"/>
    <mergeCell ref="J21:L21"/>
    <mergeCell ref="B20:C20"/>
    <mergeCell ref="D20:E20"/>
    <mergeCell ref="F20:G20"/>
    <mergeCell ref="H20:I20"/>
    <mergeCell ref="J20:L20"/>
    <mergeCell ref="AA17:AB17"/>
    <mergeCell ref="R16:T16"/>
    <mergeCell ref="AA16:AB16"/>
    <mergeCell ref="J15:Q15"/>
    <mergeCell ref="P16:Q16"/>
    <mergeCell ref="P17:Q17"/>
    <mergeCell ref="M16:O16"/>
    <mergeCell ref="B19:C19"/>
    <mergeCell ref="D19:E19"/>
    <mergeCell ref="F19:G19"/>
    <mergeCell ref="H19:I19"/>
    <mergeCell ref="J19:L19"/>
    <mergeCell ref="B18:C18"/>
    <mergeCell ref="D18:E18"/>
    <mergeCell ref="F18:G18"/>
    <mergeCell ref="H18:I18"/>
    <mergeCell ref="J18:L18"/>
    <mergeCell ref="P18:Q18"/>
    <mergeCell ref="P19:Q19"/>
    <mergeCell ref="U16:W16"/>
    <mergeCell ref="H17:I17"/>
    <mergeCell ref="J17:L17"/>
    <mergeCell ref="B16:C16"/>
    <mergeCell ref="A1:AB1"/>
    <mergeCell ref="A2:AB2"/>
    <mergeCell ref="A3:AB3"/>
    <mergeCell ref="A4:AB4"/>
    <mergeCell ref="A6:AB6"/>
    <mergeCell ref="A8:AB8"/>
    <mergeCell ref="A9:AB9"/>
    <mergeCell ref="A10:AB10"/>
    <mergeCell ref="B7:AB7"/>
    <mergeCell ref="A11:AB11"/>
    <mergeCell ref="D12:AB12"/>
    <mergeCell ref="B15:C15"/>
    <mergeCell ref="D15:I15"/>
    <mergeCell ref="B17:C17"/>
    <mergeCell ref="D17:E17"/>
    <mergeCell ref="F17:G17"/>
    <mergeCell ref="J71:M71"/>
    <mergeCell ref="J70:M70"/>
    <mergeCell ref="D16:E16"/>
    <mergeCell ref="F16:G16"/>
    <mergeCell ref="H16:I16"/>
    <mergeCell ref="J16:L16"/>
    <mergeCell ref="M17:O17"/>
    <mergeCell ref="R17:T17"/>
    <mergeCell ref="I35:L35"/>
    <mergeCell ref="I31:L31"/>
    <mergeCell ref="I32:L32"/>
    <mergeCell ref="I33:L33"/>
    <mergeCell ref="I34:L34"/>
    <mergeCell ref="N31:T31"/>
    <mergeCell ref="N32:T32"/>
    <mergeCell ref="N33:T33"/>
    <mergeCell ref="U17:W17"/>
    <mergeCell ref="J72:M72"/>
    <mergeCell ref="J73:M73"/>
    <mergeCell ref="H84:J84"/>
    <mergeCell ref="H85:J85"/>
    <mergeCell ref="L84:Q84"/>
    <mergeCell ref="L85:Q85"/>
    <mergeCell ref="F78:I78"/>
    <mergeCell ref="F79:I79"/>
    <mergeCell ref="H77:I77"/>
    <mergeCell ref="H76:I76"/>
    <mergeCell ref="D83:AB83"/>
    <mergeCell ref="A74:AB74"/>
    <mergeCell ref="A75:AB75"/>
    <mergeCell ref="A81:AB81"/>
    <mergeCell ref="B78:C78"/>
    <mergeCell ref="B79:C79"/>
    <mergeCell ref="B76:C76"/>
    <mergeCell ref="B77:C77"/>
  </mergeCells>
  <phoneticPr fontId="3"/>
  <pageMargins left="0.9055118110236221" right="0.11811023622047245" top="0.9448818897637796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94"/>
  <sheetViews>
    <sheetView workbookViewId="0">
      <selection activeCell="W44" sqref="W44"/>
    </sheetView>
  </sheetViews>
  <sheetFormatPr defaultRowHeight="13.5" x14ac:dyDescent="0.15"/>
  <cols>
    <col min="1" max="22" width="3.125" customWidth="1"/>
    <col min="23" max="23" width="2.875" customWidth="1"/>
    <col min="24" max="26" width="3.375" customWidth="1"/>
    <col min="27" max="28" width="3.125" customWidth="1"/>
    <col min="29" max="29" width="8.875" customWidth="1"/>
    <col min="30" max="42" width="2.625" customWidth="1"/>
  </cols>
  <sheetData>
    <row r="1" spans="1:28" ht="36.75" customHeight="1" x14ac:dyDescent="0.15">
      <c r="A1" s="132" t="s">
        <v>180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spans="1:28" ht="20.25" customHeight="1"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8" ht="30" customHeight="1" x14ac:dyDescent="0.15">
      <c r="A3" s="134" t="s">
        <v>219</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row>
    <row r="4" spans="1:28" x14ac:dyDescent="0.15">
      <c r="A4" s="135" t="s">
        <v>220</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1:28" ht="35.25"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row>
    <row r="6" spans="1:28" ht="21" customHeight="1" x14ac:dyDescent="0.15">
      <c r="A6" s="136" t="s">
        <v>0</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50.25" customHeight="1" x14ac:dyDescent="0.15">
      <c r="A7" s="26"/>
      <c r="B7" s="121" t="s">
        <v>265</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ht="21.75" customHeight="1" x14ac:dyDescent="0.15">
      <c r="A8" s="136" t="s">
        <v>1</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row>
    <row r="9" spans="1:28" ht="21.75" customHeight="1" x14ac:dyDescent="0.15">
      <c r="A9" s="136" t="s">
        <v>143</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row>
    <row r="10" spans="1:28" ht="21.75" customHeight="1" x14ac:dyDescent="0.15">
      <c r="A10" s="121" t="s">
        <v>178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row>
    <row r="11" spans="1:28" ht="21.75" customHeight="1" x14ac:dyDescent="0.15">
      <c r="A11" s="122" t="s">
        <v>159</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2" spans="1:28" ht="48.75" customHeight="1" x14ac:dyDescent="0.15">
      <c r="A12" s="26"/>
      <c r="B12" s="27"/>
      <c r="C12" s="27"/>
      <c r="D12" s="123" t="s">
        <v>177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row>
    <row r="13" spans="1:28" ht="18" customHeight="1" x14ac:dyDescent="0.15">
      <c r="A13" s="26"/>
      <c r="B13" s="26"/>
      <c r="C13" s="26" t="s">
        <v>120</v>
      </c>
      <c r="D13" s="26"/>
      <c r="E13" s="26"/>
      <c r="F13" s="28"/>
      <c r="G13" s="28"/>
      <c r="H13" s="28"/>
      <c r="I13" s="28"/>
      <c r="J13" s="28"/>
      <c r="K13" s="28"/>
      <c r="L13" s="28"/>
      <c r="M13" s="28"/>
      <c r="N13" s="28"/>
      <c r="O13" s="28"/>
      <c r="P13" s="28"/>
      <c r="Q13" s="28"/>
      <c r="R13" s="28"/>
      <c r="S13" s="28"/>
      <c r="T13" s="28"/>
      <c r="U13" s="28"/>
      <c r="V13" s="28"/>
      <c r="W13" s="28"/>
      <c r="X13" s="28" t="s">
        <v>221</v>
      </c>
      <c r="Y13" s="28"/>
      <c r="Z13" s="28"/>
      <c r="AA13" s="28"/>
      <c r="AB13" s="28"/>
    </row>
    <row r="14" spans="1:28" ht="6.75" customHeight="1" thickBot="1"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row>
    <row r="15" spans="1:28" ht="20.25" customHeight="1" x14ac:dyDescent="0.15">
      <c r="A15" s="26"/>
      <c r="B15" s="126"/>
      <c r="C15" s="127"/>
      <c r="D15" s="128" t="s">
        <v>156</v>
      </c>
      <c r="E15" s="129"/>
      <c r="F15" s="129"/>
      <c r="G15" s="129"/>
      <c r="H15" s="129"/>
      <c r="I15" s="130"/>
      <c r="J15" s="270" t="s">
        <v>18</v>
      </c>
      <c r="K15" s="271"/>
      <c r="L15" s="271"/>
      <c r="M15" s="271"/>
      <c r="N15" s="271"/>
      <c r="O15" s="271"/>
      <c r="P15" s="271"/>
      <c r="Q15" s="271"/>
      <c r="R15" s="272"/>
      <c r="S15" s="270" t="s">
        <v>4</v>
      </c>
      <c r="T15" s="271"/>
      <c r="U15" s="271"/>
      <c r="V15" s="271"/>
      <c r="W15" s="271"/>
      <c r="X15" s="271"/>
      <c r="Y15" s="271"/>
      <c r="Z15" s="271"/>
      <c r="AA15" s="271"/>
      <c r="AB15" s="272"/>
    </row>
    <row r="16" spans="1:28" ht="36" customHeight="1" x14ac:dyDescent="0.15">
      <c r="A16" s="26"/>
      <c r="B16" s="147"/>
      <c r="C16" s="148"/>
      <c r="D16" s="147" t="s">
        <v>151</v>
      </c>
      <c r="E16" s="149"/>
      <c r="F16" s="149" t="s">
        <v>150</v>
      </c>
      <c r="G16" s="149"/>
      <c r="H16" s="149" t="s">
        <v>103</v>
      </c>
      <c r="I16" s="148"/>
      <c r="J16" s="147" t="s">
        <v>152</v>
      </c>
      <c r="K16" s="149"/>
      <c r="L16" s="149"/>
      <c r="M16" s="149" t="s">
        <v>153</v>
      </c>
      <c r="N16" s="149"/>
      <c r="O16" s="149"/>
      <c r="P16" s="149" t="s">
        <v>105</v>
      </c>
      <c r="Q16" s="149"/>
      <c r="R16" s="148"/>
      <c r="S16" s="147" t="s">
        <v>154</v>
      </c>
      <c r="T16" s="149"/>
      <c r="U16" s="149"/>
      <c r="V16" s="149" t="s">
        <v>155</v>
      </c>
      <c r="W16" s="149"/>
      <c r="X16" s="149"/>
      <c r="Y16" s="157" t="s">
        <v>106</v>
      </c>
      <c r="Z16" s="222"/>
      <c r="AA16" s="149" t="s">
        <v>160</v>
      </c>
      <c r="AB16" s="148"/>
    </row>
    <row r="17" spans="1:28" ht="21" customHeight="1" x14ac:dyDescent="0.15">
      <c r="A17" s="26"/>
      <c r="B17" s="137" t="s">
        <v>6</v>
      </c>
      <c r="C17" s="138"/>
      <c r="D17" s="139">
        <v>391</v>
      </c>
      <c r="E17" s="140"/>
      <c r="F17" s="273">
        <v>361</v>
      </c>
      <c r="G17" s="273"/>
      <c r="H17" s="224">
        <f t="shared" ref="H17:H29" si="0">SUM(F17-D17)</f>
        <v>-30</v>
      </c>
      <c r="I17" s="225"/>
      <c r="J17" s="274">
        <f t="shared" ref="J17:J29" si="1">SUM(S17/D17)</f>
        <v>9.2941176470588243</v>
      </c>
      <c r="K17" s="275"/>
      <c r="L17" s="275"/>
      <c r="M17" s="275">
        <f t="shared" ref="M17:M29" si="2">SUM(V17/F17)</f>
        <v>9.1855955678670362</v>
      </c>
      <c r="N17" s="275"/>
      <c r="O17" s="275"/>
      <c r="P17" s="276">
        <v>-108</v>
      </c>
      <c r="Q17" s="276"/>
      <c r="R17" s="277"/>
      <c r="S17" s="145">
        <v>3634</v>
      </c>
      <c r="T17" s="146"/>
      <c r="U17" s="146"/>
      <c r="V17" s="146">
        <v>3316</v>
      </c>
      <c r="W17" s="146"/>
      <c r="X17" s="146"/>
      <c r="Y17" s="154">
        <f t="shared" ref="Y17:Y29" si="3">SUM(V17-S17)</f>
        <v>-318</v>
      </c>
      <c r="Z17" s="154"/>
      <c r="AA17" s="155">
        <f t="shared" ref="AA17:AA29" si="4">SUM(V17/S17%)</f>
        <v>91.249312052834327</v>
      </c>
      <c r="AB17" s="156"/>
    </row>
    <row r="18" spans="1:28" ht="21" customHeight="1" x14ac:dyDescent="0.15">
      <c r="A18" s="26"/>
      <c r="B18" s="137" t="s">
        <v>7</v>
      </c>
      <c r="C18" s="138"/>
      <c r="D18" s="145">
        <v>300</v>
      </c>
      <c r="E18" s="146"/>
      <c r="F18" s="273">
        <v>310</v>
      </c>
      <c r="G18" s="273"/>
      <c r="H18" s="224">
        <f t="shared" si="0"/>
        <v>10</v>
      </c>
      <c r="I18" s="225"/>
      <c r="J18" s="274">
        <f t="shared" si="1"/>
        <v>9.3033333333333328</v>
      </c>
      <c r="K18" s="275"/>
      <c r="L18" s="275"/>
      <c r="M18" s="275">
        <f t="shared" si="2"/>
        <v>9.1548387096774189</v>
      </c>
      <c r="N18" s="275"/>
      <c r="O18" s="275"/>
      <c r="P18" s="276">
        <v>-148</v>
      </c>
      <c r="Q18" s="276"/>
      <c r="R18" s="277"/>
      <c r="S18" s="145">
        <v>2791</v>
      </c>
      <c r="T18" s="146"/>
      <c r="U18" s="146"/>
      <c r="V18" s="146">
        <v>2838</v>
      </c>
      <c r="W18" s="146"/>
      <c r="X18" s="146"/>
      <c r="Y18" s="154">
        <f t="shared" si="3"/>
        <v>47</v>
      </c>
      <c r="Z18" s="154"/>
      <c r="AA18" s="155">
        <f t="shared" si="4"/>
        <v>101.68398423504121</v>
      </c>
      <c r="AB18" s="156"/>
    </row>
    <row r="19" spans="1:28" ht="21" customHeight="1" x14ac:dyDescent="0.15">
      <c r="A19" s="26"/>
      <c r="B19" s="137" t="s">
        <v>8</v>
      </c>
      <c r="C19" s="138"/>
      <c r="D19" s="145">
        <v>374</v>
      </c>
      <c r="E19" s="146"/>
      <c r="F19" s="273">
        <v>378</v>
      </c>
      <c r="G19" s="273"/>
      <c r="H19" s="224">
        <f t="shared" si="0"/>
        <v>4</v>
      </c>
      <c r="I19" s="225"/>
      <c r="J19" s="274">
        <f t="shared" si="1"/>
        <v>9.237967914438503</v>
      </c>
      <c r="K19" s="275"/>
      <c r="L19" s="275"/>
      <c r="M19" s="275">
        <f t="shared" si="2"/>
        <v>9.2169312169312168</v>
      </c>
      <c r="N19" s="275"/>
      <c r="O19" s="275"/>
      <c r="P19" s="276">
        <v>-21</v>
      </c>
      <c r="Q19" s="276"/>
      <c r="R19" s="277"/>
      <c r="S19" s="145">
        <v>3455</v>
      </c>
      <c r="T19" s="146"/>
      <c r="U19" s="146"/>
      <c r="V19" s="146">
        <v>3484</v>
      </c>
      <c r="W19" s="146"/>
      <c r="X19" s="146"/>
      <c r="Y19" s="154">
        <f t="shared" si="3"/>
        <v>29</v>
      </c>
      <c r="Z19" s="154"/>
      <c r="AA19" s="155">
        <f t="shared" si="4"/>
        <v>100.83936324167874</v>
      </c>
      <c r="AB19" s="156"/>
    </row>
    <row r="20" spans="1:28" ht="21" customHeight="1" x14ac:dyDescent="0.15">
      <c r="A20" s="26"/>
      <c r="B20" s="137" t="s">
        <v>9</v>
      </c>
      <c r="C20" s="138"/>
      <c r="D20" s="145">
        <v>381</v>
      </c>
      <c r="E20" s="146"/>
      <c r="F20" s="273">
        <v>344</v>
      </c>
      <c r="G20" s="273"/>
      <c r="H20" s="224">
        <f t="shared" si="0"/>
        <v>-37</v>
      </c>
      <c r="I20" s="225"/>
      <c r="J20" s="274">
        <f t="shared" si="1"/>
        <v>9.2545931758530191</v>
      </c>
      <c r="K20" s="275"/>
      <c r="L20" s="275"/>
      <c r="M20" s="275">
        <f t="shared" si="2"/>
        <v>9.2325581395348841</v>
      </c>
      <c r="N20" s="275"/>
      <c r="O20" s="275"/>
      <c r="P20" s="276">
        <v>-22</v>
      </c>
      <c r="Q20" s="276"/>
      <c r="R20" s="277"/>
      <c r="S20" s="145">
        <v>3526</v>
      </c>
      <c r="T20" s="146"/>
      <c r="U20" s="146"/>
      <c r="V20" s="146">
        <v>3176</v>
      </c>
      <c r="W20" s="146"/>
      <c r="X20" s="146"/>
      <c r="Y20" s="154">
        <f t="shared" si="3"/>
        <v>-350</v>
      </c>
      <c r="Z20" s="154"/>
      <c r="AA20" s="155">
        <f t="shared" si="4"/>
        <v>90.073737946681803</v>
      </c>
      <c r="AB20" s="156"/>
    </row>
    <row r="21" spans="1:28" ht="21" customHeight="1" x14ac:dyDescent="0.15">
      <c r="A21" s="26"/>
      <c r="B21" s="137" t="s">
        <v>10</v>
      </c>
      <c r="C21" s="138"/>
      <c r="D21" s="145">
        <v>319</v>
      </c>
      <c r="E21" s="146"/>
      <c r="F21" s="273">
        <v>361</v>
      </c>
      <c r="G21" s="273"/>
      <c r="H21" s="224">
        <f t="shared" si="0"/>
        <v>42</v>
      </c>
      <c r="I21" s="225"/>
      <c r="J21" s="274">
        <f t="shared" si="1"/>
        <v>9.238244514106583</v>
      </c>
      <c r="K21" s="275"/>
      <c r="L21" s="275"/>
      <c r="M21" s="275">
        <f t="shared" si="2"/>
        <v>9.1994459833795013</v>
      </c>
      <c r="N21" s="275"/>
      <c r="O21" s="275"/>
      <c r="P21" s="276">
        <v>-39</v>
      </c>
      <c r="Q21" s="276"/>
      <c r="R21" s="277"/>
      <c r="S21" s="145">
        <v>2947</v>
      </c>
      <c r="T21" s="146"/>
      <c r="U21" s="146"/>
      <c r="V21" s="146">
        <v>3321</v>
      </c>
      <c r="W21" s="146"/>
      <c r="X21" s="146"/>
      <c r="Y21" s="154">
        <f t="shared" si="3"/>
        <v>374</v>
      </c>
      <c r="Z21" s="154"/>
      <c r="AA21" s="155">
        <f t="shared" si="4"/>
        <v>112.69087207329488</v>
      </c>
      <c r="AB21" s="156"/>
    </row>
    <row r="22" spans="1:28" ht="21" customHeight="1" x14ac:dyDescent="0.15">
      <c r="A22" s="26"/>
      <c r="B22" s="137" t="s">
        <v>11</v>
      </c>
      <c r="C22" s="138"/>
      <c r="D22" s="145">
        <v>325</v>
      </c>
      <c r="E22" s="146"/>
      <c r="F22" s="273">
        <v>378</v>
      </c>
      <c r="G22" s="273"/>
      <c r="H22" s="224">
        <f t="shared" si="0"/>
        <v>53</v>
      </c>
      <c r="I22" s="225"/>
      <c r="J22" s="274">
        <f t="shared" si="1"/>
        <v>9.3353846153846156</v>
      </c>
      <c r="K22" s="275"/>
      <c r="L22" s="275"/>
      <c r="M22" s="275">
        <f t="shared" si="2"/>
        <v>9.2142857142857135</v>
      </c>
      <c r="N22" s="275"/>
      <c r="O22" s="275"/>
      <c r="P22" s="276">
        <v>-12</v>
      </c>
      <c r="Q22" s="276"/>
      <c r="R22" s="277"/>
      <c r="S22" s="145">
        <v>3034</v>
      </c>
      <c r="T22" s="146"/>
      <c r="U22" s="146"/>
      <c r="V22" s="146">
        <v>3483</v>
      </c>
      <c r="W22" s="146"/>
      <c r="X22" s="146"/>
      <c r="Y22" s="154">
        <f t="shared" si="3"/>
        <v>449</v>
      </c>
      <c r="Z22" s="154" ph="1"/>
      <c r="AA22" s="155">
        <f t="shared" si="4"/>
        <v>114.79894528675017</v>
      </c>
      <c r="AB22" s="156"/>
    </row>
    <row r="23" spans="1:28" ht="21" customHeight="1" x14ac:dyDescent="0.15">
      <c r="A23" s="26"/>
      <c r="B23" s="137" t="s">
        <v>12</v>
      </c>
      <c r="C23" s="138"/>
      <c r="D23" s="145">
        <v>385</v>
      </c>
      <c r="E23" s="146"/>
      <c r="F23" s="273">
        <v>361</v>
      </c>
      <c r="G23" s="273"/>
      <c r="H23" s="224">
        <f t="shared" si="0"/>
        <v>-24</v>
      </c>
      <c r="I23" s="225"/>
      <c r="J23" s="274">
        <f t="shared" si="1"/>
        <v>9.2337662337662341</v>
      </c>
      <c r="K23" s="275"/>
      <c r="L23" s="275"/>
      <c r="M23" s="275">
        <f t="shared" si="2"/>
        <v>9.2216066481994456</v>
      </c>
      <c r="N23" s="275"/>
      <c r="O23" s="275"/>
      <c r="P23" s="276">
        <v>-12</v>
      </c>
      <c r="Q23" s="276"/>
      <c r="R23" s="277"/>
      <c r="S23" s="145">
        <v>3555</v>
      </c>
      <c r="T23" s="146"/>
      <c r="U23" s="146"/>
      <c r="V23" s="146">
        <v>3329</v>
      </c>
      <c r="W23" s="146"/>
      <c r="X23" s="146"/>
      <c r="Y23" s="154">
        <f t="shared" si="3"/>
        <v>-226</v>
      </c>
      <c r="Z23" s="154"/>
      <c r="AA23" s="155">
        <f t="shared" si="4"/>
        <v>93.642756680731367</v>
      </c>
      <c r="AB23" s="156"/>
    </row>
    <row r="24" spans="1:28" ht="21" customHeight="1" x14ac:dyDescent="0.15">
      <c r="A24" s="26"/>
      <c r="B24" s="137" t="s">
        <v>13</v>
      </c>
      <c r="C24" s="138"/>
      <c r="D24" s="145">
        <v>360</v>
      </c>
      <c r="E24" s="146"/>
      <c r="F24" s="273">
        <v>378</v>
      </c>
      <c r="G24" s="273"/>
      <c r="H24" s="224">
        <f t="shared" si="0"/>
        <v>18</v>
      </c>
      <c r="I24" s="225"/>
      <c r="J24" s="274">
        <f t="shared" si="1"/>
        <v>9.2527777777777782</v>
      </c>
      <c r="K24" s="275"/>
      <c r="L24" s="275"/>
      <c r="M24" s="275">
        <f t="shared" si="2"/>
        <v>9.2142857142857135</v>
      </c>
      <c r="N24" s="275"/>
      <c r="O24" s="275"/>
      <c r="P24" s="276">
        <v>-34</v>
      </c>
      <c r="Q24" s="276"/>
      <c r="R24" s="277"/>
      <c r="S24" s="145">
        <v>3331</v>
      </c>
      <c r="T24" s="146"/>
      <c r="U24" s="146"/>
      <c r="V24" s="146">
        <v>3483</v>
      </c>
      <c r="W24" s="146"/>
      <c r="X24" s="146"/>
      <c r="Y24" s="154">
        <f t="shared" si="3"/>
        <v>152</v>
      </c>
      <c r="Z24" s="154"/>
      <c r="AA24" s="155">
        <f t="shared" si="4"/>
        <v>104.56319423596517</v>
      </c>
      <c r="AB24" s="156"/>
    </row>
    <row r="25" spans="1:28" ht="21" customHeight="1" x14ac:dyDescent="0.15">
      <c r="A25" s="26"/>
      <c r="B25" s="137" t="s">
        <v>14</v>
      </c>
      <c r="C25" s="138"/>
      <c r="D25" s="145">
        <v>333</v>
      </c>
      <c r="E25" s="146"/>
      <c r="F25" s="273">
        <v>344</v>
      </c>
      <c r="G25" s="273"/>
      <c r="H25" s="224">
        <f t="shared" si="0"/>
        <v>11</v>
      </c>
      <c r="I25" s="225"/>
      <c r="J25" s="274">
        <f t="shared" si="1"/>
        <v>9.2432432432432439</v>
      </c>
      <c r="K25" s="275"/>
      <c r="L25" s="275"/>
      <c r="M25" s="275">
        <f t="shared" si="2"/>
        <v>9.2093023255813957</v>
      </c>
      <c r="N25" s="275"/>
      <c r="O25" s="275"/>
      <c r="P25" s="276">
        <v>-95</v>
      </c>
      <c r="Q25" s="276"/>
      <c r="R25" s="277"/>
      <c r="S25" s="145">
        <v>3078</v>
      </c>
      <c r="T25" s="146"/>
      <c r="U25" s="146"/>
      <c r="V25" s="146">
        <v>3168</v>
      </c>
      <c r="W25" s="146"/>
      <c r="X25" s="146"/>
      <c r="Y25" s="154">
        <f t="shared" si="3"/>
        <v>90</v>
      </c>
      <c r="Z25" s="154"/>
      <c r="AA25" s="155">
        <f t="shared" si="4"/>
        <v>102.92397660818713</v>
      </c>
      <c r="AB25" s="156"/>
    </row>
    <row r="26" spans="1:28" ht="21" customHeight="1" x14ac:dyDescent="0.15">
      <c r="A26" s="26"/>
      <c r="B26" s="137" t="s">
        <v>15</v>
      </c>
      <c r="C26" s="138"/>
      <c r="D26" s="145">
        <v>305</v>
      </c>
      <c r="E26" s="146"/>
      <c r="F26" s="273">
        <v>344</v>
      </c>
      <c r="G26" s="273"/>
      <c r="H26" s="224">
        <f t="shared" si="0"/>
        <v>39</v>
      </c>
      <c r="I26" s="225"/>
      <c r="J26" s="274">
        <f t="shared" si="1"/>
        <v>9.2950819672131146</v>
      </c>
      <c r="K26" s="275"/>
      <c r="L26" s="275"/>
      <c r="M26" s="275">
        <f t="shared" si="2"/>
        <v>9.2005813953488378</v>
      </c>
      <c r="N26" s="275"/>
      <c r="O26" s="275"/>
      <c r="P26" s="276">
        <v>-65</v>
      </c>
      <c r="Q26" s="276"/>
      <c r="R26" s="277"/>
      <c r="S26" s="145">
        <v>2835</v>
      </c>
      <c r="T26" s="146"/>
      <c r="U26" s="146"/>
      <c r="V26" s="146">
        <v>3165</v>
      </c>
      <c r="W26" s="146"/>
      <c r="X26" s="146"/>
      <c r="Y26" s="154">
        <f t="shared" si="3"/>
        <v>330</v>
      </c>
      <c r="Z26" s="154"/>
      <c r="AA26" s="155">
        <f t="shared" si="4"/>
        <v>111.64021164021163</v>
      </c>
      <c r="AB26" s="156"/>
    </row>
    <row r="27" spans="1:28" ht="21" customHeight="1" x14ac:dyDescent="0.15">
      <c r="A27" s="26"/>
      <c r="B27" s="137" t="s">
        <v>16</v>
      </c>
      <c r="C27" s="138"/>
      <c r="D27" s="145">
        <v>340</v>
      </c>
      <c r="E27" s="146"/>
      <c r="F27" s="273">
        <v>344</v>
      </c>
      <c r="G27" s="273"/>
      <c r="H27" s="224">
        <f t="shared" si="0"/>
        <v>4</v>
      </c>
      <c r="I27" s="225"/>
      <c r="J27" s="274">
        <f t="shared" si="1"/>
        <v>9.2676470588235293</v>
      </c>
      <c r="K27" s="275"/>
      <c r="L27" s="275"/>
      <c r="M27" s="275">
        <f t="shared" si="2"/>
        <v>9.2034883720930232</v>
      </c>
      <c r="N27" s="275"/>
      <c r="O27" s="275"/>
      <c r="P27" s="276">
        <v>-65</v>
      </c>
      <c r="Q27" s="276"/>
      <c r="R27" s="277"/>
      <c r="S27" s="145">
        <v>3151</v>
      </c>
      <c r="T27" s="146"/>
      <c r="U27" s="146"/>
      <c r="V27" s="146">
        <v>3166</v>
      </c>
      <c r="W27" s="146"/>
      <c r="X27" s="146"/>
      <c r="Y27" s="154">
        <f t="shared" si="3"/>
        <v>15</v>
      </c>
      <c r="Z27" s="154"/>
      <c r="AA27" s="155">
        <f t="shared" si="4"/>
        <v>100.47603935258647</v>
      </c>
      <c r="AB27" s="156"/>
    </row>
    <row r="28" spans="1:28" ht="21" customHeight="1" x14ac:dyDescent="0.15">
      <c r="A28" s="26"/>
      <c r="B28" s="137" t="s">
        <v>17</v>
      </c>
      <c r="C28" s="138"/>
      <c r="D28" s="145">
        <v>391</v>
      </c>
      <c r="E28" s="146"/>
      <c r="F28" s="273">
        <v>397</v>
      </c>
      <c r="G28" s="273"/>
      <c r="H28" s="224">
        <f t="shared" si="0"/>
        <v>6</v>
      </c>
      <c r="I28" s="225"/>
      <c r="J28" s="274">
        <f t="shared" si="1"/>
        <v>9.2071611253196934</v>
      </c>
      <c r="K28" s="275"/>
      <c r="L28" s="275"/>
      <c r="M28" s="275">
        <f t="shared" si="2"/>
        <v>9.1838790931989926</v>
      </c>
      <c r="N28" s="275"/>
      <c r="O28" s="275"/>
      <c r="P28" s="276">
        <v>-59</v>
      </c>
      <c r="Q28" s="276"/>
      <c r="R28" s="277"/>
      <c r="S28" s="145">
        <v>3600</v>
      </c>
      <c r="T28" s="146"/>
      <c r="U28" s="146"/>
      <c r="V28" s="146">
        <v>3646</v>
      </c>
      <c r="W28" s="146"/>
      <c r="X28" s="146"/>
      <c r="Y28" s="146">
        <f t="shared" si="3"/>
        <v>46</v>
      </c>
      <c r="Z28" s="146"/>
      <c r="AA28" s="155">
        <f t="shared" si="4"/>
        <v>101.27777777777777</v>
      </c>
      <c r="AB28" s="156"/>
    </row>
    <row r="29" spans="1:28" ht="21" customHeight="1" thickBot="1" x14ac:dyDescent="0.2">
      <c r="A29" s="26"/>
      <c r="B29" s="166" t="s">
        <v>2</v>
      </c>
      <c r="C29" s="167"/>
      <c r="D29" s="168">
        <f>SUM(D17:E28)</f>
        <v>4204</v>
      </c>
      <c r="E29" s="162"/>
      <c r="F29" s="169">
        <f>SUM(F17:G28)</f>
        <v>4300</v>
      </c>
      <c r="G29" s="169"/>
      <c r="H29" s="278">
        <f t="shared" si="0"/>
        <v>96</v>
      </c>
      <c r="I29" s="279"/>
      <c r="J29" s="280">
        <f t="shared" si="1"/>
        <v>9.2618934348239765</v>
      </c>
      <c r="K29" s="281"/>
      <c r="L29" s="281"/>
      <c r="M29" s="281">
        <f t="shared" si="2"/>
        <v>9.2034883720930232</v>
      </c>
      <c r="N29" s="281"/>
      <c r="O29" s="281"/>
      <c r="P29" s="282">
        <v>-58</v>
      </c>
      <c r="Q29" s="282"/>
      <c r="R29" s="283"/>
      <c r="S29" s="168">
        <f>SUM(S17:U28)</f>
        <v>38937</v>
      </c>
      <c r="T29" s="162"/>
      <c r="U29" s="162"/>
      <c r="V29" s="162">
        <f>SUM(V17:X28)</f>
        <v>39575</v>
      </c>
      <c r="W29" s="162"/>
      <c r="X29" s="162"/>
      <c r="Y29" s="162">
        <f t="shared" si="3"/>
        <v>638</v>
      </c>
      <c r="Z29" s="162"/>
      <c r="AA29" s="164">
        <f t="shared" si="4"/>
        <v>101.63854431517579</v>
      </c>
      <c r="AB29" s="165"/>
    </row>
    <row r="30" spans="1:28" ht="21"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row>
    <row r="31" spans="1:28" ht="20.25" customHeight="1" x14ac:dyDescent="0.15">
      <c r="A31" s="136" t="s">
        <v>222</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row>
    <row r="32" spans="1:28" ht="20.25" customHeight="1" x14ac:dyDescent="0.15">
      <c r="A32" s="136" t="s">
        <v>223</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1:28" ht="19.5" customHeight="1" x14ac:dyDescent="0.1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row>
    <row r="34" spans="1:28" ht="19.5" customHeight="1" x14ac:dyDescent="0.15">
      <c r="A34" s="65"/>
      <c r="B34" s="65"/>
      <c r="C34" s="65"/>
      <c r="D34" s="65" t="s">
        <v>224</v>
      </c>
      <c r="E34" s="65"/>
      <c r="F34" s="65"/>
      <c r="G34" s="65"/>
      <c r="H34" s="65"/>
      <c r="I34" s="65"/>
      <c r="J34" s="65"/>
      <c r="K34" s="65"/>
      <c r="L34" s="65"/>
      <c r="M34" s="65"/>
      <c r="N34" s="65"/>
      <c r="O34" s="65"/>
      <c r="P34" s="65"/>
      <c r="Q34" s="65"/>
      <c r="R34" s="65"/>
      <c r="S34" s="65"/>
      <c r="T34" s="65"/>
      <c r="U34" s="65"/>
      <c r="V34" s="65"/>
      <c r="W34" s="65"/>
      <c r="X34" s="65"/>
      <c r="Y34" s="65"/>
      <c r="Z34" s="65"/>
      <c r="AA34" s="65"/>
      <c r="AB34" s="65"/>
    </row>
    <row r="35" spans="1:28" ht="19.5" customHeight="1" x14ac:dyDescent="0.15">
      <c r="A35" s="65"/>
      <c r="B35" s="65"/>
      <c r="C35" s="65"/>
      <c r="D35" s="65" t="s">
        <v>161</v>
      </c>
      <c r="E35" s="65" t="s">
        <v>209</v>
      </c>
      <c r="F35" s="65"/>
      <c r="G35" s="65"/>
      <c r="H35" s="65"/>
      <c r="I35" s="65"/>
      <c r="J35" s="65"/>
      <c r="K35" s="65"/>
      <c r="L35" s="65"/>
      <c r="M35" s="65"/>
      <c r="N35" s="65"/>
      <c r="O35" s="65"/>
      <c r="P35" s="65"/>
      <c r="Q35" s="65"/>
      <c r="R35" s="65"/>
      <c r="S35" s="65"/>
      <c r="T35" s="65"/>
      <c r="U35" s="65"/>
      <c r="V35" s="65"/>
      <c r="W35" s="65"/>
      <c r="X35" s="65"/>
      <c r="Y35" s="65"/>
      <c r="Z35" s="65"/>
      <c r="AA35" s="65"/>
      <c r="AB35" s="65"/>
    </row>
    <row r="36" spans="1:28" ht="19.5" customHeight="1" x14ac:dyDescent="0.15">
      <c r="A36" s="65"/>
      <c r="B36" s="65"/>
      <c r="C36" s="65"/>
      <c r="D36" s="65"/>
      <c r="E36" s="33" t="s">
        <v>56</v>
      </c>
      <c r="F36" s="33"/>
      <c r="G36" s="33"/>
      <c r="H36" s="33"/>
      <c r="I36" s="33"/>
      <c r="J36" s="33"/>
      <c r="K36" s="33"/>
      <c r="L36" s="33"/>
      <c r="M36" s="33"/>
      <c r="N36" s="33"/>
      <c r="O36" s="33"/>
      <c r="P36" s="33"/>
      <c r="Q36" s="33"/>
      <c r="R36" s="33"/>
      <c r="S36" s="26"/>
      <c r="T36" s="179">
        <v>584</v>
      </c>
      <c r="U36" s="179"/>
      <c r="V36" s="180" t="s">
        <v>49</v>
      </c>
      <c r="W36" s="180"/>
      <c r="X36" s="181"/>
      <c r="Y36" s="181"/>
      <c r="Z36" s="181"/>
      <c r="AA36" s="181"/>
      <c r="AB36" s="181"/>
    </row>
    <row r="37" spans="1:28" ht="19.5" customHeight="1" x14ac:dyDescent="0.15">
      <c r="A37" s="65"/>
      <c r="B37" s="65"/>
      <c r="C37" s="65"/>
      <c r="D37" s="65"/>
      <c r="E37" s="33" t="s">
        <v>22</v>
      </c>
      <c r="F37" s="33"/>
      <c r="G37" s="33"/>
      <c r="H37" s="33"/>
      <c r="I37" s="33"/>
      <c r="J37" s="33"/>
      <c r="K37" s="33"/>
      <c r="L37" s="33"/>
      <c r="M37" s="33"/>
      <c r="N37" s="33"/>
      <c r="O37" s="33"/>
      <c r="P37" s="33"/>
      <c r="Q37" s="33"/>
      <c r="R37" s="33"/>
      <c r="S37" s="26"/>
      <c r="T37" s="182">
        <v>41</v>
      </c>
      <c r="U37" s="182"/>
      <c r="V37" s="180" t="s">
        <v>49</v>
      </c>
      <c r="W37" s="180"/>
      <c r="X37" s="181"/>
      <c r="Y37" s="181"/>
      <c r="Z37" s="181"/>
      <c r="AA37" s="181"/>
      <c r="AB37" s="181"/>
    </row>
    <row r="38" spans="1:28" ht="19.5" customHeight="1" x14ac:dyDescent="0.15">
      <c r="A38" s="65"/>
      <c r="B38" s="65"/>
      <c r="C38" s="65"/>
      <c r="D38" s="65"/>
      <c r="E38" s="33" t="s">
        <v>21</v>
      </c>
      <c r="F38" s="33"/>
      <c r="G38" s="33"/>
      <c r="H38" s="33"/>
      <c r="I38" s="33"/>
      <c r="J38" s="33"/>
      <c r="K38" s="33"/>
      <c r="L38" s="33"/>
      <c r="M38" s="33"/>
      <c r="N38" s="33"/>
      <c r="O38" s="33"/>
      <c r="P38" s="33"/>
      <c r="Q38" s="33"/>
      <c r="R38" s="33"/>
      <c r="S38" s="26"/>
      <c r="T38" s="182">
        <v>89</v>
      </c>
      <c r="U38" s="182"/>
      <c r="V38" s="180" t="s">
        <v>49</v>
      </c>
      <c r="W38" s="180"/>
      <c r="X38" s="181"/>
      <c r="Y38" s="181"/>
      <c r="Z38" s="181"/>
      <c r="AA38" s="181"/>
      <c r="AB38" s="181"/>
    </row>
    <row r="39" spans="1:28" ht="19.5" customHeight="1" x14ac:dyDescent="0.15">
      <c r="A39" s="26"/>
      <c r="B39" s="26"/>
      <c r="C39" s="26"/>
      <c r="D39" s="26"/>
      <c r="E39" s="33" t="s">
        <v>57</v>
      </c>
      <c r="F39" s="30"/>
      <c r="G39" s="30"/>
      <c r="H39" s="30"/>
      <c r="I39" s="30"/>
      <c r="J39" s="30"/>
      <c r="K39" s="30"/>
      <c r="L39" s="30"/>
      <c r="M39" s="30"/>
      <c r="N39" s="30"/>
      <c r="O39" s="30"/>
      <c r="P39" s="30"/>
      <c r="Q39" s="30"/>
      <c r="R39" s="30"/>
      <c r="S39" s="26"/>
      <c r="T39" s="182">
        <v>56</v>
      </c>
      <c r="U39" s="182"/>
      <c r="V39" s="180" t="s">
        <v>49</v>
      </c>
      <c r="W39" s="180"/>
      <c r="X39" s="181"/>
      <c r="Y39" s="181"/>
      <c r="Z39" s="181"/>
      <c r="AA39" s="181"/>
      <c r="AB39" s="181"/>
    </row>
    <row r="40" spans="1:28" ht="19.5" customHeight="1" x14ac:dyDescent="0.15">
      <c r="A40" s="26"/>
      <c r="B40" s="26"/>
      <c r="C40" s="26"/>
      <c r="D40" s="26"/>
      <c r="E40" s="33" t="s">
        <v>190</v>
      </c>
      <c r="F40" s="30"/>
      <c r="G40" s="30"/>
      <c r="H40" s="30"/>
      <c r="I40" s="30"/>
      <c r="J40" s="30"/>
      <c r="K40" s="30"/>
      <c r="L40" s="30"/>
      <c r="M40" s="30"/>
      <c r="N40" s="30"/>
      <c r="O40" s="30"/>
      <c r="P40" s="30"/>
      <c r="Q40" s="30"/>
      <c r="R40" s="30"/>
      <c r="S40" s="34"/>
      <c r="T40" s="34"/>
      <c r="U40" s="26">
        <v>59</v>
      </c>
      <c r="V40" s="180" t="s">
        <v>49</v>
      </c>
      <c r="W40" s="180"/>
      <c r="X40" s="181"/>
      <c r="Y40" s="181"/>
      <c r="Z40" s="181"/>
      <c r="AA40" s="181"/>
      <c r="AB40" s="181"/>
    </row>
    <row r="41" spans="1:28" ht="19.5" customHeight="1" x14ac:dyDescent="0.15">
      <c r="A41" s="26"/>
      <c r="B41" s="26"/>
      <c r="C41" s="26"/>
      <c r="D41" s="26"/>
      <c r="E41" s="33" t="s">
        <v>28</v>
      </c>
      <c r="F41" s="30"/>
      <c r="G41" s="30"/>
      <c r="H41" s="30"/>
      <c r="I41" s="30"/>
      <c r="J41" s="30"/>
      <c r="K41" s="30"/>
      <c r="L41" s="30"/>
      <c r="M41" s="30"/>
      <c r="N41" s="30"/>
      <c r="O41" s="30"/>
      <c r="P41" s="30"/>
      <c r="Q41" s="30"/>
      <c r="R41" s="30"/>
      <c r="S41" s="26"/>
      <c r="T41" s="182">
        <v>27</v>
      </c>
      <c r="U41" s="182"/>
      <c r="V41" s="180" t="s">
        <v>49</v>
      </c>
      <c r="W41" s="180"/>
      <c r="X41" s="181"/>
      <c r="Y41" s="181"/>
      <c r="Z41" s="181"/>
      <c r="AA41" s="181"/>
      <c r="AB41" s="181"/>
    </row>
    <row r="42" spans="1:28" ht="19.5" customHeight="1" x14ac:dyDescent="0.15">
      <c r="A42" s="26"/>
      <c r="B42" s="26"/>
      <c r="C42" s="26"/>
      <c r="D42" s="26"/>
      <c r="E42" s="33" t="s">
        <v>216</v>
      </c>
      <c r="F42" s="30"/>
      <c r="G42" s="30"/>
      <c r="H42" s="30"/>
      <c r="I42" s="30"/>
      <c r="J42" s="182" t="s">
        <v>96</v>
      </c>
      <c r="K42" s="182"/>
      <c r="L42" s="182"/>
      <c r="M42" s="182"/>
      <c r="N42" s="182"/>
      <c r="O42" s="182">
        <v>2.1</v>
      </c>
      <c r="P42" s="182"/>
      <c r="Q42" s="180" t="s">
        <v>217</v>
      </c>
      <c r="R42" s="180"/>
      <c r="S42" s="180"/>
      <c r="T42" s="180"/>
      <c r="U42" s="180"/>
      <c r="X42" s="181"/>
      <c r="Y42" s="181"/>
      <c r="Z42" s="181"/>
      <c r="AA42" s="181"/>
      <c r="AB42" s="181"/>
    </row>
    <row r="43" spans="1:28" ht="19.5" customHeight="1" x14ac:dyDescent="0.15">
      <c r="A43" s="26"/>
      <c r="B43" s="26"/>
      <c r="C43" s="26"/>
      <c r="D43" s="26" t="s">
        <v>161</v>
      </c>
      <c r="E43" s="33" t="s">
        <v>102</v>
      </c>
      <c r="F43" s="30"/>
      <c r="G43" s="30"/>
      <c r="H43" s="30"/>
      <c r="I43" s="30"/>
      <c r="J43" s="30"/>
      <c r="K43" s="30"/>
      <c r="L43" s="30"/>
      <c r="M43" s="30"/>
      <c r="N43" s="30"/>
      <c r="O43" s="30"/>
      <c r="P43" s="182">
        <v>10.17</v>
      </c>
      <c r="Q43" s="182"/>
      <c r="R43" s="180" t="s">
        <v>125</v>
      </c>
      <c r="S43" s="180"/>
      <c r="T43" s="180"/>
      <c r="U43" s="180"/>
      <c r="V43" s="180"/>
      <c r="W43" s="180"/>
      <c r="X43" s="180"/>
      <c r="Y43" s="180"/>
      <c r="Z43" s="26"/>
      <c r="AA43" s="26"/>
      <c r="AB43" s="26"/>
    </row>
    <row r="44" spans="1:28" ht="19.5" customHeight="1" x14ac:dyDescent="0.15">
      <c r="A44" s="26"/>
      <c r="B44" s="26"/>
      <c r="C44" s="26"/>
      <c r="D44" s="26"/>
      <c r="E44" s="33" t="s">
        <v>187</v>
      </c>
      <c r="F44" s="26"/>
      <c r="G44" s="26"/>
      <c r="H44" s="26"/>
      <c r="I44" s="26"/>
      <c r="J44" s="26"/>
      <c r="K44" s="26"/>
      <c r="L44" s="26"/>
      <c r="M44" s="26"/>
      <c r="N44" s="26" t="s">
        <v>225</v>
      </c>
      <c r="O44" s="28" t="s">
        <v>226</v>
      </c>
      <c r="P44" s="28"/>
      <c r="Q44" s="28"/>
      <c r="R44" s="28"/>
      <c r="S44" s="28"/>
      <c r="T44" s="28"/>
      <c r="U44" s="28"/>
      <c r="V44" s="28"/>
      <c r="W44" s="74"/>
      <c r="X44" s="74"/>
      <c r="Y44" s="74"/>
      <c r="Z44" s="74"/>
      <c r="AA44" s="74"/>
      <c r="AB44" s="74"/>
    </row>
    <row r="45" spans="1:28" ht="19.5" customHeight="1" x14ac:dyDescent="0.15">
      <c r="A45" s="136" t="s">
        <v>124</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row>
    <row r="46" spans="1:28" ht="19.5" customHeight="1" x14ac:dyDescent="0.15">
      <c r="A46" s="65"/>
      <c r="B46" s="65"/>
      <c r="C46" s="65" t="s">
        <v>29</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row>
    <row r="47" spans="1:28" ht="98.25" customHeight="1" x14ac:dyDescent="0.15">
      <c r="A47" s="26"/>
      <c r="B47" s="26"/>
      <c r="C47" s="26"/>
      <c r="D47" s="220" t="s">
        <v>266</v>
      </c>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row>
    <row r="48" spans="1:28" ht="18" customHeight="1" x14ac:dyDescent="0.15">
      <c r="A48" s="26"/>
      <c r="B48" s="26"/>
      <c r="C48" s="26"/>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9" ht="18" customHeight="1" x14ac:dyDescent="0.15">
      <c r="A49" s="26"/>
      <c r="B49" s="26"/>
      <c r="C49" s="26" t="s">
        <v>121</v>
      </c>
      <c r="D49" s="64"/>
      <c r="E49" s="64"/>
      <c r="F49" s="64"/>
      <c r="G49" s="26"/>
      <c r="H49" s="28"/>
      <c r="I49" s="28"/>
      <c r="J49" s="28"/>
      <c r="K49" s="28"/>
      <c r="L49" s="28"/>
      <c r="M49" s="28"/>
      <c r="N49" s="28"/>
      <c r="O49" s="28"/>
      <c r="P49" s="28"/>
      <c r="Q49" s="28"/>
      <c r="R49" s="28"/>
      <c r="S49" s="28"/>
      <c r="T49" s="28"/>
      <c r="U49" s="28"/>
      <c r="V49" s="28"/>
      <c r="W49" s="28"/>
      <c r="X49" s="28"/>
      <c r="Y49" s="64"/>
      <c r="Z49" s="64"/>
      <c r="AA49" s="64"/>
      <c r="AB49" s="64"/>
    </row>
    <row r="50" spans="1:29" ht="19.5" customHeight="1" thickBot="1" x14ac:dyDescent="0.2">
      <c r="A50" s="26"/>
      <c r="B50" s="26"/>
      <c r="C50" s="26"/>
      <c r="D50" s="26"/>
      <c r="E50" s="26"/>
      <c r="F50" s="26"/>
      <c r="G50" s="66" t="s">
        <v>43</v>
      </c>
      <c r="H50" s="66"/>
      <c r="I50" s="66"/>
      <c r="J50" s="28" t="s">
        <v>227</v>
      </c>
      <c r="K50" s="66"/>
      <c r="L50" s="66"/>
      <c r="M50" s="66"/>
      <c r="N50" s="66"/>
      <c r="O50" s="66"/>
      <c r="P50" s="66"/>
      <c r="Q50" s="66"/>
      <c r="R50" s="66"/>
      <c r="S50" s="66"/>
      <c r="T50" s="66"/>
      <c r="U50" s="66"/>
      <c r="V50" s="66"/>
      <c r="W50" s="26"/>
      <c r="X50" s="26"/>
      <c r="Y50" s="26"/>
      <c r="Z50" s="26"/>
      <c r="AA50" s="26"/>
      <c r="AB50" s="26"/>
    </row>
    <row r="51" spans="1:29" ht="18" customHeight="1" x14ac:dyDescent="0.15">
      <c r="A51" s="26"/>
      <c r="B51" s="232"/>
      <c r="C51" s="233"/>
      <c r="D51" s="126" t="s">
        <v>19</v>
      </c>
      <c r="E51" s="236"/>
      <c r="F51" s="236"/>
      <c r="G51" s="236"/>
      <c r="H51" s="236"/>
      <c r="I51" s="127"/>
      <c r="J51" s="237" t="s">
        <v>59</v>
      </c>
      <c r="K51" s="238"/>
      <c r="L51" s="238"/>
      <c r="M51" s="238"/>
      <c r="N51" s="238"/>
      <c r="O51" s="239"/>
      <c r="P51" s="237" t="s">
        <v>60</v>
      </c>
      <c r="Q51" s="238"/>
      <c r="R51" s="238"/>
      <c r="S51" s="238"/>
      <c r="T51" s="238"/>
      <c r="U51" s="238"/>
      <c r="V51" s="238"/>
      <c r="W51" s="238"/>
      <c r="X51" s="238"/>
      <c r="Y51" s="238"/>
      <c r="Z51" s="238"/>
      <c r="AA51" s="238"/>
      <c r="AB51" s="239"/>
    </row>
    <row r="52" spans="1:29" ht="37.5" customHeight="1" x14ac:dyDescent="0.15">
      <c r="A52" s="26"/>
      <c r="B52" s="234"/>
      <c r="C52" s="235"/>
      <c r="D52" s="147" t="s">
        <v>228</v>
      </c>
      <c r="E52" s="149"/>
      <c r="F52" s="149" t="s">
        <v>229</v>
      </c>
      <c r="G52" s="149"/>
      <c r="H52" s="149" t="s">
        <v>165</v>
      </c>
      <c r="I52" s="148"/>
      <c r="J52" s="147" t="s">
        <v>230</v>
      </c>
      <c r="K52" s="149"/>
      <c r="L52" s="157" t="s">
        <v>231</v>
      </c>
      <c r="M52" s="222"/>
      <c r="N52" s="149" t="s">
        <v>166</v>
      </c>
      <c r="O52" s="148"/>
      <c r="P52" s="147" t="s">
        <v>232</v>
      </c>
      <c r="Q52" s="149"/>
      <c r="R52" s="149"/>
      <c r="S52" s="149"/>
      <c r="T52" s="149" t="s">
        <v>233</v>
      </c>
      <c r="U52" s="149"/>
      <c r="V52" s="149"/>
      <c r="W52" s="149"/>
      <c r="X52" s="149" t="s">
        <v>168</v>
      </c>
      <c r="Y52" s="149"/>
      <c r="Z52" s="149"/>
      <c r="AA52" s="149" t="s">
        <v>169</v>
      </c>
      <c r="AB52" s="148"/>
      <c r="AC52" s="1"/>
    </row>
    <row r="53" spans="1:29" ht="21" customHeight="1" x14ac:dyDescent="0.15">
      <c r="A53" s="26"/>
      <c r="B53" s="137" t="s">
        <v>6</v>
      </c>
      <c r="C53" s="243"/>
      <c r="D53" s="288">
        <v>1303</v>
      </c>
      <c r="E53" s="289"/>
      <c r="F53" s="273">
        <v>1215</v>
      </c>
      <c r="G53" s="273"/>
      <c r="H53" s="285">
        <f t="shared" ref="H53:H64" si="5">SUM(F53-D53)</f>
        <v>-88</v>
      </c>
      <c r="I53" s="286"/>
      <c r="J53" s="287">
        <f t="shared" ref="J53:J65" si="6">SUM(P53/D53)</f>
        <v>297.06983883346123</v>
      </c>
      <c r="K53" s="276"/>
      <c r="L53" s="285">
        <f t="shared" ref="L53:L65" si="7">SUM(T53/F53)</f>
        <v>317.03292181069958</v>
      </c>
      <c r="M53" s="285"/>
      <c r="N53" s="276">
        <f t="shared" ref="N53:N65" si="8">SUM(L53-J53)</f>
        <v>19.963082977238344</v>
      </c>
      <c r="O53" s="277"/>
      <c r="P53" s="145">
        <v>387082</v>
      </c>
      <c r="Q53" s="146"/>
      <c r="R53" s="146"/>
      <c r="S53" s="146"/>
      <c r="T53" s="146">
        <v>385195</v>
      </c>
      <c r="U53" s="146"/>
      <c r="V53" s="146"/>
      <c r="W53" s="146"/>
      <c r="X53" s="154">
        <f t="shared" ref="X53:X65" si="9">SUM(T53-P53)</f>
        <v>-1887</v>
      </c>
      <c r="Y53" s="154"/>
      <c r="Z53" s="154"/>
      <c r="AA53" s="290">
        <f t="shared" ref="AA53:AA65" si="10">SUM(T53/P53%)</f>
        <v>99.51250639399403</v>
      </c>
      <c r="AB53" s="291"/>
      <c r="AC53" s="2"/>
    </row>
    <row r="54" spans="1:29" ht="21" customHeight="1" x14ac:dyDescent="0.15">
      <c r="A54" s="26"/>
      <c r="B54" s="137" t="s">
        <v>7</v>
      </c>
      <c r="C54" s="243"/>
      <c r="D54" s="284">
        <v>978</v>
      </c>
      <c r="E54" s="273"/>
      <c r="F54" s="273">
        <v>1043</v>
      </c>
      <c r="G54" s="273"/>
      <c r="H54" s="285">
        <f t="shared" si="5"/>
        <v>65</v>
      </c>
      <c r="I54" s="286"/>
      <c r="J54" s="287">
        <f t="shared" si="6"/>
        <v>310.53476482617589</v>
      </c>
      <c r="K54" s="276"/>
      <c r="L54" s="285">
        <f t="shared" si="7"/>
        <v>317.13998082454458</v>
      </c>
      <c r="M54" s="285"/>
      <c r="N54" s="276">
        <f t="shared" si="8"/>
        <v>6.605215998368692</v>
      </c>
      <c r="O54" s="277"/>
      <c r="P54" s="145">
        <v>303703</v>
      </c>
      <c r="Q54" s="146"/>
      <c r="R54" s="146"/>
      <c r="S54" s="146"/>
      <c r="T54" s="146">
        <v>330777</v>
      </c>
      <c r="U54" s="146"/>
      <c r="V54" s="146"/>
      <c r="W54" s="146"/>
      <c r="X54" s="154">
        <f t="shared" si="9"/>
        <v>27074</v>
      </c>
      <c r="Y54" s="154"/>
      <c r="Z54" s="154"/>
      <c r="AA54" s="290">
        <f t="shared" si="10"/>
        <v>108.91463041194851</v>
      </c>
      <c r="AB54" s="291"/>
      <c r="AC54" s="2"/>
    </row>
    <row r="55" spans="1:29" ht="21" customHeight="1" x14ac:dyDescent="0.15">
      <c r="A55" s="26"/>
      <c r="B55" s="137" t="s">
        <v>8</v>
      </c>
      <c r="C55" s="243"/>
      <c r="D55" s="284">
        <v>1311</v>
      </c>
      <c r="E55" s="273"/>
      <c r="F55" s="273">
        <v>1272</v>
      </c>
      <c r="G55" s="273"/>
      <c r="H55" s="285">
        <f t="shared" si="5"/>
        <v>-39</v>
      </c>
      <c r="I55" s="286"/>
      <c r="J55" s="287">
        <f t="shared" si="6"/>
        <v>278.58657513348589</v>
      </c>
      <c r="K55" s="276"/>
      <c r="L55" s="285">
        <f t="shared" si="7"/>
        <v>317.08569182389937</v>
      </c>
      <c r="M55" s="285"/>
      <c r="N55" s="276">
        <f t="shared" si="8"/>
        <v>38.499116690413473</v>
      </c>
      <c r="O55" s="277"/>
      <c r="P55" s="145">
        <v>365227</v>
      </c>
      <c r="Q55" s="146"/>
      <c r="R55" s="146"/>
      <c r="S55" s="146"/>
      <c r="T55" s="146">
        <v>403333</v>
      </c>
      <c r="U55" s="146"/>
      <c r="V55" s="146"/>
      <c r="W55" s="146"/>
      <c r="X55" s="154">
        <f t="shared" si="9"/>
        <v>38106</v>
      </c>
      <c r="Y55" s="154"/>
      <c r="Z55" s="154"/>
      <c r="AA55" s="290">
        <f t="shared" si="10"/>
        <v>110.43351121357402</v>
      </c>
      <c r="AB55" s="291"/>
      <c r="AC55" s="2"/>
    </row>
    <row r="56" spans="1:29" ht="21" customHeight="1" x14ac:dyDescent="0.15">
      <c r="A56" s="26"/>
      <c r="B56" s="137" t="s">
        <v>9</v>
      </c>
      <c r="C56" s="243"/>
      <c r="D56" s="284">
        <v>1293</v>
      </c>
      <c r="E56" s="273"/>
      <c r="F56" s="273">
        <v>1158</v>
      </c>
      <c r="G56" s="273"/>
      <c r="H56" s="285">
        <f t="shared" si="5"/>
        <v>-135</v>
      </c>
      <c r="I56" s="286"/>
      <c r="J56" s="287">
        <f t="shared" si="6"/>
        <v>299.45707656612529</v>
      </c>
      <c r="K56" s="276"/>
      <c r="L56" s="285">
        <f t="shared" si="7"/>
        <v>316.97409326424872</v>
      </c>
      <c r="M56" s="285"/>
      <c r="N56" s="276">
        <f t="shared" si="8"/>
        <v>17.517016698123427</v>
      </c>
      <c r="O56" s="277"/>
      <c r="P56" s="145">
        <v>387198</v>
      </c>
      <c r="Q56" s="146"/>
      <c r="R56" s="146"/>
      <c r="S56" s="146"/>
      <c r="T56" s="146">
        <v>367056</v>
      </c>
      <c r="U56" s="146"/>
      <c r="V56" s="146"/>
      <c r="W56" s="146"/>
      <c r="X56" s="154">
        <f t="shared" si="9"/>
        <v>-20142</v>
      </c>
      <c r="Y56" s="154"/>
      <c r="Z56" s="154"/>
      <c r="AA56" s="290">
        <f t="shared" si="10"/>
        <v>94.798010320301245</v>
      </c>
      <c r="AB56" s="291"/>
      <c r="AC56" s="2"/>
    </row>
    <row r="57" spans="1:29" ht="21" customHeight="1" x14ac:dyDescent="0.15">
      <c r="A57" s="26"/>
      <c r="B57" s="137" t="s">
        <v>10</v>
      </c>
      <c r="C57" s="243"/>
      <c r="D57" s="284">
        <v>1075</v>
      </c>
      <c r="E57" s="273"/>
      <c r="F57" s="273">
        <v>1218</v>
      </c>
      <c r="G57" s="273"/>
      <c r="H57" s="285">
        <f t="shared" si="5"/>
        <v>143</v>
      </c>
      <c r="I57" s="286"/>
      <c r="J57" s="287">
        <f t="shared" si="6"/>
        <v>303.65209302325582</v>
      </c>
      <c r="K57" s="276"/>
      <c r="L57" s="285">
        <f t="shared" si="7"/>
        <v>316.89080459770116</v>
      </c>
      <c r="M57" s="285"/>
      <c r="N57" s="276">
        <f t="shared" si="8"/>
        <v>13.238711574445347</v>
      </c>
      <c r="O57" s="277"/>
      <c r="P57" s="145">
        <v>326426</v>
      </c>
      <c r="Q57" s="146"/>
      <c r="R57" s="146"/>
      <c r="S57" s="146"/>
      <c r="T57" s="146">
        <v>385973</v>
      </c>
      <c r="U57" s="146"/>
      <c r="V57" s="146"/>
      <c r="W57" s="146"/>
      <c r="X57" s="154">
        <f t="shared" si="9"/>
        <v>59547</v>
      </c>
      <c r="Y57" s="154"/>
      <c r="Z57" s="154"/>
      <c r="AA57" s="290">
        <f t="shared" si="10"/>
        <v>118.24211306697383</v>
      </c>
      <c r="AB57" s="291"/>
      <c r="AC57" s="2"/>
    </row>
    <row r="58" spans="1:29" ht="21" customHeight="1" x14ac:dyDescent="0.15">
      <c r="A58" s="26"/>
      <c r="B58" s="137" t="s">
        <v>11</v>
      </c>
      <c r="C58" s="243"/>
      <c r="D58" s="284">
        <v>1120</v>
      </c>
      <c r="E58" s="273"/>
      <c r="F58" s="273">
        <v>1285</v>
      </c>
      <c r="G58" s="273"/>
      <c r="H58" s="285">
        <f t="shared" si="5"/>
        <v>165</v>
      </c>
      <c r="I58" s="286"/>
      <c r="J58" s="287">
        <f t="shared" si="6"/>
        <v>292.58571428571429</v>
      </c>
      <c r="K58" s="276"/>
      <c r="L58" s="285">
        <f t="shared" si="7"/>
        <v>317.0490272373541</v>
      </c>
      <c r="M58" s="285"/>
      <c r="N58" s="276">
        <f t="shared" si="8"/>
        <v>24.463312951639807</v>
      </c>
      <c r="O58" s="277"/>
      <c r="P58" s="145">
        <v>327696</v>
      </c>
      <c r="Q58" s="146"/>
      <c r="R58" s="146"/>
      <c r="S58" s="146"/>
      <c r="T58" s="146">
        <v>407408</v>
      </c>
      <c r="U58" s="146"/>
      <c r="V58" s="146"/>
      <c r="W58" s="146"/>
      <c r="X58" s="154">
        <f t="shared" si="9"/>
        <v>79712</v>
      </c>
      <c r="Y58" s="154"/>
      <c r="Z58" s="154"/>
      <c r="AA58" s="290">
        <f t="shared" si="10"/>
        <v>124.3249841316342</v>
      </c>
      <c r="AB58" s="291"/>
      <c r="AC58" s="2"/>
    </row>
    <row r="59" spans="1:29" ht="21" customHeight="1" x14ac:dyDescent="0.15">
      <c r="A59" s="26"/>
      <c r="B59" s="137" t="s">
        <v>12</v>
      </c>
      <c r="C59" s="243"/>
      <c r="D59" s="284">
        <v>1296</v>
      </c>
      <c r="E59" s="273"/>
      <c r="F59" s="273">
        <v>1209</v>
      </c>
      <c r="G59" s="273"/>
      <c r="H59" s="285">
        <f t="shared" si="5"/>
        <v>-87</v>
      </c>
      <c r="I59" s="286"/>
      <c r="J59" s="287">
        <f t="shared" si="6"/>
        <v>293.89969135802471</v>
      </c>
      <c r="K59" s="276"/>
      <c r="L59" s="285">
        <f t="shared" si="7"/>
        <v>316.99751861042182</v>
      </c>
      <c r="M59" s="285"/>
      <c r="N59" s="276">
        <f t="shared" si="8"/>
        <v>23.09782725239711</v>
      </c>
      <c r="O59" s="277"/>
      <c r="P59" s="145">
        <v>380894</v>
      </c>
      <c r="Q59" s="146"/>
      <c r="R59" s="146"/>
      <c r="S59" s="146"/>
      <c r="T59" s="146">
        <v>383250</v>
      </c>
      <c r="U59" s="146"/>
      <c r="V59" s="146"/>
      <c r="W59" s="146"/>
      <c r="X59" s="154">
        <f t="shared" si="9"/>
        <v>2356</v>
      </c>
      <c r="Y59" s="154"/>
      <c r="Z59" s="154"/>
      <c r="AA59" s="290">
        <f t="shared" si="10"/>
        <v>100.61854479198936</v>
      </c>
      <c r="AB59" s="291"/>
      <c r="AC59" s="2"/>
    </row>
    <row r="60" spans="1:29" ht="21" customHeight="1" x14ac:dyDescent="0.15">
      <c r="A60" s="26"/>
      <c r="B60" s="137" t="s">
        <v>13</v>
      </c>
      <c r="C60" s="243"/>
      <c r="D60" s="284">
        <v>1210</v>
      </c>
      <c r="E60" s="273"/>
      <c r="F60" s="273">
        <v>1266</v>
      </c>
      <c r="G60" s="273"/>
      <c r="H60" s="285">
        <f t="shared" si="5"/>
        <v>56</v>
      </c>
      <c r="I60" s="286"/>
      <c r="J60" s="287">
        <f t="shared" si="6"/>
        <v>397.57438016528926</v>
      </c>
      <c r="K60" s="276"/>
      <c r="L60" s="285">
        <f t="shared" si="7"/>
        <v>316.98025276461294</v>
      </c>
      <c r="M60" s="285"/>
      <c r="N60" s="276">
        <f t="shared" si="8"/>
        <v>-80.594127400676314</v>
      </c>
      <c r="O60" s="277"/>
      <c r="P60" s="145">
        <v>481065</v>
      </c>
      <c r="Q60" s="146"/>
      <c r="R60" s="146"/>
      <c r="S60" s="146"/>
      <c r="T60" s="146">
        <v>401297</v>
      </c>
      <c r="U60" s="146"/>
      <c r="V60" s="146"/>
      <c r="W60" s="146"/>
      <c r="X60" s="154">
        <f t="shared" si="9"/>
        <v>-79768</v>
      </c>
      <c r="Y60" s="154"/>
      <c r="Z60" s="154"/>
      <c r="AA60" s="290">
        <f t="shared" si="10"/>
        <v>83.41845696527497</v>
      </c>
      <c r="AB60" s="291"/>
      <c r="AC60" s="2"/>
    </row>
    <row r="61" spans="1:29" ht="21" customHeight="1" x14ac:dyDescent="0.15">
      <c r="A61" s="26"/>
      <c r="B61" s="137" t="s">
        <v>14</v>
      </c>
      <c r="C61" s="243"/>
      <c r="D61" s="284">
        <v>1083</v>
      </c>
      <c r="E61" s="273"/>
      <c r="F61" s="273">
        <v>1152</v>
      </c>
      <c r="G61" s="273"/>
      <c r="H61" s="285">
        <f t="shared" si="5"/>
        <v>69</v>
      </c>
      <c r="I61" s="286"/>
      <c r="J61" s="287">
        <f t="shared" si="6"/>
        <v>305.6869806094183</v>
      </c>
      <c r="K61" s="276"/>
      <c r="L61" s="285">
        <f t="shared" si="7"/>
        <v>317.015625</v>
      </c>
      <c r="M61" s="285"/>
      <c r="N61" s="276">
        <f t="shared" si="8"/>
        <v>11.328644390581701</v>
      </c>
      <c r="O61" s="277"/>
      <c r="P61" s="145">
        <v>331059</v>
      </c>
      <c r="Q61" s="146"/>
      <c r="R61" s="146"/>
      <c r="S61" s="146"/>
      <c r="T61" s="146">
        <v>365202</v>
      </c>
      <c r="U61" s="146"/>
      <c r="V61" s="146"/>
      <c r="W61" s="146"/>
      <c r="X61" s="154">
        <f t="shared" si="9"/>
        <v>34143</v>
      </c>
      <c r="Y61" s="154"/>
      <c r="Z61" s="154"/>
      <c r="AA61" s="290">
        <f t="shared" si="10"/>
        <v>110.31326742363143</v>
      </c>
      <c r="AB61" s="291"/>
      <c r="AC61" s="2"/>
    </row>
    <row r="62" spans="1:29" ht="21" customHeight="1" x14ac:dyDescent="0.15">
      <c r="A62" s="26"/>
      <c r="B62" s="137" t="s">
        <v>15</v>
      </c>
      <c r="C62" s="243"/>
      <c r="D62" s="284">
        <v>1006</v>
      </c>
      <c r="E62" s="273"/>
      <c r="F62" s="273">
        <v>1152</v>
      </c>
      <c r="G62" s="273"/>
      <c r="H62" s="285">
        <f t="shared" si="5"/>
        <v>146</v>
      </c>
      <c r="I62" s="286"/>
      <c r="J62" s="287">
        <f t="shared" si="6"/>
        <v>310.62624254473161</v>
      </c>
      <c r="K62" s="276"/>
      <c r="L62" s="285">
        <f t="shared" si="7"/>
        <v>317.015625</v>
      </c>
      <c r="M62" s="285"/>
      <c r="N62" s="276">
        <f t="shared" si="8"/>
        <v>6.3893824552683895</v>
      </c>
      <c r="O62" s="277"/>
      <c r="P62" s="145">
        <v>312490</v>
      </c>
      <c r="Q62" s="146"/>
      <c r="R62" s="146"/>
      <c r="S62" s="146"/>
      <c r="T62" s="146">
        <v>365202</v>
      </c>
      <c r="U62" s="146"/>
      <c r="V62" s="146"/>
      <c r="W62" s="146"/>
      <c r="X62" s="154">
        <f t="shared" si="9"/>
        <v>52712</v>
      </c>
      <c r="Y62" s="154"/>
      <c r="Z62" s="154"/>
      <c r="AA62" s="290">
        <f t="shared" si="10"/>
        <v>116.86837978815322</v>
      </c>
      <c r="AB62" s="291"/>
      <c r="AC62" s="2"/>
    </row>
    <row r="63" spans="1:29" ht="21" customHeight="1" x14ac:dyDescent="0.15">
      <c r="A63" s="26"/>
      <c r="B63" s="137" t="s">
        <v>16</v>
      </c>
      <c r="C63" s="243"/>
      <c r="D63" s="284">
        <v>1154</v>
      </c>
      <c r="E63" s="273"/>
      <c r="F63" s="273">
        <v>1152</v>
      </c>
      <c r="G63" s="273"/>
      <c r="H63" s="285">
        <f t="shared" si="5"/>
        <v>-2</v>
      </c>
      <c r="I63" s="286"/>
      <c r="J63" s="287">
        <f t="shared" si="6"/>
        <v>307.57798960138649</v>
      </c>
      <c r="K63" s="276"/>
      <c r="L63" s="285">
        <f t="shared" si="7"/>
        <v>317.015625</v>
      </c>
      <c r="M63" s="285"/>
      <c r="N63" s="276">
        <f t="shared" si="8"/>
        <v>9.4376353986135086</v>
      </c>
      <c r="O63" s="277"/>
      <c r="P63" s="145">
        <v>354945</v>
      </c>
      <c r="Q63" s="146"/>
      <c r="R63" s="146"/>
      <c r="S63" s="194"/>
      <c r="T63" s="146">
        <v>365202</v>
      </c>
      <c r="U63" s="146"/>
      <c r="V63" s="146"/>
      <c r="W63" s="146"/>
      <c r="X63" s="154">
        <f t="shared" si="9"/>
        <v>10257</v>
      </c>
      <c r="Y63" s="154"/>
      <c r="Z63" s="154"/>
      <c r="AA63" s="290">
        <f t="shared" si="10"/>
        <v>102.88974348138444</v>
      </c>
      <c r="AB63" s="291"/>
      <c r="AC63" s="2"/>
    </row>
    <row r="64" spans="1:29" ht="21" customHeight="1" x14ac:dyDescent="0.15">
      <c r="A64" s="26"/>
      <c r="B64" s="137" t="s">
        <v>17</v>
      </c>
      <c r="C64" s="243"/>
      <c r="D64" s="284">
        <v>1308</v>
      </c>
      <c r="E64" s="273"/>
      <c r="F64" s="273">
        <v>1327</v>
      </c>
      <c r="G64" s="273"/>
      <c r="H64" s="285">
        <f t="shared" si="5"/>
        <v>19</v>
      </c>
      <c r="I64" s="286"/>
      <c r="J64" s="292">
        <f t="shared" si="6"/>
        <v>305.31651376146789</v>
      </c>
      <c r="K64" s="223"/>
      <c r="L64" s="285">
        <f t="shared" si="7"/>
        <v>316.81009796533533</v>
      </c>
      <c r="M64" s="285"/>
      <c r="N64" s="276">
        <f t="shared" si="8"/>
        <v>11.493584203867442</v>
      </c>
      <c r="O64" s="277"/>
      <c r="P64" s="293">
        <v>399354</v>
      </c>
      <c r="Q64" s="294"/>
      <c r="R64" s="294"/>
      <c r="S64" s="294"/>
      <c r="T64" s="146">
        <v>420407</v>
      </c>
      <c r="U64" s="146"/>
      <c r="V64" s="146"/>
      <c r="W64" s="146"/>
      <c r="X64" s="154">
        <f t="shared" si="9"/>
        <v>21053</v>
      </c>
      <c r="Y64" s="154"/>
      <c r="Z64" s="154"/>
      <c r="AA64" s="290">
        <f t="shared" si="10"/>
        <v>105.27176389869639</v>
      </c>
      <c r="AB64" s="291"/>
      <c r="AC64" s="2"/>
    </row>
    <row r="65" spans="1:29" ht="21" customHeight="1" thickBot="1" x14ac:dyDescent="0.2">
      <c r="A65" s="26"/>
      <c r="B65" s="166" t="s">
        <v>2</v>
      </c>
      <c r="C65" s="253"/>
      <c r="D65" s="300">
        <f>SUM(D53:E64)</f>
        <v>14137</v>
      </c>
      <c r="E65" s="299"/>
      <c r="F65" s="299">
        <f>SUM(F53:G64)</f>
        <v>14449</v>
      </c>
      <c r="G65" s="299"/>
      <c r="H65" s="301">
        <f>SUM(H53:I64)</f>
        <v>312</v>
      </c>
      <c r="I65" s="302"/>
      <c r="J65" s="303">
        <f t="shared" si="6"/>
        <v>308.2081771238594</v>
      </c>
      <c r="K65" s="304"/>
      <c r="L65" s="305">
        <f t="shared" si="7"/>
        <v>316.99785452280435</v>
      </c>
      <c r="M65" s="305"/>
      <c r="N65" s="295">
        <f t="shared" si="8"/>
        <v>8.7896773989449457</v>
      </c>
      <c r="O65" s="296"/>
      <c r="P65" s="297">
        <f>SUM(P53:R64)</f>
        <v>4357139</v>
      </c>
      <c r="Q65" s="298"/>
      <c r="R65" s="298"/>
      <c r="S65" s="298"/>
      <c r="T65" s="299">
        <f>SUM(T53:W64)</f>
        <v>4580302</v>
      </c>
      <c r="U65" s="299"/>
      <c r="V65" s="299"/>
      <c r="W65" s="299"/>
      <c r="X65" s="231">
        <f t="shared" si="9"/>
        <v>223163</v>
      </c>
      <c r="Y65" s="231"/>
      <c r="Z65" s="231"/>
      <c r="AA65" s="251">
        <f t="shared" si="10"/>
        <v>105.12177830452505</v>
      </c>
      <c r="AB65" s="252"/>
      <c r="AC65" s="2"/>
    </row>
    <row r="66" spans="1:29" ht="18" customHeight="1" x14ac:dyDescent="0.15">
      <c r="A66" s="26"/>
      <c r="B66" s="36"/>
      <c r="C66" s="36"/>
      <c r="D66" s="37"/>
      <c r="E66" s="37"/>
      <c r="F66" s="80"/>
      <c r="G66" s="80"/>
      <c r="H66" s="38"/>
      <c r="I66" s="38"/>
      <c r="J66" s="39"/>
      <c r="K66" s="39"/>
      <c r="L66" s="39"/>
      <c r="M66" s="39"/>
      <c r="N66" s="39"/>
      <c r="O66" s="39"/>
      <c r="P66" s="37"/>
      <c r="Q66" s="37"/>
      <c r="R66" s="37"/>
      <c r="S66" s="37"/>
      <c r="T66" s="37"/>
      <c r="U66" s="37"/>
      <c r="V66" s="37"/>
      <c r="W66" s="37"/>
      <c r="X66" s="38"/>
      <c r="Y66" s="38"/>
      <c r="Z66" s="38"/>
      <c r="AA66" s="40"/>
      <c r="AB66" s="40"/>
      <c r="AC66" s="2"/>
    </row>
    <row r="67" spans="1:29" ht="16.5" customHeight="1" x14ac:dyDescent="0.15">
      <c r="A67" s="26"/>
      <c r="B67" s="26"/>
      <c r="C67" s="26" t="s">
        <v>127</v>
      </c>
      <c r="D67" s="26"/>
      <c r="E67" s="26"/>
      <c r="F67" s="26"/>
      <c r="G67" s="26"/>
      <c r="H67" s="26"/>
      <c r="I67" s="26"/>
      <c r="J67" s="26"/>
      <c r="K67" s="26"/>
      <c r="L67" s="26"/>
      <c r="M67" s="26"/>
      <c r="N67" s="26"/>
      <c r="O67" s="26"/>
      <c r="P67" s="26"/>
      <c r="Q67" s="26"/>
      <c r="R67" s="26"/>
      <c r="S67" s="26"/>
      <c r="T67" s="26"/>
      <c r="U67" s="26"/>
      <c r="V67" s="26"/>
      <c r="W67" s="26"/>
      <c r="X67" s="26"/>
      <c r="Y67" s="26"/>
      <c r="Z67" s="26"/>
      <c r="AA67" s="26"/>
      <c r="AB67" s="26"/>
    </row>
    <row r="68" spans="1:29" ht="16.5" customHeight="1" x14ac:dyDescent="0.15">
      <c r="A68" s="26"/>
      <c r="B68" s="26"/>
      <c r="C68" s="26"/>
      <c r="D68" s="41" t="s">
        <v>32</v>
      </c>
      <c r="E68" s="41"/>
      <c r="F68" s="41"/>
      <c r="G68" s="41"/>
      <c r="H68" s="41"/>
      <c r="I68" s="41"/>
      <c r="J68" s="311">
        <v>710000</v>
      </c>
      <c r="K68" s="311"/>
      <c r="L68" s="311"/>
      <c r="M68" s="311"/>
      <c r="N68" s="41" t="s">
        <v>125</v>
      </c>
      <c r="O68" s="41" t="s">
        <v>134</v>
      </c>
      <c r="P68" s="42"/>
      <c r="Q68" s="42"/>
      <c r="R68" s="312">
        <v>699750</v>
      </c>
      <c r="S68" s="312"/>
      <c r="T68" s="312"/>
      <c r="U68" s="41" t="s">
        <v>135</v>
      </c>
      <c r="V68" s="41"/>
      <c r="W68" s="41"/>
      <c r="X68" s="26"/>
      <c r="Y68" s="26"/>
      <c r="Z68" s="26"/>
      <c r="AA68" s="26"/>
      <c r="AB68" s="26"/>
    </row>
    <row r="69" spans="1:29" ht="16.5" customHeight="1" x14ac:dyDescent="0.15">
      <c r="A69" s="26"/>
      <c r="B69" s="26"/>
      <c r="C69" s="26"/>
      <c r="D69" s="41" t="s">
        <v>33</v>
      </c>
      <c r="E69" s="41"/>
      <c r="F69" s="41"/>
      <c r="G69" s="41"/>
      <c r="H69" s="41"/>
      <c r="I69" s="41"/>
      <c r="J69" s="311">
        <v>3965000</v>
      </c>
      <c r="K69" s="311"/>
      <c r="L69" s="311"/>
      <c r="M69" s="311"/>
      <c r="N69" s="41" t="s">
        <v>125</v>
      </c>
      <c r="O69" s="308" t="s">
        <v>170</v>
      </c>
      <c r="P69" s="308"/>
      <c r="Q69" s="308"/>
      <c r="R69" s="309">
        <v>3777226</v>
      </c>
      <c r="S69" s="309"/>
      <c r="T69" s="309"/>
      <c r="U69" s="41" t="s">
        <v>135</v>
      </c>
      <c r="V69" s="41"/>
      <c r="W69" s="41"/>
      <c r="X69" s="26"/>
      <c r="Y69" s="26"/>
      <c r="Z69" s="26"/>
      <c r="AA69" s="26"/>
      <c r="AB69" s="26"/>
    </row>
    <row r="70" spans="1:29" ht="16.5" customHeight="1" x14ac:dyDescent="0.15">
      <c r="A70" s="26"/>
      <c r="B70" s="26"/>
      <c r="C70" s="26"/>
      <c r="D70" s="43" t="s">
        <v>200</v>
      </c>
      <c r="E70" s="43" t="s">
        <v>201</v>
      </c>
      <c r="F70" s="43"/>
      <c r="G70" s="43"/>
      <c r="H70" s="43"/>
      <c r="I70" s="43"/>
      <c r="J70" s="313">
        <v>700000</v>
      </c>
      <c r="K70" s="313"/>
      <c r="L70" s="313"/>
      <c r="M70" s="313"/>
      <c r="N70" s="43" t="s">
        <v>125</v>
      </c>
      <c r="O70" s="314" t="s">
        <v>170</v>
      </c>
      <c r="P70" s="314"/>
      <c r="Q70" s="314"/>
      <c r="R70" s="315">
        <v>710490</v>
      </c>
      <c r="S70" s="315"/>
      <c r="T70" s="315"/>
      <c r="U70" s="43" t="s">
        <v>135</v>
      </c>
      <c r="V70" s="41"/>
      <c r="W70" s="41"/>
      <c r="X70" s="26"/>
      <c r="Y70" s="26"/>
      <c r="Z70" s="26"/>
      <c r="AA70" s="26"/>
      <c r="AB70" s="26"/>
    </row>
    <row r="71" spans="1:29" ht="16.5" customHeight="1" x14ac:dyDescent="0.15">
      <c r="A71" s="26"/>
      <c r="B71" s="26"/>
      <c r="C71" s="26"/>
      <c r="D71" s="41"/>
      <c r="E71" s="41" t="s">
        <v>126</v>
      </c>
      <c r="F71" s="41"/>
      <c r="G71" s="41"/>
      <c r="H71" s="41"/>
      <c r="I71" s="41"/>
      <c r="J71" s="306">
        <f>SUM(J68:M70)</f>
        <v>5375000</v>
      </c>
      <c r="K71" s="307"/>
      <c r="L71" s="307"/>
      <c r="M71" s="307"/>
      <c r="N71" s="41" t="s">
        <v>125</v>
      </c>
      <c r="O71" s="308" t="s">
        <v>170</v>
      </c>
      <c r="P71" s="308"/>
      <c r="Q71" s="308"/>
      <c r="R71" s="309">
        <f>SUM(R68:T70)</f>
        <v>5187466</v>
      </c>
      <c r="S71" s="310"/>
      <c r="T71" s="310"/>
      <c r="U71" s="41" t="s">
        <v>135</v>
      </c>
      <c r="V71" s="41"/>
      <c r="W71" s="41"/>
      <c r="X71" s="26"/>
      <c r="Y71" s="26"/>
      <c r="Z71" s="26"/>
      <c r="AA71" s="26"/>
      <c r="AB71" s="26"/>
    </row>
    <row r="72" spans="1:29" ht="16.5" customHeight="1" x14ac:dyDescent="0.15">
      <c r="A72" s="26"/>
      <c r="B72" s="26"/>
      <c r="C72" s="26"/>
      <c r="D72" s="41"/>
      <c r="E72" s="41"/>
      <c r="F72" s="41"/>
      <c r="G72" s="41"/>
      <c r="H72" s="41"/>
      <c r="I72" s="41"/>
      <c r="J72" s="75"/>
      <c r="K72" s="76"/>
      <c r="L72" s="76"/>
      <c r="M72" s="76"/>
      <c r="N72" s="41"/>
      <c r="O72" s="77"/>
      <c r="P72" s="77"/>
      <c r="Q72" s="77"/>
      <c r="R72" s="78"/>
      <c r="S72" s="79"/>
      <c r="T72" s="79"/>
      <c r="U72" s="41"/>
      <c r="V72" s="41"/>
      <c r="W72" s="41"/>
      <c r="X72" s="26"/>
      <c r="Y72" s="26"/>
      <c r="Z72" s="26"/>
      <c r="AA72" s="26"/>
      <c r="AB72" s="26"/>
    </row>
    <row r="73" spans="1:29" ht="16.5" customHeight="1" x14ac:dyDescent="0.15">
      <c r="A73" s="26"/>
      <c r="B73" s="26"/>
      <c r="C73" s="26" t="s">
        <v>128</v>
      </c>
      <c r="D73" s="41"/>
      <c r="E73" s="41"/>
      <c r="F73" s="41"/>
      <c r="G73" s="41"/>
      <c r="H73" s="41"/>
      <c r="I73" s="41"/>
      <c r="J73" s="41"/>
      <c r="K73" s="41"/>
      <c r="L73" s="41"/>
      <c r="M73" s="41"/>
      <c r="N73" s="41"/>
      <c r="O73" s="41"/>
      <c r="P73" s="41"/>
      <c r="Q73" s="41"/>
      <c r="R73" s="41"/>
      <c r="S73" s="41"/>
      <c r="T73" s="41"/>
      <c r="U73" s="41"/>
      <c r="V73" s="41"/>
      <c r="W73" s="41"/>
      <c r="X73" s="26"/>
      <c r="Y73" s="26"/>
      <c r="Z73" s="26"/>
      <c r="AA73" s="26"/>
      <c r="AB73" s="26"/>
    </row>
    <row r="74" spans="1:29" ht="16.5" customHeight="1" x14ac:dyDescent="0.15">
      <c r="A74" s="26"/>
      <c r="B74" s="26"/>
      <c r="C74" s="26"/>
      <c r="D74" s="41" t="s">
        <v>234</v>
      </c>
      <c r="E74" s="41"/>
      <c r="F74" s="41"/>
      <c r="G74" s="41"/>
      <c r="H74" s="67"/>
      <c r="I74" s="68"/>
      <c r="J74" s="311">
        <v>130000</v>
      </c>
      <c r="K74" s="311"/>
      <c r="L74" s="311"/>
      <c r="M74" s="311"/>
      <c r="N74" s="41" t="s">
        <v>125</v>
      </c>
      <c r="O74" s="41" t="s">
        <v>133</v>
      </c>
      <c r="P74" s="42"/>
      <c r="Q74" s="42"/>
      <c r="R74" s="312">
        <v>126070</v>
      </c>
      <c r="S74" s="312"/>
      <c r="T74" s="312"/>
      <c r="U74" s="41" t="s">
        <v>135</v>
      </c>
      <c r="V74" s="41"/>
      <c r="W74" s="41"/>
      <c r="X74" s="26"/>
      <c r="Y74" s="26"/>
      <c r="Z74" s="26"/>
      <c r="AA74" s="26"/>
      <c r="AB74" s="26"/>
    </row>
    <row r="75" spans="1:29" ht="16.5" customHeight="1" x14ac:dyDescent="0.15">
      <c r="A75" s="26"/>
      <c r="B75" s="26"/>
      <c r="C75" s="26"/>
      <c r="D75" s="41" t="s">
        <v>130</v>
      </c>
      <c r="E75" s="41"/>
      <c r="F75" s="41"/>
      <c r="G75" s="41"/>
      <c r="H75" s="67"/>
      <c r="I75" s="68"/>
      <c r="J75" s="311">
        <v>65000</v>
      </c>
      <c r="K75" s="311"/>
      <c r="L75" s="311"/>
      <c r="M75" s="311"/>
      <c r="N75" s="41" t="s">
        <v>125</v>
      </c>
      <c r="O75" s="308" t="s">
        <v>170</v>
      </c>
      <c r="P75" s="308"/>
      <c r="Q75" s="308"/>
      <c r="R75" s="312">
        <v>66237</v>
      </c>
      <c r="S75" s="312"/>
      <c r="T75" s="312"/>
      <c r="U75" s="41" t="s">
        <v>135</v>
      </c>
      <c r="V75" s="41"/>
      <c r="W75" s="41"/>
      <c r="X75" s="26"/>
      <c r="Y75" s="26"/>
      <c r="Z75" s="26"/>
      <c r="AA75" s="26"/>
      <c r="AB75" s="26"/>
    </row>
    <row r="76" spans="1:29" ht="16.5" customHeight="1" x14ac:dyDescent="0.15">
      <c r="A76" s="26"/>
      <c r="B76" s="26"/>
      <c r="C76" s="26"/>
      <c r="D76" s="41" t="s">
        <v>202</v>
      </c>
      <c r="E76" s="41"/>
      <c r="F76" s="41"/>
      <c r="G76" s="41"/>
      <c r="H76" s="67"/>
      <c r="I76" s="68"/>
      <c r="J76" s="306">
        <v>600000</v>
      </c>
      <c r="K76" s="307"/>
      <c r="L76" s="307"/>
      <c r="M76" s="307"/>
      <c r="N76" s="41" t="s">
        <v>125</v>
      </c>
      <c r="O76" s="308" t="s">
        <v>170</v>
      </c>
      <c r="P76" s="308"/>
      <c r="Q76" s="308"/>
      <c r="R76" s="312">
        <v>626648</v>
      </c>
      <c r="S76" s="312"/>
      <c r="T76" s="312"/>
      <c r="U76" s="41" t="s">
        <v>135</v>
      </c>
      <c r="V76" s="41"/>
      <c r="W76" s="41"/>
      <c r="X76" s="26"/>
      <c r="Y76" s="26"/>
      <c r="Z76" s="26"/>
      <c r="AA76" s="26"/>
      <c r="AB76" s="26"/>
    </row>
    <row r="77" spans="1:29" ht="16.5" customHeight="1" x14ac:dyDescent="0.15">
      <c r="A77" s="26"/>
      <c r="B77" s="26"/>
      <c r="C77" s="26"/>
      <c r="D77" s="43" t="s">
        <v>171</v>
      </c>
      <c r="E77" s="43" t="s">
        <v>132</v>
      </c>
      <c r="F77" s="43"/>
      <c r="G77" s="43"/>
      <c r="H77" s="69"/>
      <c r="I77" s="70"/>
      <c r="J77" s="318">
        <v>4580000</v>
      </c>
      <c r="K77" s="319"/>
      <c r="L77" s="319"/>
      <c r="M77" s="319"/>
      <c r="N77" s="43" t="s">
        <v>125</v>
      </c>
      <c r="O77" s="314" t="s">
        <v>170</v>
      </c>
      <c r="P77" s="314"/>
      <c r="Q77" s="314"/>
      <c r="R77" s="315">
        <v>4357119</v>
      </c>
      <c r="S77" s="315"/>
      <c r="T77" s="315"/>
      <c r="U77" s="43" t="s">
        <v>135</v>
      </c>
      <c r="V77" s="41"/>
      <c r="W77" s="41"/>
      <c r="X77" s="26"/>
      <c r="Y77" s="26"/>
      <c r="Z77" s="26"/>
      <c r="AA77" s="26"/>
      <c r="AB77" s="26"/>
    </row>
    <row r="78" spans="1:29" ht="16.5" customHeight="1" x14ac:dyDescent="0.15">
      <c r="A78" s="26"/>
      <c r="B78" s="26"/>
      <c r="C78" s="26"/>
      <c r="D78" s="41"/>
      <c r="E78" s="41" t="s">
        <v>126</v>
      </c>
      <c r="F78" s="41"/>
      <c r="G78" s="41"/>
      <c r="H78" s="41"/>
      <c r="I78" s="41"/>
      <c r="J78" s="306">
        <f>SUM(J74:M77)</f>
        <v>5375000</v>
      </c>
      <c r="K78" s="307"/>
      <c r="L78" s="307"/>
      <c r="M78" s="307"/>
      <c r="N78" s="41" t="s">
        <v>125</v>
      </c>
      <c r="O78" s="308" t="s">
        <v>170</v>
      </c>
      <c r="P78" s="308"/>
      <c r="Q78" s="308"/>
      <c r="R78" s="316">
        <f>SUM(R74:T77)</f>
        <v>5176074</v>
      </c>
      <c r="S78" s="317"/>
      <c r="T78" s="317"/>
      <c r="U78" s="41" t="s">
        <v>135</v>
      </c>
      <c r="V78" s="41"/>
      <c r="W78" s="41"/>
      <c r="X78" s="26"/>
      <c r="Y78" s="26"/>
      <c r="Z78" s="26"/>
      <c r="AA78" s="26"/>
      <c r="AB78" s="26"/>
    </row>
    <row r="79" spans="1:29" ht="16.5" customHeight="1" x14ac:dyDescent="0.15">
      <c r="A79" s="26"/>
      <c r="B79" s="26"/>
      <c r="C79" s="26"/>
      <c r="D79" s="41"/>
      <c r="E79" s="41"/>
      <c r="F79" s="41"/>
      <c r="G79" s="41"/>
      <c r="H79" s="41"/>
      <c r="I79" s="41"/>
      <c r="J79" s="67"/>
      <c r="K79" s="68"/>
      <c r="L79" s="68"/>
      <c r="M79" s="68"/>
      <c r="N79" s="41"/>
      <c r="O79" s="71"/>
      <c r="P79" s="71"/>
      <c r="Q79" s="71"/>
      <c r="R79" s="72"/>
      <c r="S79" s="73"/>
      <c r="T79" s="73"/>
      <c r="U79" s="41"/>
      <c r="V79" s="41"/>
      <c r="W79" s="41"/>
      <c r="X79" s="26"/>
      <c r="Y79" s="26"/>
      <c r="Z79" s="26"/>
      <c r="AA79" s="26"/>
      <c r="AB79" s="26"/>
    </row>
    <row r="80" spans="1:29" ht="16.5" customHeight="1" x14ac:dyDescent="0.15">
      <c r="A80" s="121" t="s">
        <v>144</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row>
    <row r="81" spans="1:28" ht="16.5" customHeight="1" x14ac:dyDescent="0.15">
      <c r="A81" s="136" t="s">
        <v>145</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row>
    <row r="82" spans="1:28" ht="16.5" customHeight="1" x14ac:dyDescent="0.15">
      <c r="A82" s="65"/>
      <c r="B82" s="65"/>
      <c r="C82" s="26"/>
      <c r="D82" s="65" t="s">
        <v>136</v>
      </c>
      <c r="E82" s="65"/>
      <c r="F82" s="65"/>
      <c r="G82" s="65"/>
      <c r="H82" s="65"/>
      <c r="I82" s="65"/>
      <c r="J82" s="65"/>
      <c r="K82" s="65"/>
      <c r="L82" s="65"/>
      <c r="M82" s="65"/>
      <c r="N82" s="65"/>
      <c r="O82" s="60" t="s">
        <v>214</v>
      </c>
      <c r="P82" s="61"/>
      <c r="Q82" s="61"/>
      <c r="R82" s="62"/>
      <c r="S82" s="62"/>
      <c r="T82" s="62"/>
      <c r="U82" s="65"/>
      <c r="V82" s="65"/>
      <c r="W82" s="65"/>
      <c r="X82" s="65"/>
      <c r="Y82" s="65"/>
      <c r="Z82" s="65"/>
      <c r="AA82" s="65"/>
      <c r="AB82" s="65"/>
    </row>
    <row r="83" spans="1:28" ht="16.5" customHeight="1" x14ac:dyDescent="0.15">
      <c r="A83" s="65"/>
      <c r="B83" s="65"/>
      <c r="C83" s="65"/>
      <c r="D83" s="65" t="s">
        <v>137</v>
      </c>
      <c r="E83" s="65"/>
      <c r="F83" s="65"/>
      <c r="G83" s="65"/>
      <c r="H83" s="65"/>
      <c r="I83" s="65"/>
      <c r="J83" s="65"/>
      <c r="K83" s="65"/>
      <c r="L83" s="65"/>
      <c r="M83" s="65"/>
      <c r="N83" s="65"/>
      <c r="O83" s="60" t="s">
        <v>239</v>
      </c>
      <c r="P83" s="62"/>
      <c r="Q83" s="62"/>
      <c r="R83" s="62"/>
      <c r="S83" s="62"/>
      <c r="T83" s="62"/>
      <c r="U83" s="65"/>
      <c r="V83" s="65"/>
      <c r="W83" s="65"/>
      <c r="X83" s="65"/>
      <c r="Y83" s="65"/>
      <c r="Z83" s="65"/>
      <c r="AA83" s="65"/>
      <c r="AB83" s="65"/>
    </row>
    <row r="84" spans="1:28" ht="16.5" customHeight="1" x14ac:dyDescent="0.15">
      <c r="A84" s="65"/>
      <c r="B84" s="65"/>
      <c r="C84" s="65"/>
      <c r="D84" s="65" t="s">
        <v>172</v>
      </c>
      <c r="E84" s="65"/>
      <c r="F84" s="65"/>
      <c r="G84" s="65"/>
      <c r="H84" s="65"/>
      <c r="I84" s="65"/>
      <c r="J84" s="65" t="s">
        <v>235</v>
      </c>
      <c r="K84" s="65"/>
      <c r="L84" s="65"/>
      <c r="M84" s="65"/>
      <c r="N84" s="65"/>
      <c r="O84" s="60" t="s">
        <v>237</v>
      </c>
      <c r="P84" s="62"/>
      <c r="Q84" s="62"/>
      <c r="R84" s="62"/>
      <c r="S84" s="62"/>
      <c r="T84" s="62"/>
      <c r="U84" s="65"/>
      <c r="V84" s="65"/>
      <c r="W84" s="65"/>
      <c r="X84" s="65"/>
      <c r="Y84" s="65"/>
      <c r="Z84" s="65"/>
      <c r="AA84" s="65"/>
      <c r="AB84" s="65"/>
    </row>
    <row r="85" spans="1:28" ht="16.5" customHeight="1" x14ac:dyDescent="0.15">
      <c r="A85" s="28"/>
      <c r="B85" s="28"/>
      <c r="C85" s="28"/>
      <c r="D85" s="65" t="s">
        <v>138</v>
      </c>
      <c r="E85" s="26"/>
      <c r="F85" s="26"/>
      <c r="G85" s="26"/>
      <c r="H85" s="26"/>
      <c r="I85" s="26"/>
      <c r="J85" s="65" t="s">
        <v>236</v>
      </c>
      <c r="K85" s="26"/>
      <c r="L85" s="26"/>
      <c r="M85" s="26"/>
      <c r="N85" s="26"/>
      <c r="O85" s="60" t="s">
        <v>238</v>
      </c>
      <c r="P85" s="63"/>
      <c r="Q85" s="63"/>
      <c r="R85" s="63"/>
      <c r="S85" s="63"/>
      <c r="T85" s="63"/>
      <c r="U85" s="28"/>
      <c r="V85" s="28"/>
      <c r="W85" s="28"/>
      <c r="X85" s="28"/>
      <c r="Y85" s="28"/>
      <c r="Z85" s="28"/>
      <c r="AA85" s="28"/>
      <c r="AB85" s="28"/>
    </row>
    <row r="86" spans="1:28" ht="18" customHeight="1" x14ac:dyDescent="0.15">
      <c r="A86" s="28"/>
      <c r="B86" s="28"/>
      <c r="C86" s="28"/>
      <c r="D86" s="26"/>
      <c r="E86" s="26"/>
      <c r="F86" s="26"/>
      <c r="G86" s="26"/>
      <c r="H86" s="26"/>
      <c r="I86" s="26"/>
      <c r="J86" s="26"/>
      <c r="K86" s="26"/>
      <c r="L86" s="26"/>
      <c r="M86" s="26"/>
      <c r="N86" s="26"/>
      <c r="O86" s="26"/>
      <c r="P86" s="26"/>
      <c r="Q86" s="26"/>
      <c r="R86" s="26"/>
      <c r="S86" s="26"/>
      <c r="T86" s="26"/>
      <c r="U86" s="26"/>
      <c r="V86" s="26"/>
      <c r="W86" s="28"/>
      <c r="X86" s="28"/>
      <c r="Y86" s="28"/>
      <c r="Z86" s="28"/>
      <c r="AA86" s="28"/>
      <c r="AB86" s="28"/>
    </row>
    <row r="87" spans="1:28" ht="18" customHeight="1" x14ac:dyDescent="0.15">
      <c r="A87" s="136" t="s">
        <v>184</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row>
    <row r="88" spans="1:28" ht="18" customHeight="1" x14ac:dyDescent="0.15">
      <c r="A88" s="65"/>
      <c r="B88" s="65"/>
      <c r="C88" s="65" t="s">
        <v>147</v>
      </c>
      <c r="D88" s="65"/>
      <c r="E88" s="65"/>
      <c r="F88" s="65"/>
      <c r="G88" s="65"/>
      <c r="H88" s="65"/>
      <c r="I88" s="65"/>
      <c r="J88" s="65"/>
      <c r="K88" s="65"/>
      <c r="L88" s="65"/>
      <c r="M88" s="65"/>
      <c r="N88" s="65"/>
      <c r="O88" s="65"/>
      <c r="P88" s="65"/>
      <c r="Q88" s="65"/>
      <c r="R88" s="65"/>
      <c r="S88" s="65"/>
      <c r="T88" s="65"/>
      <c r="U88" s="65"/>
      <c r="V88" s="65"/>
      <c r="W88" s="65"/>
      <c r="X88" s="65"/>
      <c r="Y88" s="65"/>
      <c r="Z88" s="65"/>
      <c r="AA88" s="65"/>
      <c r="AB88" s="65"/>
    </row>
    <row r="89" spans="1:28" ht="48.75" customHeight="1" x14ac:dyDescent="0.15">
      <c r="A89" s="65"/>
      <c r="B89" s="65"/>
      <c r="C89" s="65"/>
      <c r="D89" s="121" t="s">
        <v>242</v>
      </c>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row>
    <row r="90" spans="1:28" ht="18" customHeight="1" x14ac:dyDescent="0.15">
      <c r="A90" s="26"/>
      <c r="B90" s="26"/>
      <c r="C90" s="26"/>
      <c r="D90" s="65" t="s">
        <v>172</v>
      </c>
      <c r="E90" s="65"/>
      <c r="F90" s="65"/>
      <c r="G90" s="65"/>
      <c r="H90" s="65"/>
      <c r="I90" s="65"/>
      <c r="J90" s="65" t="s">
        <v>243</v>
      </c>
      <c r="K90" s="65"/>
      <c r="L90" s="65"/>
      <c r="M90" s="65"/>
      <c r="N90" s="65"/>
      <c r="O90" s="41" t="s">
        <v>240</v>
      </c>
      <c r="P90" s="65"/>
      <c r="Q90" s="65"/>
      <c r="R90" s="65"/>
      <c r="S90" s="65"/>
      <c r="T90" s="65"/>
      <c r="U90" s="65"/>
      <c r="V90" s="26"/>
      <c r="W90" s="26"/>
      <c r="X90" s="26"/>
      <c r="Y90" s="26"/>
      <c r="Z90" s="26"/>
      <c r="AA90" s="26"/>
      <c r="AB90" s="26"/>
    </row>
    <row r="91" spans="1:28" ht="18" customHeight="1" x14ac:dyDescent="0.15">
      <c r="A91" s="26"/>
      <c r="B91" s="26"/>
      <c r="C91" s="26"/>
      <c r="D91" s="65" t="s">
        <v>146</v>
      </c>
      <c r="E91" s="26"/>
      <c r="F91" s="26"/>
      <c r="G91" s="26"/>
      <c r="H91" s="26"/>
      <c r="I91" s="26"/>
      <c r="J91" s="65" t="s">
        <v>244</v>
      </c>
      <c r="K91" s="26"/>
      <c r="L91" s="26"/>
      <c r="M91" s="26"/>
      <c r="N91" s="26"/>
      <c r="O91" s="41" t="s">
        <v>241</v>
      </c>
      <c r="P91" s="26"/>
      <c r="Q91" s="26"/>
      <c r="R91" s="26"/>
      <c r="S91" s="26"/>
      <c r="T91" s="26"/>
      <c r="U91" s="28"/>
      <c r="V91" s="26"/>
      <c r="W91" s="26"/>
      <c r="X91" s="26"/>
      <c r="Y91" s="26"/>
      <c r="Z91" s="26"/>
      <c r="AA91" s="26"/>
      <c r="AB91" s="26"/>
    </row>
    <row r="92" spans="1:28" ht="18" customHeight="1" x14ac:dyDescent="0.1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8" customHeight="1" x14ac:dyDescent="0.15"/>
    <row r="94" spans="1:28" ht="18" customHeight="1" x14ac:dyDescent="0.15"/>
  </sheetData>
  <mergeCells count="382">
    <mergeCell ref="D89:AB89"/>
    <mergeCell ref="J78:M78"/>
    <mergeCell ref="O78:Q78"/>
    <mergeCell ref="R78:T78"/>
    <mergeCell ref="A80:AB80"/>
    <mergeCell ref="A81:AB81"/>
    <mergeCell ref="A87:AB87"/>
    <mergeCell ref="J76:M76"/>
    <mergeCell ref="O76:Q76"/>
    <mergeCell ref="R76:T76"/>
    <mergeCell ref="J77:M77"/>
    <mergeCell ref="O77:Q77"/>
    <mergeCell ref="R77:T77"/>
    <mergeCell ref="J71:M71"/>
    <mergeCell ref="O71:Q71"/>
    <mergeCell ref="R71:T71"/>
    <mergeCell ref="J74:M74"/>
    <mergeCell ref="R74:T74"/>
    <mergeCell ref="J75:M75"/>
    <mergeCell ref="O75:Q75"/>
    <mergeCell ref="R75:T75"/>
    <mergeCell ref="J68:M68"/>
    <mergeCell ref="R68:T68"/>
    <mergeCell ref="J69:M69"/>
    <mergeCell ref="O69:Q69"/>
    <mergeCell ref="R69:T69"/>
    <mergeCell ref="J70:M70"/>
    <mergeCell ref="O70:Q70"/>
    <mergeCell ref="R70:T70"/>
    <mergeCell ref="N65:O65"/>
    <mergeCell ref="P65:S65"/>
    <mergeCell ref="T65:W65"/>
    <mergeCell ref="X65:Z65"/>
    <mergeCell ref="AA65:AB65"/>
    <mergeCell ref="B65:C65"/>
    <mergeCell ref="D65:E65"/>
    <mergeCell ref="F65:G65"/>
    <mergeCell ref="H65:I65"/>
    <mergeCell ref="J65:K65"/>
    <mergeCell ref="L65:M65"/>
    <mergeCell ref="L64:M64"/>
    <mergeCell ref="N64:O64"/>
    <mergeCell ref="P64:S64"/>
    <mergeCell ref="T64:W64"/>
    <mergeCell ref="X64:Z64"/>
    <mergeCell ref="AA64:AB64"/>
    <mergeCell ref="N63:O63"/>
    <mergeCell ref="P63:S63"/>
    <mergeCell ref="T63:W63"/>
    <mergeCell ref="X63:Z63"/>
    <mergeCell ref="AA63:AB63"/>
    <mergeCell ref="L63:M63"/>
    <mergeCell ref="B64:C64"/>
    <mergeCell ref="D64:E64"/>
    <mergeCell ref="F64:G64"/>
    <mergeCell ref="H64:I64"/>
    <mergeCell ref="J64:K64"/>
    <mergeCell ref="B63:C63"/>
    <mergeCell ref="D63:E63"/>
    <mergeCell ref="F63:G63"/>
    <mergeCell ref="H63:I63"/>
    <mergeCell ref="J63:K63"/>
    <mergeCell ref="L62:M62"/>
    <mergeCell ref="N62:O62"/>
    <mergeCell ref="P62:S62"/>
    <mergeCell ref="T62:W62"/>
    <mergeCell ref="X62:Z62"/>
    <mergeCell ref="AA62:AB62"/>
    <mergeCell ref="N61:O61"/>
    <mergeCell ref="P61:S61"/>
    <mergeCell ref="T61:W61"/>
    <mergeCell ref="X61:Z61"/>
    <mergeCell ref="AA61:AB61"/>
    <mergeCell ref="L61:M61"/>
    <mergeCell ref="B62:C62"/>
    <mergeCell ref="D62:E62"/>
    <mergeCell ref="F62:G62"/>
    <mergeCell ref="H62:I62"/>
    <mergeCell ref="J62:K62"/>
    <mergeCell ref="B61:C61"/>
    <mergeCell ref="D61:E61"/>
    <mergeCell ref="F61:G61"/>
    <mergeCell ref="H61:I61"/>
    <mergeCell ref="J61:K61"/>
    <mergeCell ref="L60:M60"/>
    <mergeCell ref="N60:O60"/>
    <mergeCell ref="P60:S60"/>
    <mergeCell ref="T60:W60"/>
    <mergeCell ref="X60:Z60"/>
    <mergeCell ref="AA60:AB60"/>
    <mergeCell ref="N59:O59"/>
    <mergeCell ref="P59:S59"/>
    <mergeCell ref="T59:W59"/>
    <mergeCell ref="X59:Z59"/>
    <mergeCell ref="AA59:AB59"/>
    <mergeCell ref="L59:M59"/>
    <mergeCell ref="B60:C60"/>
    <mergeCell ref="D60:E60"/>
    <mergeCell ref="F60:G60"/>
    <mergeCell ref="H60:I60"/>
    <mergeCell ref="J60:K60"/>
    <mergeCell ref="B59:C59"/>
    <mergeCell ref="D59:E59"/>
    <mergeCell ref="F59:G59"/>
    <mergeCell ref="H59:I59"/>
    <mergeCell ref="J59:K59"/>
    <mergeCell ref="L58:M58"/>
    <mergeCell ref="N58:O58"/>
    <mergeCell ref="P58:S58"/>
    <mergeCell ref="T58:W58"/>
    <mergeCell ref="X58:Z58"/>
    <mergeCell ref="AA58:AB58"/>
    <mergeCell ref="N57:O57"/>
    <mergeCell ref="P57:S57"/>
    <mergeCell ref="T57:W57"/>
    <mergeCell ref="X57:Z57"/>
    <mergeCell ref="AA57:AB57"/>
    <mergeCell ref="L57:M57"/>
    <mergeCell ref="B58:C58"/>
    <mergeCell ref="D58:E58"/>
    <mergeCell ref="F58:G58"/>
    <mergeCell ref="H58:I58"/>
    <mergeCell ref="J58:K58"/>
    <mergeCell ref="B57:C57"/>
    <mergeCell ref="D57:E57"/>
    <mergeCell ref="F57:G57"/>
    <mergeCell ref="H57:I57"/>
    <mergeCell ref="J57:K57"/>
    <mergeCell ref="L56:M56"/>
    <mergeCell ref="N56:O56"/>
    <mergeCell ref="P56:S56"/>
    <mergeCell ref="T56:W56"/>
    <mergeCell ref="X56:Z56"/>
    <mergeCell ref="AA56:AB56"/>
    <mergeCell ref="N55:O55"/>
    <mergeCell ref="P55:S55"/>
    <mergeCell ref="T55:W55"/>
    <mergeCell ref="X55:Z55"/>
    <mergeCell ref="AA55:AB55"/>
    <mergeCell ref="L55:M55"/>
    <mergeCell ref="B56:C56"/>
    <mergeCell ref="D56:E56"/>
    <mergeCell ref="F56:G56"/>
    <mergeCell ref="H56:I56"/>
    <mergeCell ref="J56:K56"/>
    <mergeCell ref="B55:C55"/>
    <mergeCell ref="D55:E55"/>
    <mergeCell ref="F55:G55"/>
    <mergeCell ref="H55:I55"/>
    <mergeCell ref="J55:K55"/>
    <mergeCell ref="L54:M54"/>
    <mergeCell ref="N54:O54"/>
    <mergeCell ref="P54:S54"/>
    <mergeCell ref="T54:W54"/>
    <mergeCell ref="X54:Z54"/>
    <mergeCell ref="AA54:AB54"/>
    <mergeCell ref="N53:O53"/>
    <mergeCell ref="P53:S53"/>
    <mergeCell ref="T53:W53"/>
    <mergeCell ref="X53:Z53"/>
    <mergeCell ref="AA53:AB53"/>
    <mergeCell ref="L53:M53"/>
    <mergeCell ref="B54:C54"/>
    <mergeCell ref="D54:E54"/>
    <mergeCell ref="F54:G54"/>
    <mergeCell ref="H54:I54"/>
    <mergeCell ref="J54:K54"/>
    <mergeCell ref="B53:C53"/>
    <mergeCell ref="D53:E53"/>
    <mergeCell ref="F53:G53"/>
    <mergeCell ref="H53:I53"/>
    <mergeCell ref="J53:K53"/>
    <mergeCell ref="L52:M52"/>
    <mergeCell ref="N52:O52"/>
    <mergeCell ref="P52:S52"/>
    <mergeCell ref="T52:W52"/>
    <mergeCell ref="X52:Z52"/>
    <mergeCell ref="AA52:AB52"/>
    <mergeCell ref="A45:AB45"/>
    <mergeCell ref="D47:AB47"/>
    <mergeCell ref="B51:C52"/>
    <mergeCell ref="D51:I51"/>
    <mergeCell ref="J51:O51"/>
    <mergeCell ref="P51:AB51"/>
    <mergeCell ref="D52:E52"/>
    <mergeCell ref="F52:G52"/>
    <mergeCell ref="H52:I52"/>
    <mergeCell ref="J52:K52"/>
    <mergeCell ref="J42:N42"/>
    <mergeCell ref="O42:P42"/>
    <mergeCell ref="Q42:U42"/>
    <mergeCell ref="X42:AB42"/>
    <mergeCell ref="P43:Q43"/>
    <mergeCell ref="R43:Y43"/>
    <mergeCell ref="T39:U39"/>
    <mergeCell ref="V39:W39"/>
    <mergeCell ref="X39:AB39"/>
    <mergeCell ref="V40:W40"/>
    <mergeCell ref="X40:AB40"/>
    <mergeCell ref="T41:U41"/>
    <mergeCell ref="V41:W41"/>
    <mergeCell ref="X41:AB41"/>
    <mergeCell ref="T37:U37"/>
    <mergeCell ref="V37:W37"/>
    <mergeCell ref="X37:AB37"/>
    <mergeCell ref="T38:U38"/>
    <mergeCell ref="V38:W38"/>
    <mergeCell ref="X38:AB38"/>
    <mergeCell ref="A31:AB31"/>
    <mergeCell ref="A32:AB32"/>
    <mergeCell ref="T36:U36"/>
    <mergeCell ref="V36:W36"/>
    <mergeCell ref="X36:AB36"/>
    <mergeCell ref="M29:O29"/>
    <mergeCell ref="P29:R29"/>
    <mergeCell ref="S29:U29"/>
    <mergeCell ref="V29:X29"/>
    <mergeCell ref="Y29:Z29"/>
    <mergeCell ref="AA29:AB29"/>
    <mergeCell ref="P28:R28"/>
    <mergeCell ref="S28:U28"/>
    <mergeCell ref="V28:X28"/>
    <mergeCell ref="Y28:Z28"/>
    <mergeCell ref="AA28:AB28"/>
    <mergeCell ref="M28:O28"/>
    <mergeCell ref="B29:C29"/>
    <mergeCell ref="D29:E29"/>
    <mergeCell ref="F29:G29"/>
    <mergeCell ref="H29:I29"/>
    <mergeCell ref="J29:L29"/>
    <mergeCell ref="B28:C28"/>
    <mergeCell ref="D28:E28"/>
    <mergeCell ref="F28:G28"/>
    <mergeCell ref="H28:I28"/>
    <mergeCell ref="J28:L28"/>
    <mergeCell ref="M27:O27"/>
    <mergeCell ref="P27:R27"/>
    <mergeCell ref="S27:U27"/>
    <mergeCell ref="V27:X27"/>
    <mergeCell ref="Y27:Z27"/>
    <mergeCell ref="AA27:AB27"/>
    <mergeCell ref="P26:R26"/>
    <mergeCell ref="S26:U26"/>
    <mergeCell ref="V26:X26"/>
    <mergeCell ref="Y26:Z26"/>
    <mergeCell ref="AA26:AB26"/>
    <mergeCell ref="M26:O26"/>
    <mergeCell ref="B27:C27"/>
    <mergeCell ref="D27:E27"/>
    <mergeCell ref="F27:G27"/>
    <mergeCell ref="H27:I27"/>
    <mergeCell ref="J27:L27"/>
    <mergeCell ref="B26:C26"/>
    <mergeCell ref="D26:E26"/>
    <mergeCell ref="F26:G26"/>
    <mergeCell ref="H26:I26"/>
    <mergeCell ref="J26:L26"/>
    <mergeCell ref="M25:O25"/>
    <mergeCell ref="P25:R25"/>
    <mergeCell ref="S25:U25"/>
    <mergeCell ref="V25:X25"/>
    <mergeCell ref="Y25:Z25"/>
    <mergeCell ref="AA25:AB25"/>
    <mergeCell ref="P24:R24"/>
    <mergeCell ref="S24:U24"/>
    <mergeCell ref="V24:X24"/>
    <mergeCell ref="Y24:Z24"/>
    <mergeCell ref="AA24:AB24"/>
    <mergeCell ref="M24:O24"/>
    <mergeCell ref="B25:C25"/>
    <mergeCell ref="D25:E25"/>
    <mergeCell ref="F25:G25"/>
    <mergeCell ref="H25:I25"/>
    <mergeCell ref="J25:L25"/>
    <mergeCell ref="B24:C24"/>
    <mergeCell ref="D24:E24"/>
    <mergeCell ref="F24:G24"/>
    <mergeCell ref="H24:I24"/>
    <mergeCell ref="J24:L24"/>
    <mergeCell ref="M23:O23"/>
    <mergeCell ref="P23:R23"/>
    <mergeCell ref="S23:U23"/>
    <mergeCell ref="V23:X23"/>
    <mergeCell ref="Y23:Z23"/>
    <mergeCell ref="AA23:AB23"/>
    <mergeCell ref="P22:R22"/>
    <mergeCell ref="S22:U22"/>
    <mergeCell ref="V22:X22"/>
    <mergeCell ref="Y22:Z22"/>
    <mergeCell ref="AA22:AB22"/>
    <mergeCell ref="M22:O22"/>
    <mergeCell ref="B23:C23"/>
    <mergeCell ref="D23:E23"/>
    <mergeCell ref="F23:G23"/>
    <mergeCell ref="H23:I23"/>
    <mergeCell ref="J23:L23"/>
    <mergeCell ref="B22:C22"/>
    <mergeCell ref="D22:E22"/>
    <mergeCell ref="F22:G22"/>
    <mergeCell ref="H22:I22"/>
    <mergeCell ref="J22:L22"/>
    <mergeCell ref="AA18:AB18"/>
    <mergeCell ref="M18:O18"/>
    <mergeCell ref="B21:C21"/>
    <mergeCell ref="D21:E21"/>
    <mergeCell ref="F21:G21"/>
    <mergeCell ref="H21:I21"/>
    <mergeCell ref="J21:L21"/>
    <mergeCell ref="B20:C20"/>
    <mergeCell ref="D20:E20"/>
    <mergeCell ref="F20:G20"/>
    <mergeCell ref="H20:I20"/>
    <mergeCell ref="J20:L20"/>
    <mergeCell ref="M21:O21"/>
    <mergeCell ref="P21:R21"/>
    <mergeCell ref="S21:U21"/>
    <mergeCell ref="V21:X21"/>
    <mergeCell ref="Y21:Z21"/>
    <mergeCell ref="AA21:AB21"/>
    <mergeCell ref="P20:R20"/>
    <mergeCell ref="S20:U20"/>
    <mergeCell ref="V20:X20"/>
    <mergeCell ref="Y20:Z20"/>
    <mergeCell ref="AA20:AB20"/>
    <mergeCell ref="M20:O20"/>
    <mergeCell ref="V16:X16"/>
    <mergeCell ref="Y16:Z16"/>
    <mergeCell ref="AA16:AB16"/>
    <mergeCell ref="M16:O16"/>
    <mergeCell ref="B19:C19"/>
    <mergeCell ref="D19:E19"/>
    <mergeCell ref="F19:G19"/>
    <mergeCell ref="H19:I19"/>
    <mergeCell ref="J19:L19"/>
    <mergeCell ref="B18:C18"/>
    <mergeCell ref="D18:E18"/>
    <mergeCell ref="F18:G18"/>
    <mergeCell ref="H18:I18"/>
    <mergeCell ref="J18:L18"/>
    <mergeCell ref="M19:O19"/>
    <mergeCell ref="P19:R19"/>
    <mergeCell ref="S19:U19"/>
    <mergeCell ref="V19:X19"/>
    <mergeCell ref="Y19:Z19"/>
    <mergeCell ref="AA19:AB19"/>
    <mergeCell ref="P18:R18"/>
    <mergeCell ref="S18:U18"/>
    <mergeCell ref="V18:X18"/>
    <mergeCell ref="Y18:Z18"/>
    <mergeCell ref="A11:AB11"/>
    <mergeCell ref="D12:AB12"/>
    <mergeCell ref="B15:C15"/>
    <mergeCell ref="D15:I15"/>
    <mergeCell ref="J15:R15"/>
    <mergeCell ref="S15:AB15"/>
    <mergeCell ref="B17:C17"/>
    <mergeCell ref="D17:E17"/>
    <mergeCell ref="F17:G17"/>
    <mergeCell ref="H17:I17"/>
    <mergeCell ref="J17:L17"/>
    <mergeCell ref="B16:C16"/>
    <mergeCell ref="D16:E16"/>
    <mergeCell ref="F16:G16"/>
    <mergeCell ref="H16:I16"/>
    <mergeCell ref="J16:L16"/>
    <mergeCell ref="M17:O17"/>
    <mergeCell ref="P17:R17"/>
    <mergeCell ref="S17:U17"/>
    <mergeCell ref="V17:X17"/>
    <mergeCell ref="Y17:Z17"/>
    <mergeCell ref="AA17:AB17"/>
    <mergeCell ref="P16:R16"/>
    <mergeCell ref="S16:U16"/>
    <mergeCell ref="A1:AB1"/>
    <mergeCell ref="A2:AB2"/>
    <mergeCell ref="A3:AB3"/>
    <mergeCell ref="A4:AB4"/>
    <mergeCell ref="A6:AB6"/>
    <mergeCell ref="B7:AB7"/>
    <mergeCell ref="A8:AB8"/>
    <mergeCell ref="A9:AB9"/>
    <mergeCell ref="A10:AB10"/>
  </mergeCells>
  <phoneticPr fontId="3"/>
  <pageMargins left="0.9055118110236221" right="0.11811023622047245" top="0.9448818897637796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94"/>
  <sheetViews>
    <sheetView workbookViewId="0">
      <selection activeCell="E37" sqref="E37:W37"/>
    </sheetView>
  </sheetViews>
  <sheetFormatPr defaultRowHeight="13.5" x14ac:dyDescent="0.15"/>
  <cols>
    <col min="1" max="22" width="3.125" customWidth="1"/>
    <col min="23" max="23" width="2.875" customWidth="1"/>
    <col min="24" max="26" width="3.375" customWidth="1"/>
    <col min="27" max="28" width="3.125" customWidth="1"/>
    <col min="29" max="29" width="8.875" customWidth="1"/>
    <col min="30" max="42" width="2.625" customWidth="1"/>
  </cols>
  <sheetData>
    <row r="1" spans="1:28" ht="36.75" customHeight="1" x14ac:dyDescent="0.15">
      <c r="A1" s="132" t="s">
        <v>180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spans="1:28" ht="20.25" customHeight="1"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8" ht="30" customHeight="1" x14ac:dyDescent="0.15">
      <c r="A3" s="134" t="s">
        <v>182</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row>
    <row r="4" spans="1:28" x14ac:dyDescent="0.15">
      <c r="A4" s="135" t="s">
        <v>183</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1:28" ht="35.25" customHeight="1" x14ac:dyDescent="0.1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28" ht="21" customHeight="1" x14ac:dyDescent="0.15">
      <c r="A6" s="136" t="s">
        <v>0</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50.25" customHeight="1" x14ac:dyDescent="0.15">
      <c r="A7" s="26"/>
      <c r="B7" s="121" t="s">
        <v>109</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ht="21.75" customHeight="1" x14ac:dyDescent="0.15">
      <c r="A8" s="136" t="s">
        <v>1</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row>
    <row r="9" spans="1:28" ht="21.75" customHeight="1" x14ac:dyDescent="0.15">
      <c r="A9" s="136" t="s">
        <v>143</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row>
    <row r="10" spans="1:28" ht="21.75" customHeight="1" x14ac:dyDescent="0.15">
      <c r="A10" s="121" t="s">
        <v>178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row>
    <row r="11" spans="1:28" ht="21.75" customHeight="1" x14ac:dyDescent="0.15">
      <c r="A11" s="122" t="s">
        <v>159</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2" spans="1:28" ht="48.75" customHeight="1" x14ac:dyDescent="0.15">
      <c r="A12" s="26"/>
      <c r="B12" s="27"/>
      <c r="C12" s="27"/>
      <c r="D12" s="123" t="s">
        <v>177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row>
    <row r="13" spans="1:28" ht="18" customHeight="1" x14ac:dyDescent="0.15">
      <c r="A13" s="26"/>
      <c r="B13" s="26"/>
      <c r="C13" s="26" t="s">
        <v>120</v>
      </c>
      <c r="D13" s="26"/>
      <c r="E13" s="26"/>
      <c r="F13" s="28"/>
      <c r="G13" s="28"/>
      <c r="H13" s="28"/>
      <c r="I13" s="28"/>
      <c r="J13" s="28"/>
      <c r="K13" s="28"/>
      <c r="L13" s="28"/>
      <c r="M13" s="28"/>
      <c r="N13" s="28"/>
      <c r="O13" s="28"/>
      <c r="P13" s="28"/>
      <c r="Q13" s="28"/>
      <c r="R13" s="28"/>
      <c r="S13" s="28"/>
      <c r="T13" s="28"/>
      <c r="U13" s="28"/>
      <c r="V13" s="28"/>
      <c r="W13" s="28"/>
      <c r="X13" s="28" t="s">
        <v>215</v>
      </c>
      <c r="Y13" s="28"/>
      <c r="Z13" s="28"/>
      <c r="AA13" s="28"/>
      <c r="AB13" s="28"/>
    </row>
    <row r="14" spans="1:28" ht="6.75" customHeight="1" thickBot="1" x14ac:dyDescent="0.2">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spans="1:28" ht="20.25" customHeight="1" x14ac:dyDescent="0.15">
      <c r="A15" s="26"/>
      <c r="B15" s="126"/>
      <c r="C15" s="127"/>
      <c r="D15" s="128" t="s">
        <v>156</v>
      </c>
      <c r="E15" s="129"/>
      <c r="F15" s="129"/>
      <c r="G15" s="129"/>
      <c r="H15" s="129"/>
      <c r="I15" s="130"/>
      <c r="J15" s="270" t="s">
        <v>18</v>
      </c>
      <c r="K15" s="271"/>
      <c r="L15" s="271"/>
      <c r="M15" s="271"/>
      <c r="N15" s="271"/>
      <c r="O15" s="271"/>
      <c r="P15" s="271"/>
      <c r="Q15" s="271"/>
      <c r="R15" s="272"/>
      <c r="S15" s="270" t="s">
        <v>4</v>
      </c>
      <c r="T15" s="271"/>
      <c r="U15" s="271"/>
      <c r="V15" s="271"/>
      <c r="W15" s="271"/>
      <c r="X15" s="271"/>
      <c r="Y15" s="271"/>
      <c r="Z15" s="271"/>
      <c r="AA15" s="271"/>
      <c r="AB15" s="272"/>
    </row>
    <row r="16" spans="1:28" ht="36" customHeight="1" x14ac:dyDescent="0.15">
      <c r="A16" s="26"/>
      <c r="B16" s="147"/>
      <c r="C16" s="148"/>
      <c r="D16" s="147" t="s">
        <v>151</v>
      </c>
      <c r="E16" s="149"/>
      <c r="F16" s="149" t="s">
        <v>150</v>
      </c>
      <c r="G16" s="149"/>
      <c r="H16" s="149" t="s">
        <v>103</v>
      </c>
      <c r="I16" s="148"/>
      <c r="J16" s="147" t="s">
        <v>152</v>
      </c>
      <c r="K16" s="149"/>
      <c r="L16" s="149"/>
      <c r="M16" s="149" t="s">
        <v>153</v>
      </c>
      <c r="N16" s="149"/>
      <c r="O16" s="149"/>
      <c r="P16" s="149" t="s">
        <v>105</v>
      </c>
      <c r="Q16" s="149"/>
      <c r="R16" s="148"/>
      <c r="S16" s="147" t="s">
        <v>154</v>
      </c>
      <c r="T16" s="149"/>
      <c r="U16" s="149"/>
      <c r="V16" s="149" t="s">
        <v>155</v>
      </c>
      <c r="W16" s="149"/>
      <c r="X16" s="149"/>
      <c r="Y16" s="157" t="s">
        <v>106</v>
      </c>
      <c r="Z16" s="222"/>
      <c r="AA16" s="149" t="s">
        <v>160</v>
      </c>
      <c r="AB16" s="148"/>
    </row>
    <row r="17" spans="1:28" ht="21" customHeight="1" x14ac:dyDescent="0.15">
      <c r="A17" s="26"/>
      <c r="B17" s="137" t="s">
        <v>6</v>
      </c>
      <c r="C17" s="138"/>
      <c r="D17" s="139">
        <v>316</v>
      </c>
      <c r="E17" s="140"/>
      <c r="F17" s="273">
        <v>336</v>
      </c>
      <c r="G17" s="273"/>
      <c r="H17" s="320">
        <f t="shared" ref="H17:H29" si="0">SUM(F17-D17)</f>
        <v>20</v>
      </c>
      <c r="I17" s="321"/>
      <c r="J17" s="274">
        <f t="shared" ref="J17:J29" si="1">SUM(S17/D17)</f>
        <v>9.1107594936708853</v>
      </c>
      <c r="K17" s="275"/>
      <c r="L17" s="275"/>
      <c r="M17" s="275">
        <f t="shared" ref="M17:M29" si="2">SUM(V17/F17)</f>
        <v>9.2559523809523814</v>
      </c>
      <c r="N17" s="275"/>
      <c r="O17" s="275"/>
      <c r="P17" s="322">
        <v>117</v>
      </c>
      <c r="Q17" s="322"/>
      <c r="R17" s="323"/>
      <c r="S17" s="145">
        <v>2879</v>
      </c>
      <c r="T17" s="146"/>
      <c r="U17" s="146"/>
      <c r="V17" s="146">
        <v>3110</v>
      </c>
      <c r="W17" s="146"/>
      <c r="X17" s="146"/>
      <c r="Y17" s="146">
        <f>SUM(V17-S17)</f>
        <v>231</v>
      </c>
      <c r="Z17" s="146"/>
      <c r="AA17" s="155">
        <f t="shared" ref="AA17:AA29" si="3">SUM(V17/S17%)</f>
        <v>108.0236193122612</v>
      </c>
      <c r="AB17" s="156"/>
    </row>
    <row r="18" spans="1:28" ht="21" customHeight="1" x14ac:dyDescent="0.15">
      <c r="A18" s="26"/>
      <c r="B18" s="137" t="s">
        <v>7</v>
      </c>
      <c r="C18" s="138"/>
      <c r="D18" s="145">
        <v>291</v>
      </c>
      <c r="E18" s="146"/>
      <c r="F18" s="273">
        <v>288</v>
      </c>
      <c r="G18" s="273"/>
      <c r="H18" s="150">
        <f t="shared" si="0"/>
        <v>-3</v>
      </c>
      <c r="I18" s="151"/>
      <c r="J18" s="274">
        <f t="shared" si="1"/>
        <v>9.065292096219931</v>
      </c>
      <c r="K18" s="275"/>
      <c r="L18" s="275"/>
      <c r="M18" s="275">
        <f t="shared" si="2"/>
        <v>9.21875</v>
      </c>
      <c r="N18" s="275"/>
      <c r="O18" s="275"/>
      <c r="P18" s="322">
        <v>122</v>
      </c>
      <c r="Q18" s="322"/>
      <c r="R18" s="323"/>
      <c r="S18" s="145">
        <v>2638</v>
      </c>
      <c r="T18" s="146"/>
      <c r="U18" s="146"/>
      <c r="V18" s="146">
        <v>2655</v>
      </c>
      <c r="W18" s="146"/>
      <c r="X18" s="146"/>
      <c r="Y18" s="154">
        <f t="shared" ref="Y18:Y29" si="4">SUM(V18-S18)</f>
        <v>17</v>
      </c>
      <c r="Z18" s="154"/>
      <c r="AA18" s="155">
        <f t="shared" si="3"/>
        <v>100.64442759666414</v>
      </c>
      <c r="AB18" s="156"/>
    </row>
    <row r="19" spans="1:28" ht="21" customHeight="1" x14ac:dyDescent="0.15">
      <c r="A19" s="26"/>
      <c r="B19" s="137" t="s">
        <v>8</v>
      </c>
      <c r="C19" s="138"/>
      <c r="D19" s="145">
        <v>298</v>
      </c>
      <c r="E19" s="146"/>
      <c r="F19" s="273">
        <v>352</v>
      </c>
      <c r="G19" s="273"/>
      <c r="H19" s="320">
        <f t="shared" si="0"/>
        <v>54</v>
      </c>
      <c r="I19" s="321"/>
      <c r="J19" s="274">
        <f t="shared" si="1"/>
        <v>9.0939597315436238</v>
      </c>
      <c r="K19" s="275"/>
      <c r="L19" s="275"/>
      <c r="M19" s="275">
        <f t="shared" si="2"/>
        <v>9.2301136363636367</v>
      </c>
      <c r="N19" s="275"/>
      <c r="O19" s="275"/>
      <c r="P19" s="322">
        <v>136</v>
      </c>
      <c r="Q19" s="322"/>
      <c r="R19" s="323"/>
      <c r="S19" s="145">
        <v>2710</v>
      </c>
      <c r="T19" s="146"/>
      <c r="U19" s="146"/>
      <c r="V19" s="146">
        <v>3249</v>
      </c>
      <c r="W19" s="146"/>
      <c r="X19" s="146"/>
      <c r="Y19" s="146">
        <f t="shared" si="4"/>
        <v>539</v>
      </c>
      <c r="Z19" s="146"/>
      <c r="AA19" s="155">
        <f t="shared" si="3"/>
        <v>119.88929889298892</v>
      </c>
      <c r="AB19" s="156"/>
    </row>
    <row r="20" spans="1:28" ht="21" customHeight="1" x14ac:dyDescent="0.15">
      <c r="A20" s="26"/>
      <c r="B20" s="137" t="s">
        <v>9</v>
      </c>
      <c r="C20" s="138"/>
      <c r="D20" s="145">
        <v>316</v>
      </c>
      <c r="E20" s="146"/>
      <c r="F20" s="273">
        <v>352</v>
      </c>
      <c r="G20" s="273"/>
      <c r="H20" s="320">
        <f t="shared" si="0"/>
        <v>36</v>
      </c>
      <c r="I20" s="321"/>
      <c r="J20" s="274">
        <f t="shared" si="1"/>
        <v>9.1170886075949369</v>
      </c>
      <c r="K20" s="275"/>
      <c r="L20" s="275"/>
      <c r="M20" s="275">
        <f t="shared" si="2"/>
        <v>9.2414772727272734</v>
      </c>
      <c r="N20" s="275"/>
      <c r="O20" s="275"/>
      <c r="P20" s="322">
        <v>98</v>
      </c>
      <c r="Q20" s="322"/>
      <c r="R20" s="323"/>
      <c r="S20" s="145">
        <v>2881</v>
      </c>
      <c r="T20" s="146"/>
      <c r="U20" s="146"/>
      <c r="V20" s="146">
        <v>3253</v>
      </c>
      <c r="W20" s="146"/>
      <c r="X20" s="146"/>
      <c r="Y20" s="146">
        <f t="shared" si="4"/>
        <v>372</v>
      </c>
      <c r="Z20" s="146"/>
      <c r="AA20" s="155">
        <f t="shared" si="3"/>
        <v>112.91218326969803</v>
      </c>
      <c r="AB20" s="156"/>
    </row>
    <row r="21" spans="1:28" ht="21" customHeight="1" x14ac:dyDescent="0.15">
      <c r="A21" s="26"/>
      <c r="B21" s="137" t="s">
        <v>10</v>
      </c>
      <c r="C21" s="138"/>
      <c r="D21" s="145">
        <v>268</v>
      </c>
      <c r="E21" s="146"/>
      <c r="F21" s="273">
        <v>304</v>
      </c>
      <c r="G21" s="273"/>
      <c r="H21" s="150">
        <f t="shared" si="0"/>
        <v>36</v>
      </c>
      <c r="I21" s="151"/>
      <c r="J21" s="274">
        <f t="shared" si="1"/>
        <v>9.1007462686567155</v>
      </c>
      <c r="K21" s="275"/>
      <c r="L21" s="275"/>
      <c r="M21" s="275">
        <f t="shared" si="2"/>
        <v>9.2269736842105257</v>
      </c>
      <c r="N21" s="275"/>
      <c r="O21" s="275"/>
      <c r="P21" s="322">
        <v>156</v>
      </c>
      <c r="Q21" s="322"/>
      <c r="R21" s="323"/>
      <c r="S21" s="145">
        <v>2439</v>
      </c>
      <c r="T21" s="146"/>
      <c r="U21" s="146"/>
      <c r="V21" s="146">
        <v>2805</v>
      </c>
      <c r="W21" s="146"/>
      <c r="X21" s="146"/>
      <c r="Y21" s="146">
        <f t="shared" si="4"/>
        <v>366</v>
      </c>
      <c r="Z21" s="146"/>
      <c r="AA21" s="155">
        <f t="shared" si="3"/>
        <v>115.00615006150061</v>
      </c>
      <c r="AB21" s="156"/>
    </row>
    <row r="22" spans="1:28" ht="21" customHeight="1" x14ac:dyDescent="0.15">
      <c r="A22" s="26"/>
      <c r="B22" s="137" t="s">
        <v>11</v>
      </c>
      <c r="C22" s="138"/>
      <c r="D22" s="145">
        <v>314</v>
      </c>
      <c r="E22" s="146"/>
      <c r="F22" s="273">
        <v>304</v>
      </c>
      <c r="G22" s="273"/>
      <c r="H22" s="150">
        <f t="shared" si="0"/>
        <v>-10</v>
      </c>
      <c r="I22" s="151"/>
      <c r="J22" s="274">
        <f t="shared" si="1"/>
        <v>9.0509554140127388</v>
      </c>
      <c r="K22" s="275"/>
      <c r="L22" s="275"/>
      <c r="M22" s="275">
        <f t="shared" si="2"/>
        <v>9.2335526315789469</v>
      </c>
      <c r="N22" s="275"/>
      <c r="O22" s="275"/>
      <c r="P22" s="322">
        <v>122</v>
      </c>
      <c r="Q22" s="322"/>
      <c r="R22" s="323"/>
      <c r="S22" s="145">
        <v>2842</v>
      </c>
      <c r="T22" s="146"/>
      <c r="U22" s="146"/>
      <c r="V22" s="146">
        <v>2807</v>
      </c>
      <c r="W22" s="146"/>
      <c r="X22" s="146"/>
      <c r="Y22" s="154">
        <f t="shared" si="4"/>
        <v>-35</v>
      </c>
      <c r="Z22" s="154" ph="1"/>
      <c r="AA22" s="155">
        <f t="shared" si="3"/>
        <v>98.768472906403929</v>
      </c>
      <c r="AB22" s="156"/>
    </row>
    <row r="23" spans="1:28" ht="21" customHeight="1" x14ac:dyDescent="0.15">
      <c r="A23" s="26"/>
      <c r="B23" s="137" t="s">
        <v>12</v>
      </c>
      <c r="C23" s="138"/>
      <c r="D23" s="145">
        <v>319</v>
      </c>
      <c r="E23" s="146"/>
      <c r="F23" s="273">
        <v>352</v>
      </c>
      <c r="G23" s="273"/>
      <c r="H23" s="150">
        <f t="shared" si="0"/>
        <v>33</v>
      </c>
      <c r="I23" s="151"/>
      <c r="J23" s="274">
        <f t="shared" si="1"/>
        <v>9.1849529780564261</v>
      </c>
      <c r="K23" s="275"/>
      <c r="L23" s="275"/>
      <c r="M23" s="275">
        <f t="shared" si="2"/>
        <v>9.2471590909090917</v>
      </c>
      <c r="N23" s="275"/>
      <c r="O23" s="275"/>
      <c r="P23" s="322">
        <v>36</v>
      </c>
      <c r="Q23" s="322"/>
      <c r="R23" s="323"/>
      <c r="S23" s="145">
        <v>2930</v>
      </c>
      <c r="T23" s="146"/>
      <c r="U23" s="146"/>
      <c r="V23" s="146">
        <v>3255</v>
      </c>
      <c r="W23" s="146"/>
      <c r="X23" s="146"/>
      <c r="Y23" s="146">
        <f t="shared" si="4"/>
        <v>325</v>
      </c>
      <c r="Z23" s="146"/>
      <c r="AA23" s="155">
        <f t="shared" si="3"/>
        <v>111.09215017064847</v>
      </c>
      <c r="AB23" s="156"/>
    </row>
    <row r="24" spans="1:28" ht="21" customHeight="1" x14ac:dyDescent="0.15">
      <c r="A24" s="26"/>
      <c r="B24" s="137" t="s">
        <v>13</v>
      </c>
      <c r="C24" s="138"/>
      <c r="D24" s="145">
        <v>320</v>
      </c>
      <c r="E24" s="146"/>
      <c r="F24" s="273">
        <v>336</v>
      </c>
      <c r="G24" s="273"/>
      <c r="H24" s="150">
        <f t="shared" si="0"/>
        <v>16</v>
      </c>
      <c r="I24" s="151"/>
      <c r="J24" s="274">
        <f t="shared" si="1"/>
        <v>9.0875000000000004</v>
      </c>
      <c r="K24" s="275"/>
      <c r="L24" s="275"/>
      <c r="M24" s="275">
        <f t="shared" si="2"/>
        <v>9.2380952380952372</v>
      </c>
      <c r="N24" s="275"/>
      <c r="O24" s="275"/>
      <c r="P24" s="322">
        <v>150</v>
      </c>
      <c r="Q24" s="322"/>
      <c r="R24" s="323"/>
      <c r="S24" s="145">
        <v>2908</v>
      </c>
      <c r="T24" s="146"/>
      <c r="U24" s="146"/>
      <c r="V24" s="146">
        <v>3104</v>
      </c>
      <c r="W24" s="146"/>
      <c r="X24" s="146"/>
      <c r="Y24" s="154">
        <f t="shared" si="4"/>
        <v>196</v>
      </c>
      <c r="Z24" s="154"/>
      <c r="AA24" s="155">
        <f t="shared" si="3"/>
        <v>106.74002751031638</v>
      </c>
      <c r="AB24" s="156"/>
    </row>
    <row r="25" spans="1:28" ht="21" customHeight="1" x14ac:dyDescent="0.15">
      <c r="A25" s="26"/>
      <c r="B25" s="137" t="s">
        <v>14</v>
      </c>
      <c r="C25" s="138"/>
      <c r="D25" s="145">
        <v>303</v>
      </c>
      <c r="E25" s="146"/>
      <c r="F25" s="273">
        <v>320</v>
      </c>
      <c r="G25" s="273"/>
      <c r="H25" s="150">
        <f t="shared" si="0"/>
        <v>17</v>
      </c>
      <c r="I25" s="151"/>
      <c r="J25" s="274">
        <f t="shared" si="1"/>
        <v>9.0924092409240931</v>
      </c>
      <c r="K25" s="275"/>
      <c r="L25" s="275"/>
      <c r="M25" s="275">
        <f t="shared" si="2"/>
        <v>9.2406249999999996</v>
      </c>
      <c r="N25" s="275"/>
      <c r="O25" s="275"/>
      <c r="P25" s="322">
        <v>149</v>
      </c>
      <c r="Q25" s="322"/>
      <c r="R25" s="323"/>
      <c r="S25" s="145">
        <v>2755</v>
      </c>
      <c r="T25" s="146"/>
      <c r="U25" s="146"/>
      <c r="V25" s="146">
        <v>2957</v>
      </c>
      <c r="W25" s="146"/>
      <c r="X25" s="146"/>
      <c r="Y25" s="146">
        <f t="shared" si="4"/>
        <v>202</v>
      </c>
      <c r="Z25" s="146"/>
      <c r="AA25" s="155">
        <f t="shared" si="3"/>
        <v>107.33212341197822</v>
      </c>
      <c r="AB25" s="156"/>
    </row>
    <row r="26" spans="1:28" ht="21" customHeight="1" x14ac:dyDescent="0.15">
      <c r="A26" s="26"/>
      <c r="B26" s="137" t="s">
        <v>15</v>
      </c>
      <c r="C26" s="138"/>
      <c r="D26" s="145">
        <v>285</v>
      </c>
      <c r="E26" s="146"/>
      <c r="F26" s="273">
        <v>320</v>
      </c>
      <c r="G26" s="273"/>
      <c r="H26" s="150">
        <f t="shared" si="0"/>
        <v>35</v>
      </c>
      <c r="I26" s="151"/>
      <c r="J26" s="274">
        <f t="shared" si="1"/>
        <v>9.1263157894736846</v>
      </c>
      <c r="K26" s="275"/>
      <c r="L26" s="275"/>
      <c r="M26" s="275">
        <f t="shared" si="2"/>
        <v>9.234375</v>
      </c>
      <c r="N26" s="275"/>
      <c r="O26" s="275"/>
      <c r="P26" s="322">
        <v>108</v>
      </c>
      <c r="Q26" s="322"/>
      <c r="R26" s="323"/>
      <c r="S26" s="145">
        <v>2601</v>
      </c>
      <c r="T26" s="146"/>
      <c r="U26" s="146"/>
      <c r="V26" s="146">
        <v>2955</v>
      </c>
      <c r="W26" s="146"/>
      <c r="X26" s="146"/>
      <c r="Y26" s="146">
        <f t="shared" si="4"/>
        <v>354</v>
      </c>
      <c r="Z26" s="146"/>
      <c r="AA26" s="155">
        <f t="shared" si="3"/>
        <v>113.61014994232987</v>
      </c>
      <c r="AB26" s="156"/>
    </row>
    <row r="27" spans="1:28" ht="21" customHeight="1" x14ac:dyDescent="0.15">
      <c r="A27" s="26"/>
      <c r="B27" s="137" t="s">
        <v>16</v>
      </c>
      <c r="C27" s="138"/>
      <c r="D27" s="145">
        <v>305</v>
      </c>
      <c r="E27" s="146"/>
      <c r="F27" s="273">
        <v>320</v>
      </c>
      <c r="G27" s="273"/>
      <c r="H27" s="320">
        <f t="shared" si="0"/>
        <v>15</v>
      </c>
      <c r="I27" s="321"/>
      <c r="J27" s="274">
        <f t="shared" si="1"/>
        <v>9.0819672131147549</v>
      </c>
      <c r="K27" s="275"/>
      <c r="L27" s="275"/>
      <c r="M27" s="275">
        <f t="shared" si="2"/>
        <v>9.2312499999999993</v>
      </c>
      <c r="N27" s="275"/>
      <c r="O27" s="275"/>
      <c r="P27" s="322">
        <v>149</v>
      </c>
      <c r="Q27" s="322"/>
      <c r="R27" s="323"/>
      <c r="S27" s="145">
        <v>2770</v>
      </c>
      <c r="T27" s="146"/>
      <c r="U27" s="146"/>
      <c r="V27" s="146">
        <v>2954</v>
      </c>
      <c r="W27" s="146"/>
      <c r="X27" s="146"/>
      <c r="Y27" s="146">
        <f t="shared" si="4"/>
        <v>184</v>
      </c>
      <c r="Z27" s="146"/>
      <c r="AA27" s="155">
        <f t="shared" si="3"/>
        <v>106.64259927797835</v>
      </c>
      <c r="AB27" s="156"/>
    </row>
    <row r="28" spans="1:28" ht="21" customHeight="1" x14ac:dyDescent="0.15">
      <c r="A28" s="26"/>
      <c r="B28" s="137" t="s">
        <v>17</v>
      </c>
      <c r="C28" s="138"/>
      <c r="D28" s="145">
        <v>321</v>
      </c>
      <c r="E28" s="146"/>
      <c r="F28" s="273">
        <v>368</v>
      </c>
      <c r="G28" s="273"/>
      <c r="H28" s="320">
        <f t="shared" si="0"/>
        <v>47</v>
      </c>
      <c r="I28" s="321"/>
      <c r="J28" s="274">
        <f t="shared" si="1"/>
        <v>9.0623052959501553</v>
      </c>
      <c r="K28" s="275"/>
      <c r="L28" s="275"/>
      <c r="M28" s="275">
        <f t="shared" si="2"/>
        <v>9.25</v>
      </c>
      <c r="N28" s="275"/>
      <c r="O28" s="275"/>
      <c r="P28" s="322">
        <v>213</v>
      </c>
      <c r="Q28" s="322"/>
      <c r="R28" s="323"/>
      <c r="S28" s="145">
        <v>2909</v>
      </c>
      <c r="T28" s="146"/>
      <c r="U28" s="146"/>
      <c r="V28" s="146">
        <v>3404</v>
      </c>
      <c r="W28" s="146"/>
      <c r="X28" s="146"/>
      <c r="Y28" s="146">
        <f t="shared" si="4"/>
        <v>495</v>
      </c>
      <c r="Z28" s="146"/>
      <c r="AA28" s="155">
        <f t="shared" si="3"/>
        <v>117.01615675489859</v>
      </c>
      <c r="AB28" s="156"/>
    </row>
    <row r="29" spans="1:28" ht="21" customHeight="1" thickBot="1" x14ac:dyDescent="0.2">
      <c r="A29" s="26"/>
      <c r="B29" s="166" t="s">
        <v>2</v>
      </c>
      <c r="C29" s="167"/>
      <c r="D29" s="168">
        <f>SUM(D17:E28)</f>
        <v>3656</v>
      </c>
      <c r="E29" s="162"/>
      <c r="F29" s="169">
        <f>SUM(F17:G28)</f>
        <v>3952</v>
      </c>
      <c r="G29" s="169"/>
      <c r="H29" s="278">
        <f t="shared" si="0"/>
        <v>296</v>
      </c>
      <c r="I29" s="279"/>
      <c r="J29" s="280">
        <f t="shared" si="1"/>
        <v>9.0979212253829314</v>
      </c>
      <c r="K29" s="281"/>
      <c r="L29" s="281"/>
      <c r="M29" s="281">
        <f t="shared" si="2"/>
        <v>9.2378542510121466</v>
      </c>
      <c r="N29" s="281"/>
      <c r="O29" s="281"/>
      <c r="P29" s="324">
        <v>131</v>
      </c>
      <c r="Q29" s="324"/>
      <c r="R29" s="325"/>
      <c r="S29" s="168">
        <f>SUM(S17:U28)</f>
        <v>33262</v>
      </c>
      <c r="T29" s="162"/>
      <c r="U29" s="162"/>
      <c r="V29" s="162">
        <f>SUM(V17:X28)</f>
        <v>36508</v>
      </c>
      <c r="W29" s="162"/>
      <c r="X29" s="162"/>
      <c r="Y29" s="162">
        <f t="shared" si="4"/>
        <v>3246</v>
      </c>
      <c r="Z29" s="162"/>
      <c r="AA29" s="164">
        <f t="shared" si="3"/>
        <v>109.75888401178521</v>
      </c>
      <c r="AB29" s="165"/>
    </row>
    <row r="30" spans="1:28" ht="21"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row>
    <row r="31" spans="1:28" ht="20.25" customHeight="1" x14ac:dyDescent="0.15">
      <c r="A31" s="136" t="s">
        <v>207</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row>
    <row r="32" spans="1:28" ht="20.25" customHeight="1" x14ac:dyDescent="0.15">
      <c r="A32" s="136" t="s">
        <v>208</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1:28" ht="19.5" customHeight="1" x14ac:dyDescent="0.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spans="1:28" ht="19.5" customHeight="1" x14ac:dyDescent="0.15">
      <c r="A34" s="52"/>
      <c r="B34" s="52"/>
      <c r="C34" s="52"/>
      <c r="D34" s="52" t="s">
        <v>185</v>
      </c>
      <c r="E34" s="52"/>
      <c r="F34" s="52"/>
      <c r="G34" s="52"/>
      <c r="H34" s="52"/>
      <c r="I34" s="52"/>
      <c r="J34" s="52"/>
      <c r="K34" s="52"/>
      <c r="L34" s="52"/>
      <c r="M34" s="52"/>
      <c r="N34" s="52"/>
      <c r="O34" s="52"/>
      <c r="P34" s="52"/>
      <c r="Q34" s="52"/>
      <c r="R34" s="52"/>
      <c r="S34" s="52"/>
      <c r="T34" s="52"/>
      <c r="U34" s="52"/>
      <c r="V34" s="52"/>
      <c r="W34" s="52"/>
      <c r="X34" s="52"/>
      <c r="Y34" s="52"/>
      <c r="Z34" s="52"/>
      <c r="AA34" s="52"/>
      <c r="AB34" s="52"/>
    </row>
    <row r="35" spans="1:28" ht="19.5" customHeight="1" x14ac:dyDescent="0.15">
      <c r="A35" s="52"/>
      <c r="B35" s="52"/>
      <c r="C35" s="52"/>
      <c r="D35" s="52" t="s">
        <v>161</v>
      </c>
      <c r="E35" s="52" t="s">
        <v>209</v>
      </c>
      <c r="F35" s="52"/>
      <c r="G35" s="52"/>
      <c r="H35" s="52"/>
      <c r="I35" s="52"/>
      <c r="J35" s="52"/>
      <c r="K35" s="52"/>
      <c r="L35" s="52"/>
      <c r="M35" s="52"/>
      <c r="N35" s="52"/>
      <c r="O35" s="52"/>
      <c r="P35" s="52"/>
      <c r="Q35" s="52"/>
      <c r="R35" s="52"/>
      <c r="S35" s="52"/>
      <c r="T35" s="52"/>
      <c r="U35" s="52"/>
      <c r="V35" s="52"/>
      <c r="W35" s="52"/>
      <c r="X35" s="52"/>
      <c r="Y35" s="52"/>
      <c r="Z35" s="52"/>
      <c r="AA35" s="52"/>
      <c r="AB35" s="52"/>
    </row>
    <row r="36" spans="1:28" ht="19.5" customHeight="1" x14ac:dyDescent="0.15">
      <c r="A36" s="52"/>
      <c r="B36" s="52"/>
      <c r="C36" s="52"/>
      <c r="D36" s="52"/>
      <c r="E36" s="33" t="s">
        <v>56</v>
      </c>
      <c r="F36" s="33"/>
      <c r="G36" s="33"/>
      <c r="H36" s="33"/>
      <c r="I36" s="33"/>
      <c r="J36" s="33"/>
      <c r="K36" s="33"/>
      <c r="L36" s="33"/>
      <c r="M36" s="33"/>
      <c r="N36" s="33"/>
      <c r="O36" s="33"/>
      <c r="P36" s="33"/>
      <c r="Q36" s="33"/>
      <c r="R36" s="33"/>
      <c r="S36" s="26"/>
      <c r="T36" s="179">
        <v>584</v>
      </c>
      <c r="U36" s="179"/>
      <c r="V36" s="180" t="s">
        <v>49</v>
      </c>
      <c r="W36" s="180"/>
      <c r="X36" s="181" t="s">
        <v>186</v>
      </c>
      <c r="Y36" s="181"/>
      <c r="Z36" s="181"/>
      <c r="AA36" s="181"/>
      <c r="AB36" s="181"/>
    </row>
    <row r="37" spans="1:28" ht="19.5" customHeight="1" x14ac:dyDescent="0.15">
      <c r="A37" s="59"/>
      <c r="B37" s="59"/>
      <c r="C37" s="59"/>
      <c r="D37" s="59"/>
      <c r="E37" s="33" t="s">
        <v>187</v>
      </c>
      <c r="F37" s="26"/>
      <c r="G37" s="26"/>
      <c r="H37" s="26"/>
      <c r="I37" s="26"/>
      <c r="J37" s="26"/>
      <c r="K37" s="26"/>
      <c r="L37" s="26"/>
      <c r="M37" s="26" t="s">
        <v>188</v>
      </c>
      <c r="N37" s="26"/>
      <c r="O37" s="26"/>
      <c r="P37" s="26"/>
      <c r="Q37" s="26"/>
      <c r="R37" s="26"/>
      <c r="S37" s="26"/>
      <c r="T37" s="179">
        <v>6</v>
      </c>
      <c r="U37" s="179"/>
      <c r="V37" s="180" t="s">
        <v>49</v>
      </c>
      <c r="W37" s="180"/>
      <c r="X37" s="181" t="s">
        <v>189</v>
      </c>
      <c r="Y37" s="181"/>
      <c r="Z37" s="181"/>
      <c r="AA37" s="181"/>
      <c r="AB37" s="181"/>
    </row>
    <row r="38" spans="1:28" ht="19.5" customHeight="1" x14ac:dyDescent="0.15">
      <c r="A38" s="52"/>
      <c r="B38" s="52"/>
      <c r="C38" s="52"/>
      <c r="D38" s="52"/>
      <c r="E38" s="33" t="s">
        <v>22</v>
      </c>
      <c r="F38" s="33"/>
      <c r="G38" s="33"/>
      <c r="H38" s="33"/>
      <c r="I38" s="33"/>
      <c r="J38" s="33"/>
      <c r="K38" s="33"/>
      <c r="L38" s="33"/>
      <c r="M38" s="33"/>
      <c r="N38" s="33"/>
      <c r="O38" s="33"/>
      <c r="P38" s="33"/>
      <c r="Q38" s="33"/>
      <c r="R38" s="33"/>
      <c r="S38" s="26"/>
      <c r="T38" s="182">
        <v>41</v>
      </c>
      <c r="U38" s="182"/>
      <c r="V38" s="180" t="s">
        <v>49</v>
      </c>
      <c r="W38" s="180"/>
      <c r="X38" s="181" t="s">
        <v>119</v>
      </c>
      <c r="Y38" s="181"/>
      <c r="Z38" s="181"/>
      <c r="AA38" s="181"/>
      <c r="AB38" s="181"/>
    </row>
    <row r="39" spans="1:28" ht="19.5" customHeight="1" x14ac:dyDescent="0.15">
      <c r="A39" s="52"/>
      <c r="B39" s="52"/>
      <c r="C39" s="52"/>
      <c r="D39" s="52"/>
      <c r="E39" s="33" t="s">
        <v>21</v>
      </c>
      <c r="F39" s="33"/>
      <c r="G39" s="33"/>
      <c r="H39" s="33"/>
      <c r="I39" s="33"/>
      <c r="J39" s="33"/>
      <c r="K39" s="33"/>
      <c r="L39" s="33"/>
      <c r="M39" s="33"/>
      <c r="N39" s="33"/>
      <c r="O39" s="33"/>
      <c r="P39" s="33"/>
      <c r="Q39" s="33"/>
      <c r="R39" s="33"/>
      <c r="S39" s="26"/>
      <c r="T39" s="182">
        <v>89</v>
      </c>
      <c r="U39" s="182"/>
      <c r="V39" s="180" t="s">
        <v>49</v>
      </c>
      <c r="W39" s="180"/>
      <c r="X39" s="181" t="s">
        <v>192</v>
      </c>
      <c r="Y39" s="181"/>
      <c r="Z39" s="181"/>
      <c r="AA39" s="181"/>
      <c r="AB39" s="181"/>
    </row>
    <row r="40" spans="1:28" ht="19.5" customHeight="1" x14ac:dyDescent="0.15">
      <c r="A40" s="26"/>
      <c r="B40" s="26"/>
      <c r="C40" s="26"/>
      <c r="D40" s="26"/>
      <c r="E40" s="33" t="s">
        <v>57</v>
      </c>
      <c r="F40" s="30"/>
      <c r="G40" s="30"/>
      <c r="H40" s="30"/>
      <c r="I40" s="30"/>
      <c r="J40" s="30"/>
      <c r="K40" s="30"/>
      <c r="L40" s="30"/>
      <c r="M40" s="30"/>
      <c r="N40" s="30"/>
      <c r="O40" s="30"/>
      <c r="P40" s="30"/>
      <c r="Q40" s="30"/>
      <c r="R40" s="30"/>
      <c r="S40" s="26"/>
      <c r="T40" s="182">
        <v>56</v>
      </c>
      <c r="U40" s="182"/>
      <c r="V40" s="180" t="s">
        <v>49</v>
      </c>
      <c r="W40" s="180"/>
      <c r="X40" s="181" t="s">
        <v>119</v>
      </c>
      <c r="Y40" s="181"/>
      <c r="Z40" s="181"/>
      <c r="AA40" s="181"/>
      <c r="AB40" s="181"/>
    </row>
    <row r="41" spans="1:28" ht="19.5" customHeight="1" x14ac:dyDescent="0.15">
      <c r="A41" s="26"/>
      <c r="B41" s="26"/>
      <c r="C41" s="26"/>
      <c r="D41" s="26"/>
      <c r="E41" s="33" t="s">
        <v>190</v>
      </c>
      <c r="F41" s="30"/>
      <c r="G41" s="30"/>
      <c r="H41" s="30"/>
      <c r="I41" s="30"/>
      <c r="J41" s="30"/>
      <c r="K41" s="30"/>
      <c r="L41" s="30"/>
      <c r="M41" s="30"/>
      <c r="N41" s="30"/>
      <c r="O41" s="30"/>
      <c r="P41" s="30"/>
      <c r="Q41" s="30"/>
      <c r="R41" s="30"/>
      <c r="S41" s="34"/>
      <c r="T41" s="34"/>
      <c r="U41" s="26">
        <v>59</v>
      </c>
      <c r="V41" s="180" t="s">
        <v>49</v>
      </c>
      <c r="W41" s="180"/>
      <c r="X41" s="181" t="s">
        <v>191</v>
      </c>
      <c r="Y41" s="181"/>
      <c r="Z41" s="181"/>
      <c r="AA41" s="181"/>
      <c r="AB41" s="181"/>
    </row>
    <row r="42" spans="1:28" ht="19.5" customHeight="1" x14ac:dyDescent="0.15">
      <c r="A42" s="26"/>
      <c r="B42" s="26"/>
      <c r="C42" s="26"/>
      <c r="D42" s="26"/>
      <c r="E42" s="33" t="s">
        <v>28</v>
      </c>
      <c r="F42" s="30"/>
      <c r="G42" s="30"/>
      <c r="H42" s="30"/>
      <c r="I42" s="30"/>
      <c r="J42" s="30"/>
      <c r="K42" s="30"/>
      <c r="L42" s="30"/>
      <c r="M42" s="30"/>
      <c r="N42" s="30"/>
      <c r="O42" s="30"/>
      <c r="P42" s="30"/>
      <c r="Q42" s="30"/>
      <c r="R42" s="30"/>
      <c r="S42" s="26"/>
      <c r="T42" s="182">
        <v>27</v>
      </c>
      <c r="U42" s="182"/>
      <c r="V42" s="180" t="s">
        <v>49</v>
      </c>
      <c r="W42" s="180"/>
      <c r="X42" s="181" t="s">
        <v>119</v>
      </c>
      <c r="Y42" s="181"/>
      <c r="Z42" s="181"/>
      <c r="AA42" s="181"/>
      <c r="AB42" s="181"/>
    </row>
    <row r="43" spans="1:28" ht="19.5" customHeight="1" x14ac:dyDescent="0.15">
      <c r="A43" s="26"/>
      <c r="B43" s="26"/>
      <c r="C43" s="26"/>
      <c r="D43" s="26"/>
      <c r="E43" s="33" t="s">
        <v>216</v>
      </c>
      <c r="F43" s="30"/>
      <c r="G43" s="30"/>
      <c r="H43" s="30"/>
      <c r="I43" s="30"/>
      <c r="J43" s="182" t="s">
        <v>96</v>
      </c>
      <c r="K43" s="182"/>
      <c r="L43" s="182"/>
      <c r="M43" s="182"/>
      <c r="N43" s="182"/>
      <c r="O43" s="182">
        <v>2.1</v>
      </c>
      <c r="P43" s="182"/>
      <c r="Q43" s="180" t="s">
        <v>217</v>
      </c>
      <c r="R43" s="180"/>
      <c r="S43" s="180"/>
      <c r="T43" s="180"/>
      <c r="U43" s="180"/>
      <c r="X43" s="181" t="s">
        <v>119</v>
      </c>
      <c r="Y43" s="181"/>
      <c r="Z43" s="181"/>
      <c r="AA43" s="181"/>
      <c r="AB43" s="181"/>
    </row>
    <row r="44" spans="1:28" ht="19.5" customHeight="1" x14ac:dyDescent="0.15">
      <c r="A44" s="26"/>
      <c r="B44" s="26"/>
      <c r="C44" s="26"/>
      <c r="D44" s="26" t="s">
        <v>161</v>
      </c>
      <c r="E44" s="33" t="s">
        <v>102</v>
      </c>
      <c r="F44" s="30"/>
      <c r="G44" s="30"/>
      <c r="H44" s="30"/>
      <c r="I44" s="30"/>
      <c r="J44" s="30"/>
      <c r="K44" s="30"/>
      <c r="L44" s="30"/>
      <c r="M44" s="30"/>
      <c r="N44" s="30"/>
      <c r="O44" s="30"/>
      <c r="P44" s="182">
        <v>10.17</v>
      </c>
      <c r="Q44" s="182"/>
      <c r="R44" s="180" t="s">
        <v>218</v>
      </c>
      <c r="S44" s="180"/>
      <c r="T44" s="180"/>
      <c r="U44" s="180"/>
      <c r="V44" s="180"/>
      <c r="W44" s="180"/>
      <c r="X44" s="180"/>
      <c r="Y44" s="180"/>
      <c r="Z44" s="26"/>
      <c r="AA44" s="26"/>
      <c r="AB44" s="26"/>
    </row>
    <row r="45" spans="1:28" ht="19.5" customHeight="1" x14ac:dyDescent="0.1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row r="46" spans="1:28" ht="19.5" customHeight="1" x14ac:dyDescent="0.15">
      <c r="A46" s="136" t="s">
        <v>124</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row>
    <row r="47" spans="1:28" ht="19.5" customHeight="1" x14ac:dyDescent="0.15">
      <c r="A47" s="52"/>
      <c r="B47" s="52"/>
      <c r="C47" s="52" t="s">
        <v>29</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98.25" customHeight="1" x14ac:dyDescent="0.15">
      <c r="A48" s="26"/>
      <c r="B48" s="26"/>
      <c r="C48" s="26"/>
      <c r="D48" s="220" t="s">
        <v>210</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row>
    <row r="49" spans="1:29" ht="18" customHeight="1" x14ac:dyDescent="0.15">
      <c r="A49" s="26"/>
      <c r="B49" s="26"/>
      <c r="C49" s="26"/>
      <c r="D49" s="51"/>
      <c r="E49" s="51"/>
      <c r="F49" s="51"/>
      <c r="G49" s="51"/>
      <c r="H49" s="51"/>
      <c r="I49" s="51"/>
      <c r="J49" s="51"/>
      <c r="K49" s="51"/>
      <c r="L49" s="51"/>
      <c r="M49" s="51"/>
      <c r="N49" s="51"/>
      <c r="O49" s="51"/>
      <c r="P49" s="51"/>
      <c r="Q49" s="51"/>
      <c r="R49" s="51"/>
      <c r="S49" s="51"/>
      <c r="T49" s="51"/>
      <c r="U49" s="51"/>
      <c r="V49" s="51"/>
      <c r="W49" s="51"/>
      <c r="X49" s="51"/>
      <c r="Y49" s="51"/>
      <c r="Z49" s="51"/>
      <c r="AA49" s="51"/>
      <c r="AB49" s="51"/>
    </row>
    <row r="50" spans="1:29" ht="18" customHeight="1" x14ac:dyDescent="0.15">
      <c r="A50" s="26"/>
      <c r="B50" s="26"/>
      <c r="C50" s="26" t="s">
        <v>121</v>
      </c>
      <c r="D50" s="51"/>
      <c r="E50" s="51"/>
      <c r="F50" s="51"/>
      <c r="G50" s="26"/>
      <c r="H50" s="28"/>
      <c r="I50" s="28"/>
      <c r="J50" s="28"/>
      <c r="K50" s="28"/>
      <c r="L50" s="28"/>
      <c r="M50" s="28"/>
      <c r="N50" s="28"/>
      <c r="O50" s="28"/>
      <c r="P50" s="28"/>
      <c r="Q50" s="28"/>
      <c r="R50" s="28"/>
      <c r="S50" s="28"/>
      <c r="T50" s="28"/>
      <c r="U50" s="28"/>
      <c r="V50" s="28"/>
      <c r="W50" s="28"/>
      <c r="X50" s="28"/>
      <c r="Y50" s="51"/>
      <c r="Z50" s="51"/>
      <c r="AA50" s="51"/>
      <c r="AB50" s="51"/>
    </row>
    <row r="51" spans="1:29" ht="19.5" customHeight="1" thickBot="1" x14ac:dyDescent="0.2">
      <c r="A51" s="26"/>
      <c r="B51" s="26"/>
      <c r="C51" s="26"/>
      <c r="D51" s="26"/>
      <c r="E51" s="26"/>
      <c r="F51" s="26"/>
      <c r="G51" s="53" t="s">
        <v>43</v>
      </c>
      <c r="H51" s="53"/>
      <c r="I51" s="53"/>
      <c r="J51" s="28" t="s">
        <v>195</v>
      </c>
      <c r="K51" s="53"/>
      <c r="L51" s="53"/>
      <c r="M51" s="53"/>
      <c r="N51" s="53"/>
      <c r="O51" s="53"/>
      <c r="P51" s="53"/>
      <c r="Q51" s="53"/>
      <c r="R51" s="53"/>
      <c r="S51" s="53"/>
      <c r="T51" s="53"/>
      <c r="U51" s="53"/>
      <c r="V51" s="53"/>
      <c r="W51" s="26"/>
      <c r="X51" s="26"/>
      <c r="Y51" s="26"/>
      <c r="Z51" s="26"/>
      <c r="AA51" s="26"/>
      <c r="AB51" s="26"/>
    </row>
    <row r="52" spans="1:29" ht="18" customHeight="1" x14ac:dyDescent="0.15">
      <c r="A52" s="26"/>
      <c r="B52" s="232"/>
      <c r="C52" s="233"/>
      <c r="D52" s="126" t="s">
        <v>19</v>
      </c>
      <c r="E52" s="236"/>
      <c r="F52" s="236"/>
      <c r="G52" s="236"/>
      <c r="H52" s="236"/>
      <c r="I52" s="127"/>
      <c r="J52" s="237" t="s">
        <v>59</v>
      </c>
      <c r="K52" s="238"/>
      <c r="L52" s="238"/>
      <c r="M52" s="238"/>
      <c r="N52" s="238"/>
      <c r="O52" s="239"/>
      <c r="P52" s="237" t="s">
        <v>60</v>
      </c>
      <c r="Q52" s="238"/>
      <c r="R52" s="238"/>
      <c r="S52" s="238"/>
      <c r="T52" s="238"/>
      <c r="U52" s="238"/>
      <c r="V52" s="238"/>
      <c r="W52" s="238"/>
      <c r="X52" s="238"/>
      <c r="Y52" s="238"/>
      <c r="Z52" s="238"/>
      <c r="AA52" s="238"/>
      <c r="AB52" s="239"/>
    </row>
    <row r="53" spans="1:29" ht="37.5" customHeight="1" x14ac:dyDescent="0.15">
      <c r="A53" s="26"/>
      <c r="B53" s="234"/>
      <c r="C53" s="235"/>
      <c r="D53" s="147" t="s">
        <v>193</v>
      </c>
      <c r="E53" s="149"/>
      <c r="F53" s="149" t="s">
        <v>196</v>
      </c>
      <c r="G53" s="149"/>
      <c r="H53" s="149" t="s">
        <v>165</v>
      </c>
      <c r="I53" s="148"/>
      <c r="J53" s="147" t="s">
        <v>194</v>
      </c>
      <c r="K53" s="149"/>
      <c r="L53" s="157" t="s">
        <v>197</v>
      </c>
      <c r="M53" s="222"/>
      <c r="N53" s="149" t="s">
        <v>166</v>
      </c>
      <c r="O53" s="148"/>
      <c r="P53" s="147" t="s">
        <v>198</v>
      </c>
      <c r="Q53" s="149"/>
      <c r="R53" s="149"/>
      <c r="S53" s="149"/>
      <c r="T53" s="149" t="s">
        <v>199</v>
      </c>
      <c r="U53" s="149"/>
      <c r="V53" s="149"/>
      <c r="W53" s="149"/>
      <c r="X53" s="149" t="s">
        <v>168</v>
      </c>
      <c r="Y53" s="149"/>
      <c r="Z53" s="149"/>
      <c r="AA53" s="149" t="s">
        <v>169</v>
      </c>
      <c r="AB53" s="148"/>
      <c r="AC53" s="1"/>
    </row>
    <row r="54" spans="1:29" ht="21" customHeight="1" x14ac:dyDescent="0.15">
      <c r="A54" s="26"/>
      <c r="B54" s="137" t="s">
        <v>6</v>
      </c>
      <c r="C54" s="243"/>
      <c r="D54" s="288">
        <v>982</v>
      </c>
      <c r="E54" s="289"/>
      <c r="F54" s="273">
        <v>1044</v>
      </c>
      <c r="G54" s="273"/>
      <c r="H54" s="285">
        <f t="shared" ref="H54:H65" si="5">SUM(F54-D54)</f>
        <v>62</v>
      </c>
      <c r="I54" s="286"/>
      <c r="J54" s="287">
        <f t="shared" ref="J54:J66" si="6">SUM(P54/D54)</f>
        <v>289.80855397148679</v>
      </c>
      <c r="K54" s="276"/>
      <c r="L54" s="285">
        <f>SUM(T54/F54)</f>
        <v>306.51340996168585</v>
      </c>
      <c r="M54" s="285"/>
      <c r="N54" s="276">
        <f t="shared" ref="N54:N66" si="7">SUM(L54-J54)</f>
        <v>16.704855990199064</v>
      </c>
      <c r="O54" s="277"/>
      <c r="P54" s="145">
        <v>284592</v>
      </c>
      <c r="Q54" s="146"/>
      <c r="R54" s="146"/>
      <c r="S54" s="146"/>
      <c r="T54" s="146">
        <v>320000</v>
      </c>
      <c r="U54" s="146"/>
      <c r="V54" s="146"/>
      <c r="W54" s="146"/>
      <c r="X54" s="154">
        <f t="shared" ref="X54:X66" si="8">SUM(T54-P54)</f>
        <v>35408</v>
      </c>
      <c r="Y54" s="154"/>
      <c r="Z54" s="154"/>
      <c r="AA54" s="290">
        <f t="shared" ref="AA54:AA66" si="9">SUM(T54/P54%)</f>
        <v>112.44167088322932</v>
      </c>
      <c r="AB54" s="291"/>
      <c r="AC54" s="2"/>
    </row>
    <row r="55" spans="1:29" ht="21" customHeight="1" x14ac:dyDescent="0.15">
      <c r="A55" s="26"/>
      <c r="B55" s="137" t="s">
        <v>7</v>
      </c>
      <c r="C55" s="243"/>
      <c r="D55" s="284">
        <v>840</v>
      </c>
      <c r="E55" s="273"/>
      <c r="F55" s="273">
        <v>831</v>
      </c>
      <c r="G55" s="273"/>
      <c r="H55" s="285">
        <f t="shared" si="5"/>
        <v>-9</v>
      </c>
      <c r="I55" s="286"/>
      <c r="J55" s="287">
        <f t="shared" si="6"/>
        <v>294.20714285714286</v>
      </c>
      <c r="K55" s="276"/>
      <c r="L55" s="285">
        <f t="shared" ref="L55:L66" si="10">SUM(T55/F55)</f>
        <v>300.84235860409143</v>
      </c>
      <c r="M55" s="285"/>
      <c r="N55" s="276">
        <f t="shared" si="7"/>
        <v>6.6352157469485746</v>
      </c>
      <c r="O55" s="277"/>
      <c r="P55" s="145">
        <v>247134</v>
      </c>
      <c r="Q55" s="146"/>
      <c r="R55" s="146"/>
      <c r="S55" s="146"/>
      <c r="T55" s="146">
        <v>250000</v>
      </c>
      <c r="U55" s="146"/>
      <c r="V55" s="146"/>
      <c r="W55" s="146"/>
      <c r="X55" s="154">
        <f t="shared" si="8"/>
        <v>2866</v>
      </c>
      <c r="Y55" s="154"/>
      <c r="Z55" s="154"/>
      <c r="AA55" s="290">
        <f t="shared" si="9"/>
        <v>101.15969474050515</v>
      </c>
      <c r="AB55" s="291"/>
      <c r="AC55" s="2"/>
    </row>
    <row r="56" spans="1:29" ht="21" customHeight="1" x14ac:dyDescent="0.15">
      <c r="A56" s="26"/>
      <c r="B56" s="137" t="s">
        <v>8</v>
      </c>
      <c r="C56" s="243"/>
      <c r="D56" s="284">
        <v>952</v>
      </c>
      <c r="E56" s="273"/>
      <c r="F56" s="273">
        <v>1124</v>
      </c>
      <c r="G56" s="273"/>
      <c r="H56" s="285">
        <f t="shared" si="5"/>
        <v>172</v>
      </c>
      <c r="I56" s="286"/>
      <c r="J56" s="287">
        <f t="shared" si="6"/>
        <v>281.39285714285717</v>
      </c>
      <c r="K56" s="276"/>
      <c r="L56" s="285">
        <f t="shared" si="10"/>
        <v>302.491103202847</v>
      </c>
      <c r="M56" s="285"/>
      <c r="N56" s="276">
        <f t="shared" si="7"/>
        <v>21.098246059989833</v>
      </c>
      <c r="O56" s="277"/>
      <c r="P56" s="145">
        <v>267886</v>
      </c>
      <c r="Q56" s="146"/>
      <c r="R56" s="146"/>
      <c r="S56" s="146"/>
      <c r="T56" s="146">
        <v>340000</v>
      </c>
      <c r="U56" s="146"/>
      <c r="V56" s="146"/>
      <c r="W56" s="146"/>
      <c r="X56" s="154">
        <f t="shared" si="8"/>
        <v>72114</v>
      </c>
      <c r="Y56" s="154"/>
      <c r="Z56" s="154"/>
      <c r="AA56" s="290">
        <f t="shared" si="9"/>
        <v>126.91965985531158</v>
      </c>
      <c r="AB56" s="291"/>
      <c r="AC56" s="2"/>
    </row>
    <row r="57" spans="1:29" ht="21" customHeight="1" x14ac:dyDescent="0.15">
      <c r="A57" s="26"/>
      <c r="B57" s="137" t="s">
        <v>9</v>
      </c>
      <c r="C57" s="243"/>
      <c r="D57" s="284">
        <v>1021</v>
      </c>
      <c r="E57" s="273"/>
      <c r="F57" s="273">
        <v>1137</v>
      </c>
      <c r="G57" s="273"/>
      <c r="H57" s="285">
        <f t="shared" si="5"/>
        <v>116</v>
      </c>
      <c r="I57" s="286"/>
      <c r="J57" s="287">
        <f t="shared" si="6"/>
        <v>277.13907933398627</v>
      </c>
      <c r="K57" s="276"/>
      <c r="L57" s="285">
        <f t="shared" si="10"/>
        <v>299.91204925241863</v>
      </c>
      <c r="M57" s="285"/>
      <c r="N57" s="276">
        <f t="shared" si="7"/>
        <v>22.772969918432352</v>
      </c>
      <c r="O57" s="277"/>
      <c r="P57" s="145">
        <v>282959</v>
      </c>
      <c r="Q57" s="146"/>
      <c r="R57" s="146"/>
      <c r="S57" s="146"/>
      <c r="T57" s="146">
        <v>341000</v>
      </c>
      <c r="U57" s="146"/>
      <c r="V57" s="146"/>
      <c r="W57" s="146"/>
      <c r="X57" s="154">
        <f t="shared" si="8"/>
        <v>58041</v>
      </c>
      <c r="Y57" s="154"/>
      <c r="Z57" s="154"/>
      <c r="AA57" s="290">
        <f t="shared" si="9"/>
        <v>120.51215900536826</v>
      </c>
      <c r="AB57" s="291"/>
      <c r="AC57" s="2"/>
    </row>
    <row r="58" spans="1:29" ht="21" customHeight="1" x14ac:dyDescent="0.15">
      <c r="A58" s="26"/>
      <c r="B58" s="137" t="s">
        <v>10</v>
      </c>
      <c r="C58" s="243"/>
      <c r="D58" s="284">
        <v>871</v>
      </c>
      <c r="E58" s="273"/>
      <c r="F58" s="273">
        <v>988</v>
      </c>
      <c r="G58" s="273"/>
      <c r="H58" s="285">
        <f t="shared" si="5"/>
        <v>117</v>
      </c>
      <c r="I58" s="286"/>
      <c r="J58" s="287">
        <f t="shared" si="6"/>
        <v>297.66016073478761</v>
      </c>
      <c r="K58" s="276"/>
      <c r="L58" s="285">
        <f t="shared" si="10"/>
        <v>303.64372469635629</v>
      </c>
      <c r="M58" s="285"/>
      <c r="N58" s="276">
        <f t="shared" si="7"/>
        <v>5.9835639615686773</v>
      </c>
      <c r="O58" s="277"/>
      <c r="P58" s="145">
        <v>259262</v>
      </c>
      <c r="Q58" s="146"/>
      <c r="R58" s="146"/>
      <c r="S58" s="146"/>
      <c r="T58" s="146">
        <v>300000</v>
      </c>
      <c r="U58" s="146"/>
      <c r="V58" s="146"/>
      <c r="W58" s="146"/>
      <c r="X58" s="154">
        <f t="shared" si="8"/>
        <v>40738</v>
      </c>
      <c r="Y58" s="154"/>
      <c r="Z58" s="154"/>
      <c r="AA58" s="290">
        <f t="shared" si="9"/>
        <v>115.71306246191112</v>
      </c>
      <c r="AB58" s="291"/>
      <c r="AC58" s="2"/>
    </row>
    <row r="59" spans="1:29" ht="21" customHeight="1" x14ac:dyDescent="0.15">
      <c r="A59" s="26"/>
      <c r="B59" s="137" t="s">
        <v>11</v>
      </c>
      <c r="C59" s="243"/>
      <c r="D59" s="284">
        <v>1014</v>
      </c>
      <c r="E59" s="273"/>
      <c r="F59" s="273">
        <v>982</v>
      </c>
      <c r="G59" s="273"/>
      <c r="H59" s="285">
        <f t="shared" si="5"/>
        <v>-32</v>
      </c>
      <c r="I59" s="286"/>
      <c r="J59" s="287">
        <f t="shared" si="6"/>
        <v>284.0759368836292</v>
      </c>
      <c r="K59" s="276"/>
      <c r="L59" s="285">
        <f t="shared" si="10"/>
        <v>303.4623217922607</v>
      </c>
      <c r="M59" s="285"/>
      <c r="N59" s="276">
        <f t="shared" si="7"/>
        <v>19.386384908631499</v>
      </c>
      <c r="O59" s="277"/>
      <c r="P59" s="145">
        <v>288053</v>
      </c>
      <c r="Q59" s="146"/>
      <c r="R59" s="146"/>
      <c r="S59" s="146"/>
      <c r="T59" s="146">
        <v>298000</v>
      </c>
      <c r="U59" s="146"/>
      <c r="V59" s="146"/>
      <c r="W59" s="146"/>
      <c r="X59" s="154">
        <f t="shared" si="8"/>
        <v>9947</v>
      </c>
      <c r="Y59" s="154"/>
      <c r="Z59" s="154"/>
      <c r="AA59" s="290">
        <f t="shared" si="9"/>
        <v>103.45318396267353</v>
      </c>
      <c r="AB59" s="291"/>
      <c r="AC59" s="2"/>
    </row>
    <row r="60" spans="1:29" ht="21" customHeight="1" x14ac:dyDescent="0.15">
      <c r="A60" s="26"/>
      <c r="B60" s="137" t="s">
        <v>12</v>
      </c>
      <c r="C60" s="243"/>
      <c r="D60" s="284">
        <v>991</v>
      </c>
      <c r="E60" s="273"/>
      <c r="F60" s="273">
        <v>1094</v>
      </c>
      <c r="G60" s="273"/>
      <c r="H60" s="285">
        <f t="shared" si="5"/>
        <v>103</v>
      </c>
      <c r="I60" s="286"/>
      <c r="J60" s="287">
        <f t="shared" si="6"/>
        <v>289.108980827447</v>
      </c>
      <c r="K60" s="276"/>
      <c r="L60" s="285">
        <f t="shared" si="10"/>
        <v>299.81718464351007</v>
      </c>
      <c r="M60" s="285"/>
      <c r="N60" s="276">
        <f t="shared" si="7"/>
        <v>10.708203816063076</v>
      </c>
      <c r="O60" s="277"/>
      <c r="P60" s="145">
        <v>286507</v>
      </c>
      <c r="Q60" s="146"/>
      <c r="R60" s="146"/>
      <c r="S60" s="146"/>
      <c r="T60" s="146">
        <v>328000</v>
      </c>
      <c r="U60" s="146"/>
      <c r="V60" s="146"/>
      <c r="W60" s="146"/>
      <c r="X60" s="154">
        <f t="shared" si="8"/>
        <v>41493</v>
      </c>
      <c r="Y60" s="154"/>
      <c r="Z60" s="154"/>
      <c r="AA60" s="290">
        <f t="shared" si="9"/>
        <v>114.48236866813026</v>
      </c>
      <c r="AB60" s="291"/>
      <c r="AC60" s="2"/>
    </row>
    <row r="61" spans="1:29" ht="21" customHeight="1" x14ac:dyDescent="0.15">
      <c r="A61" s="26"/>
      <c r="B61" s="137" t="s">
        <v>13</v>
      </c>
      <c r="C61" s="243"/>
      <c r="D61" s="284">
        <v>1053</v>
      </c>
      <c r="E61" s="273"/>
      <c r="F61" s="273">
        <v>1106</v>
      </c>
      <c r="G61" s="273"/>
      <c r="H61" s="285">
        <f t="shared" si="5"/>
        <v>53</v>
      </c>
      <c r="I61" s="286"/>
      <c r="J61" s="287">
        <f t="shared" si="6"/>
        <v>341.64862298195629</v>
      </c>
      <c r="K61" s="276"/>
      <c r="L61" s="285">
        <f t="shared" si="10"/>
        <v>352.62206148282098</v>
      </c>
      <c r="M61" s="285"/>
      <c r="N61" s="276">
        <f t="shared" si="7"/>
        <v>10.973438500864688</v>
      </c>
      <c r="O61" s="277"/>
      <c r="P61" s="145">
        <v>359756</v>
      </c>
      <c r="Q61" s="146"/>
      <c r="R61" s="146"/>
      <c r="S61" s="146"/>
      <c r="T61" s="146">
        <v>390000</v>
      </c>
      <c r="U61" s="146"/>
      <c r="V61" s="146"/>
      <c r="W61" s="146"/>
      <c r="X61" s="154">
        <f t="shared" si="8"/>
        <v>30244</v>
      </c>
      <c r="Y61" s="154"/>
      <c r="Z61" s="154"/>
      <c r="AA61" s="290">
        <f t="shared" si="9"/>
        <v>108.40680905947364</v>
      </c>
      <c r="AB61" s="291"/>
      <c r="AC61" s="2"/>
    </row>
    <row r="62" spans="1:29" ht="21" customHeight="1" x14ac:dyDescent="0.15">
      <c r="A62" s="26"/>
      <c r="B62" s="137" t="s">
        <v>14</v>
      </c>
      <c r="C62" s="243"/>
      <c r="D62" s="284">
        <v>864</v>
      </c>
      <c r="E62" s="273"/>
      <c r="F62" s="273">
        <v>912</v>
      </c>
      <c r="G62" s="273"/>
      <c r="H62" s="285">
        <f t="shared" si="5"/>
        <v>48</v>
      </c>
      <c r="I62" s="286"/>
      <c r="J62" s="287">
        <f t="shared" si="6"/>
        <v>291.30787037037038</v>
      </c>
      <c r="K62" s="276"/>
      <c r="L62" s="285">
        <f t="shared" si="10"/>
        <v>328.94736842105266</v>
      </c>
      <c r="M62" s="285"/>
      <c r="N62" s="276">
        <f t="shared" si="7"/>
        <v>37.639498050682278</v>
      </c>
      <c r="O62" s="277"/>
      <c r="P62" s="145">
        <v>251690</v>
      </c>
      <c r="Q62" s="146"/>
      <c r="R62" s="146"/>
      <c r="S62" s="146"/>
      <c r="T62" s="146">
        <v>300000</v>
      </c>
      <c r="U62" s="146"/>
      <c r="V62" s="146"/>
      <c r="W62" s="146"/>
      <c r="X62" s="154">
        <f t="shared" si="8"/>
        <v>48310</v>
      </c>
      <c r="Y62" s="154"/>
      <c r="Z62" s="154"/>
      <c r="AA62" s="290">
        <f t="shared" si="9"/>
        <v>119.19424689101672</v>
      </c>
      <c r="AB62" s="291"/>
      <c r="AC62" s="2"/>
    </row>
    <row r="63" spans="1:29" ht="21" customHeight="1" x14ac:dyDescent="0.15">
      <c r="A63" s="26"/>
      <c r="B63" s="137" t="s">
        <v>15</v>
      </c>
      <c r="C63" s="243"/>
      <c r="D63" s="284">
        <v>862</v>
      </c>
      <c r="E63" s="273"/>
      <c r="F63" s="273">
        <v>967</v>
      </c>
      <c r="G63" s="273"/>
      <c r="H63" s="285">
        <f t="shared" si="5"/>
        <v>105</v>
      </c>
      <c r="I63" s="286"/>
      <c r="J63" s="287">
        <f t="shared" si="6"/>
        <v>289.25058004640374</v>
      </c>
      <c r="K63" s="276"/>
      <c r="L63" s="285">
        <f t="shared" si="10"/>
        <v>310.23784901758012</v>
      </c>
      <c r="M63" s="285"/>
      <c r="N63" s="276">
        <f t="shared" si="7"/>
        <v>20.987268971176377</v>
      </c>
      <c r="O63" s="277"/>
      <c r="P63" s="145">
        <v>249334</v>
      </c>
      <c r="Q63" s="146"/>
      <c r="R63" s="146"/>
      <c r="S63" s="146"/>
      <c r="T63" s="146">
        <v>300000</v>
      </c>
      <c r="U63" s="146"/>
      <c r="V63" s="146"/>
      <c r="W63" s="146"/>
      <c r="X63" s="154">
        <f t="shared" si="8"/>
        <v>50666</v>
      </c>
      <c r="Y63" s="154"/>
      <c r="Z63" s="154"/>
      <c r="AA63" s="290">
        <f t="shared" si="9"/>
        <v>120.32053390231576</v>
      </c>
      <c r="AB63" s="291"/>
      <c r="AC63" s="2"/>
    </row>
    <row r="64" spans="1:29" ht="21" customHeight="1" x14ac:dyDescent="0.15">
      <c r="A64" s="26"/>
      <c r="B64" s="137" t="s">
        <v>16</v>
      </c>
      <c r="C64" s="243"/>
      <c r="D64" s="284">
        <v>1020</v>
      </c>
      <c r="E64" s="273"/>
      <c r="F64" s="273">
        <v>1070</v>
      </c>
      <c r="G64" s="273"/>
      <c r="H64" s="285">
        <f t="shared" si="5"/>
        <v>50</v>
      </c>
      <c r="I64" s="286"/>
      <c r="J64" s="287">
        <f t="shared" si="6"/>
        <v>277.3813725490196</v>
      </c>
      <c r="K64" s="276"/>
      <c r="L64" s="285">
        <f t="shared" si="10"/>
        <v>299.06542056074767</v>
      </c>
      <c r="M64" s="285"/>
      <c r="N64" s="276">
        <f t="shared" si="7"/>
        <v>21.684048011728066</v>
      </c>
      <c r="O64" s="277"/>
      <c r="P64" s="145">
        <v>282929</v>
      </c>
      <c r="Q64" s="146"/>
      <c r="R64" s="146"/>
      <c r="S64" s="194"/>
      <c r="T64" s="146">
        <v>320000</v>
      </c>
      <c r="U64" s="146"/>
      <c r="V64" s="146"/>
      <c r="W64" s="146"/>
      <c r="X64" s="154">
        <f t="shared" si="8"/>
        <v>37071</v>
      </c>
      <c r="Y64" s="154"/>
      <c r="Z64" s="154"/>
      <c r="AA64" s="290">
        <f t="shared" si="9"/>
        <v>113.10258050606336</v>
      </c>
      <c r="AB64" s="291"/>
      <c r="AC64" s="2"/>
    </row>
    <row r="65" spans="1:29" ht="21" customHeight="1" x14ac:dyDescent="0.15">
      <c r="A65" s="26"/>
      <c r="B65" s="137" t="s">
        <v>17</v>
      </c>
      <c r="C65" s="243"/>
      <c r="D65" s="284">
        <v>1038</v>
      </c>
      <c r="E65" s="273"/>
      <c r="F65" s="273">
        <v>1190</v>
      </c>
      <c r="G65" s="273"/>
      <c r="H65" s="285">
        <f t="shared" si="5"/>
        <v>152</v>
      </c>
      <c r="I65" s="286"/>
      <c r="J65" s="292">
        <f t="shared" si="6"/>
        <v>279.32080924855489</v>
      </c>
      <c r="K65" s="223"/>
      <c r="L65" s="285">
        <f t="shared" si="10"/>
        <v>294.11764705882354</v>
      </c>
      <c r="M65" s="285"/>
      <c r="N65" s="276">
        <f t="shared" si="7"/>
        <v>14.796837810268642</v>
      </c>
      <c r="O65" s="277"/>
      <c r="P65" s="293">
        <v>289935</v>
      </c>
      <c r="Q65" s="294"/>
      <c r="R65" s="294"/>
      <c r="S65" s="294"/>
      <c r="T65" s="146">
        <v>350000</v>
      </c>
      <c r="U65" s="146"/>
      <c r="V65" s="146"/>
      <c r="W65" s="146"/>
      <c r="X65" s="154">
        <f t="shared" si="8"/>
        <v>60065</v>
      </c>
      <c r="Y65" s="154"/>
      <c r="Z65" s="154"/>
      <c r="AA65" s="290">
        <f t="shared" si="9"/>
        <v>120.71671236656492</v>
      </c>
      <c r="AB65" s="291"/>
      <c r="AC65" s="2"/>
    </row>
    <row r="66" spans="1:29" ht="21" customHeight="1" thickBot="1" x14ac:dyDescent="0.2">
      <c r="A66" s="26"/>
      <c r="B66" s="166" t="s">
        <v>2</v>
      </c>
      <c r="C66" s="253"/>
      <c r="D66" s="300">
        <f>SUM(D54:E65)</f>
        <v>11508</v>
      </c>
      <c r="E66" s="299"/>
      <c r="F66" s="299">
        <f>SUM(F54:G65)</f>
        <v>12445</v>
      </c>
      <c r="G66" s="299"/>
      <c r="H66" s="301">
        <f>SUM(H54:I65)</f>
        <v>937</v>
      </c>
      <c r="I66" s="302"/>
      <c r="J66" s="303">
        <f t="shared" si="6"/>
        <v>291.10505735140771</v>
      </c>
      <c r="K66" s="304"/>
      <c r="L66" s="305">
        <f t="shared" si="10"/>
        <v>308.31659300924065</v>
      </c>
      <c r="M66" s="305"/>
      <c r="N66" s="295">
        <f t="shared" si="7"/>
        <v>17.21153565783294</v>
      </c>
      <c r="O66" s="296"/>
      <c r="P66" s="300">
        <f>SUM(P54:R65)</f>
        <v>3350037</v>
      </c>
      <c r="Q66" s="299"/>
      <c r="R66" s="299"/>
      <c r="S66" s="299"/>
      <c r="T66" s="299">
        <f>SUM(T54:W65)</f>
        <v>3837000</v>
      </c>
      <c r="U66" s="299"/>
      <c r="V66" s="299"/>
      <c r="W66" s="299"/>
      <c r="X66" s="231">
        <f t="shared" si="8"/>
        <v>486963</v>
      </c>
      <c r="Y66" s="231"/>
      <c r="Z66" s="231"/>
      <c r="AA66" s="251">
        <f t="shared" si="9"/>
        <v>114.53604840782354</v>
      </c>
      <c r="AB66" s="252"/>
      <c r="AC66" s="2"/>
    </row>
    <row r="67" spans="1:29" ht="18" customHeight="1" x14ac:dyDescent="0.15">
      <c r="A67" s="26"/>
      <c r="B67" s="36"/>
      <c r="C67" s="36"/>
      <c r="D67" s="37"/>
      <c r="E67" s="37"/>
      <c r="F67" s="326">
        <v>12013</v>
      </c>
      <c r="G67" s="326"/>
      <c r="H67" s="38"/>
      <c r="I67" s="38"/>
      <c r="J67" s="39"/>
      <c r="K67" s="39"/>
      <c r="L67" s="39"/>
      <c r="M67" s="39"/>
      <c r="N67" s="39"/>
      <c r="O67" s="39"/>
      <c r="P67" s="37"/>
      <c r="Q67" s="37"/>
      <c r="R67" s="37"/>
      <c r="S67" s="37"/>
      <c r="T67" s="37"/>
      <c r="U67" s="37"/>
      <c r="V67" s="37"/>
      <c r="W67" s="37"/>
      <c r="X67" s="38"/>
      <c r="Y67" s="38"/>
      <c r="Z67" s="38"/>
      <c r="AA67" s="40"/>
      <c r="AB67" s="40"/>
      <c r="AC67" s="2"/>
    </row>
    <row r="68" spans="1:29" ht="16.5" customHeight="1" x14ac:dyDescent="0.15">
      <c r="A68" s="26"/>
      <c r="B68" s="26"/>
      <c r="C68" s="26" t="s">
        <v>127</v>
      </c>
      <c r="D68" s="26"/>
      <c r="E68" s="26"/>
      <c r="F68" s="26"/>
      <c r="G68" s="26"/>
      <c r="H68" s="26"/>
      <c r="I68" s="26"/>
      <c r="J68" s="26"/>
      <c r="K68" s="26"/>
      <c r="L68" s="26"/>
      <c r="M68" s="26"/>
      <c r="N68" s="26"/>
      <c r="O68" s="26"/>
      <c r="P68" s="26"/>
      <c r="Q68" s="26"/>
      <c r="R68" s="26"/>
      <c r="S68" s="26"/>
      <c r="T68" s="26"/>
      <c r="U68" s="26"/>
      <c r="V68" s="26"/>
      <c r="W68" s="26"/>
      <c r="X68" s="26"/>
      <c r="Y68" s="26"/>
      <c r="Z68" s="26"/>
      <c r="AA68" s="26"/>
      <c r="AB68" s="26"/>
    </row>
    <row r="69" spans="1:29" ht="16.5" customHeight="1" x14ac:dyDescent="0.15">
      <c r="A69" s="26"/>
      <c r="B69" s="26"/>
      <c r="C69" s="26"/>
      <c r="D69" s="41" t="s">
        <v>32</v>
      </c>
      <c r="E69" s="41"/>
      <c r="F69" s="41"/>
      <c r="G69" s="41"/>
      <c r="H69" s="41"/>
      <c r="I69" s="41"/>
      <c r="J69" s="311">
        <v>725000</v>
      </c>
      <c r="K69" s="311"/>
      <c r="L69" s="311"/>
      <c r="M69" s="311"/>
      <c r="N69" s="41" t="s">
        <v>125</v>
      </c>
      <c r="O69" s="41" t="s">
        <v>134</v>
      </c>
      <c r="P69" s="42"/>
      <c r="Q69" s="42"/>
      <c r="R69" s="312">
        <v>719225</v>
      </c>
      <c r="S69" s="312"/>
      <c r="T69" s="312"/>
      <c r="U69" s="41" t="s">
        <v>135</v>
      </c>
      <c r="V69" s="41"/>
      <c r="W69" s="41"/>
      <c r="X69" s="26"/>
      <c r="Y69" s="26"/>
      <c r="Z69" s="26"/>
      <c r="AA69" s="26"/>
      <c r="AB69" s="26"/>
    </row>
    <row r="70" spans="1:29" ht="16.5" customHeight="1" x14ac:dyDescent="0.15">
      <c r="A70" s="26"/>
      <c r="B70" s="26"/>
      <c r="C70" s="26"/>
      <c r="D70" s="41" t="s">
        <v>33</v>
      </c>
      <c r="E70" s="41"/>
      <c r="F70" s="41"/>
      <c r="G70" s="41"/>
      <c r="H70" s="41"/>
      <c r="I70" s="41"/>
      <c r="J70" s="311">
        <v>3748000</v>
      </c>
      <c r="K70" s="311"/>
      <c r="L70" s="311"/>
      <c r="M70" s="311"/>
      <c r="N70" s="41" t="s">
        <v>125</v>
      </c>
      <c r="O70" s="308" t="s">
        <v>170</v>
      </c>
      <c r="P70" s="308"/>
      <c r="Q70" s="308"/>
      <c r="R70" s="309">
        <v>3489454</v>
      </c>
      <c r="S70" s="309"/>
      <c r="T70" s="309"/>
      <c r="U70" s="41" t="s">
        <v>135</v>
      </c>
      <c r="V70" s="41"/>
      <c r="W70" s="41"/>
      <c r="X70" s="26"/>
      <c r="Y70" s="26"/>
      <c r="Z70" s="26"/>
      <c r="AA70" s="26"/>
      <c r="AB70" s="26"/>
    </row>
    <row r="71" spans="1:29" ht="16.5" customHeight="1" x14ac:dyDescent="0.15">
      <c r="A71" s="26"/>
      <c r="B71" s="26"/>
      <c r="C71" s="26"/>
      <c r="D71" s="43" t="s">
        <v>200</v>
      </c>
      <c r="E71" s="43" t="s">
        <v>201</v>
      </c>
      <c r="F71" s="43"/>
      <c r="G71" s="43"/>
      <c r="H71" s="43"/>
      <c r="I71" s="43"/>
      <c r="J71" s="313">
        <v>550000</v>
      </c>
      <c r="K71" s="313"/>
      <c r="L71" s="313"/>
      <c r="M71" s="313"/>
      <c r="N71" s="43" t="s">
        <v>125</v>
      </c>
      <c r="O71" s="314" t="s">
        <v>170</v>
      </c>
      <c r="P71" s="314"/>
      <c r="Q71" s="314"/>
      <c r="R71" s="315">
        <v>550750</v>
      </c>
      <c r="S71" s="315"/>
      <c r="T71" s="315"/>
      <c r="U71" s="43" t="s">
        <v>135</v>
      </c>
      <c r="V71" s="41"/>
      <c r="W71" s="41"/>
      <c r="X71" s="26"/>
      <c r="Y71" s="26"/>
      <c r="Z71" s="26"/>
      <c r="AA71" s="26"/>
      <c r="AB71" s="26"/>
    </row>
    <row r="72" spans="1:29" ht="16.5" customHeight="1" x14ac:dyDescent="0.15">
      <c r="A72" s="26"/>
      <c r="B72" s="26"/>
      <c r="C72" s="26"/>
      <c r="D72" s="41"/>
      <c r="E72" s="41" t="s">
        <v>126</v>
      </c>
      <c r="F72" s="41"/>
      <c r="G72" s="41"/>
      <c r="H72" s="41"/>
      <c r="I72" s="41"/>
      <c r="J72" s="306">
        <f>SUM(J69:M71)</f>
        <v>5023000</v>
      </c>
      <c r="K72" s="307"/>
      <c r="L72" s="307"/>
      <c r="M72" s="307"/>
      <c r="N72" s="41" t="s">
        <v>125</v>
      </c>
      <c r="O72" s="308" t="s">
        <v>170</v>
      </c>
      <c r="P72" s="308"/>
      <c r="Q72" s="308"/>
      <c r="R72" s="309">
        <f>SUM(R69:T71)</f>
        <v>4759429</v>
      </c>
      <c r="S72" s="310"/>
      <c r="T72" s="310"/>
      <c r="U72" s="41" t="s">
        <v>135</v>
      </c>
      <c r="V72" s="41"/>
      <c r="W72" s="41"/>
      <c r="X72" s="26"/>
      <c r="Y72" s="26"/>
      <c r="Z72" s="26"/>
      <c r="AA72" s="26"/>
      <c r="AB72" s="26"/>
    </row>
    <row r="73" spans="1:29" ht="16.5" customHeight="1" x14ac:dyDescent="0.15">
      <c r="A73" s="26"/>
      <c r="B73" s="26"/>
      <c r="C73" s="26" t="s">
        <v>128</v>
      </c>
      <c r="D73" s="41"/>
      <c r="E73" s="41"/>
      <c r="F73" s="41"/>
      <c r="G73" s="41"/>
      <c r="H73" s="41"/>
      <c r="I73" s="41"/>
      <c r="J73" s="41"/>
      <c r="K73" s="41"/>
      <c r="L73" s="41"/>
      <c r="M73" s="41"/>
      <c r="N73" s="41"/>
      <c r="O73" s="41"/>
      <c r="P73" s="41"/>
      <c r="Q73" s="41"/>
      <c r="R73" s="41"/>
      <c r="S73" s="41"/>
      <c r="T73" s="41"/>
      <c r="U73" s="41"/>
      <c r="V73" s="41"/>
      <c r="W73" s="41"/>
      <c r="X73" s="26"/>
      <c r="Y73" s="26"/>
      <c r="Z73" s="26"/>
      <c r="AA73" s="26"/>
      <c r="AB73" s="26"/>
    </row>
    <row r="74" spans="1:29" ht="16.5" customHeight="1" x14ac:dyDescent="0.15">
      <c r="A74" s="26"/>
      <c r="B74" s="26"/>
      <c r="C74" s="26"/>
      <c r="D74" s="41" t="s">
        <v>129</v>
      </c>
      <c r="E74" s="41"/>
      <c r="F74" s="41"/>
      <c r="G74" s="41"/>
      <c r="H74" s="54"/>
      <c r="I74" s="55"/>
      <c r="J74" s="311">
        <v>220000</v>
      </c>
      <c r="K74" s="311"/>
      <c r="L74" s="311"/>
      <c r="M74" s="311"/>
      <c r="N74" s="41" t="s">
        <v>125</v>
      </c>
      <c r="O74" s="41" t="s">
        <v>133</v>
      </c>
      <c r="P74" s="42"/>
      <c r="Q74" s="42"/>
      <c r="R74" s="312">
        <v>207666</v>
      </c>
      <c r="S74" s="312"/>
      <c r="T74" s="312"/>
      <c r="U74" s="41" t="s">
        <v>135</v>
      </c>
      <c r="V74" s="41"/>
      <c r="W74" s="41"/>
      <c r="X74" s="26"/>
      <c r="Y74" s="26"/>
      <c r="Z74" s="26"/>
      <c r="AA74" s="26"/>
      <c r="AB74" s="26"/>
    </row>
    <row r="75" spans="1:29" ht="16.5" customHeight="1" x14ac:dyDescent="0.15">
      <c r="A75" s="26"/>
      <c r="B75" s="26"/>
      <c r="C75" s="26"/>
      <c r="D75" s="41" t="s">
        <v>130</v>
      </c>
      <c r="E75" s="41"/>
      <c r="F75" s="41"/>
      <c r="G75" s="41"/>
      <c r="H75" s="54"/>
      <c r="I75" s="55"/>
      <c r="J75" s="311">
        <v>60000</v>
      </c>
      <c r="K75" s="311"/>
      <c r="L75" s="311"/>
      <c r="M75" s="311"/>
      <c r="N75" s="41" t="s">
        <v>125</v>
      </c>
      <c r="O75" s="308" t="s">
        <v>170</v>
      </c>
      <c r="P75" s="308"/>
      <c r="Q75" s="308"/>
      <c r="R75" s="312">
        <v>46377</v>
      </c>
      <c r="S75" s="312"/>
      <c r="T75" s="312"/>
      <c r="U75" s="41" t="s">
        <v>135</v>
      </c>
      <c r="V75" s="41"/>
      <c r="W75" s="41"/>
      <c r="X75" s="26"/>
      <c r="Y75" s="26"/>
      <c r="Z75" s="26"/>
      <c r="AA75" s="26"/>
      <c r="AB75" s="26"/>
    </row>
    <row r="76" spans="1:29" ht="16.5" customHeight="1" x14ac:dyDescent="0.15">
      <c r="A76" s="26"/>
      <c r="B76" s="26"/>
      <c r="C76" s="26"/>
      <c r="D76" s="41" t="s">
        <v>202</v>
      </c>
      <c r="E76" s="41"/>
      <c r="F76" s="41"/>
      <c r="G76" s="41"/>
      <c r="H76" s="54"/>
      <c r="I76" s="55"/>
      <c r="J76" s="306">
        <v>300000</v>
      </c>
      <c r="K76" s="307"/>
      <c r="L76" s="307"/>
      <c r="M76" s="307"/>
      <c r="N76" s="41" t="s">
        <v>125</v>
      </c>
      <c r="O76" s="308" t="s">
        <v>170</v>
      </c>
      <c r="P76" s="308"/>
      <c r="Q76" s="308"/>
      <c r="R76" s="312">
        <v>306807</v>
      </c>
      <c r="S76" s="312"/>
      <c r="T76" s="312"/>
      <c r="U76" s="41" t="s">
        <v>135</v>
      </c>
      <c r="V76" s="41"/>
      <c r="W76" s="41"/>
      <c r="X76" s="26"/>
      <c r="Y76" s="26"/>
      <c r="Z76" s="26"/>
      <c r="AA76" s="26"/>
      <c r="AB76" s="26"/>
    </row>
    <row r="77" spans="1:29" ht="16.5" customHeight="1" x14ac:dyDescent="0.15">
      <c r="A77" s="26"/>
      <c r="B77" s="26"/>
      <c r="C77" s="26"/>
      <c r="D77" s="43" t="s">
        <v>171</v>
      </c>
      <c r="E77" s="43" t="s">
        <v>132</v>
      </c>
      <c r="F77" s="43"/>
      <c r="G77" s="43"/>
      <c r="H77" s="56"/>
      <c r="I77" s="57"/>
      <c r="J77" s="318">
        <v>3837000</v>
      </c>
      <c r="K77" s="319"/>
      <c r="L77" s="319"/>
      <c r="M77" s="319"/>
      <c r="N77" s="43" t="s">
        <v>125</v>
      </c>
      <c r="O77" s="314" t="s">
        <v>170</v>
      </c>
      <c r="P77" s="314"/>
      <c r="Q77" s="314"/>
      <c r="R77" s="315">
        <v>3350037</v>
      </c>
      <c r="S77" s="315"/>
      <c r="T77" s="315"/>
      <c r="U77" s="43" t="s">
        <v>135</v>
      </c>
      <c r="V77" s="41"/>
      <c r="W77" s="41"/>
      <c r="X77" s="26"/>
      <c r="Y77" s="26"/>
      <c r="Z77" s="26"/>
      <c r="AA77" s="26"/>
      <c r="AB77" s="26"/>
    </row>
    <row r="78" spans="1:29" ht="16.5" customHeight="1" x14ac:dyDescent="0.15">
      <c r="A78" s="26"/>
      <c r="B78" s="26"/>
      <c r="C78" s="26"/>
      <c r="D78" s="41"/>
      <c r="E78" s="41" t="s">
        <v>126</v>
      </c>
      <c r="F78" s="41"/>
      <c r="G78" s="41"/>
      <c r="H78" s="41"/>
      <c r="I78" s="41"/>
      <c r="J78" s="306">
        <f>SUM(J74:M77)</f>
        <v>4417000</v>
      </c>
      <c r="K78" s="307"/>
      <c r="L78" s="307"/>
      <c r="M78" s="307"/>
      <c r="N78" s="41" t="s">
        <v>125</v>
      </c>
      <c r="O78" s="308" t="s">
        <v>170</v>
      </c>
      <c r="P78" s="308"/>
      <c r="Q78" s="308"/>
      <c r="R78" s="316">
        <f>SUM(R74:T77)</f>
        <v>3910887</v>
      </c>
      <c r="S78" s="317"/>
      <c r="T78" s="317"/>
      <c r="U78" s="41" t="s">
        <v>135</v>
      </c>
      <c r="V78" s="41"/>
      <c r="W78" s="41"/>
      <c r="X78" s="26"/>
      <c r="Y78" s="26"/>
      <c r="Z78" s="26"/>
      <c r="AA78" s="26"/>
      <c r="AB78" s="26"/>
    </row>
    <row r="79" spans="1:29" ht="16.5" customHeight="1" x14ac:dyDescent="0.15">
      <c r="A79" s="26"/>
      <c r="B79" s="26"/>
      <c r="C79" s="26"/>
      <c r="D79" s="41"/>
      <c r="E79" s="41"/>
      <c r="F79" s="41"/>
      <c r="G79" s="41"/>
      <c r="H79" s="41"/>
      <c r="I79" s="41"/>
      <c r="J79" s="54"/>
      <c r="K79" s="55"/>
      <c r="L79" s="55"/>
      <c r="M79" s="55"/>
      <c r="N79" s="41"/>
      <c r="O79" s="58"/>
      <c r="P79" s="58"/>
      <c r="Q79" s="58"/>
      <c r="R79" s="49"/>
      <c r="S79" s="50"/>
      <c r="T79" s="50"/>
      <c r="U79" s="41"/>
      <c r="V79" s="41"/>
      <c r="W79" s="41"/>
      <c r="X79" s="26"/>
      <c r="Y79" s="26"/>
      <c r="Z79" s="26"/>
      <c r="AA79" s="26"/>
      <c r="AB79" s="26"/>
    </row>
    <row r="80" spans="1:29" ht="16.5" customHeight="1" x14ac:dyDescent="0.15">
      <c r="A80" s="121" t="s">
        <v>144</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row>
    <row r="81" spans="1:28" ht="16.5" customHeight="1" x14ac:dyDescent="0.15">
      <c r="A81" s="136" t="s">
        <v>145</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row>
    <row r="82" spans="1:28" ht="16.5" customHeight="1" x14ac:dyDescent="0.15">
      <c r="A82" s="52"/>
      <c r="B82" s="52"/>
      <c r="C82" s="26"/>
      <c r="D82" s="52" t="s">
        <v>136</v>
      </c>
      <c r="E82" s="52"/>
      <c r="F82" s="52"/>
      <c r="G82" s="52"/>
      <c r="H82" s="52"/>
      <c r="I82" s="52"/>
      <c r="J82" s="52"/>
      <c r="K82" s="52"/>
      <c r="L82" s="52"/>
      <c r="M82" s="52"/>
      <c r="N82" s="52"/>
      <c r="O82" s="60" t="s">
        <v>214</v>
      </c>
      <c r="P82" s="61"/>
      <c r="Q82" s="61"/>
      <c r="R82" s="62"/>
      <c r="S82" s="62"/>
      <c r="T82" s="62"/>
      <c r="U82" s="52"/>
      <c r="V82" s="52"/>
      <c r="W82" s="52"/>
      <c r="X82" s="52"/>
      <c r="Y82" s="52"/>
      <c r="Z82" s="52"/>
      <c r="AA82" s="52"/>
      <c r="AB82" s="52"/>
    </row>
    <row r="83" spans="1:28" ht="16.5" customHeight="1" x14ac:dyDescent="0.15">
      <c r="A83" s="52"/>
      <c r="B83" s="52"/>
      <c r="C83" s="52"/>
      <c r="D83" s="52" t="s">
        <v>137</v>
      </c>
      <c r="E83" s="52"/>
      <c r="F83" s="52"/>
      <c r="G83" s="52"/>
      <c r="H83" s="52"/>
      <c r="I83" s="52"/>
      <c r="J83" s="52"/>
      <c r="K83" s="52"/>
      <c r="L83" s="52"/>
      <c r="M83" s="52"/>
      <c r="N83" s="52"/>
      <c r="O83" s="60" t="s">
        <v>211</v>
      </c>
      <c r="P83" s="62"/>
      <c r="Q83" s="62"/>
      <c r="R83" s="62"/>
      <c r="S83" s="62"/>
      <c r="T83" s="62"/>
      <c r="U83" s="52"/>
      <c r="V83" s="52"/>
      <c r="W83" s="52"/>
      <c r="X83" s="52"/>
      <c r="Y83" s="52"/>
      <c r="Z83" s="52"/>
      <c r="AA83" s="52"/>
      <c r="AB83" s="52"/>
    </row>
    <row r="84" spans="1:28" ht="16.5" customHeight="1" x14ac:dyDescent="0.15">
      <c r="A84" s="52"/>
      <c r="B84" s="52"/>
      <c r="C84" s="52"/>
      <c r="D84" s="52" t="s">
        <v>172</v>
      </c>
      <c r="E84" s="52"/>
      <c r="F84" s="52"/>
      <c r="G84" s="52"/>
      <c r="H84" s="52"/>
      <c r="I84" s="52"/>
      <c r="J84" s="52" t="s">
        <v>173</v>
      </c>
      <c r="K84" s="52"/>
      <c r="L84" s="52"/>
      <c r="M84" s="52"/>
      <c r="N84" s="52"/>
      <c r="O84" s="60" t="s">
        <v>212</v>
      </c>
      <c r="P84" s="62"/>
      <c r="Q84" s="62"/>
      <c r="R84" s="62"/>
      <c r="S84" s="62"/>
      <c r="T84" s="62"/>
      <c r="U84" s="52"/>
      <c r="V84" s="52"/>
      <c r="W84" s="52"/>
      <c r="X84" s="52"/>
      <c r="Y84" s="52"/>
      <c r="Z84" s="52"/>
      <c r="AA84" s="52"/>
      <c r="AB84" s="52"/>
    </row>
    <row r="85" spans="1:28" ht="16.5" customHeight="1" x14ac:dyDescent="0.15">
      <c r="A85" s="28"/>
      <c r="B85" s="28"/>
      <c r="C85" s="28"/>
      <c r="D85" s="52" t="s">
        <v>138</v>
      </c>
      <c r="E85" s="26"/>
      <c r="F85" s="26"/>
      <c r="G85" s="26"/>
      <c r="H85" s="26"/>
      <c r="I85" s="26"/>
      <c r="J85" s="52" t="s">
        <v>174</v>
      </c>
      <c r="K85" s="26"/>
      <c r="L85" s="26"/>
      <c r="M85" s="26"/>
      <c r="N85" s="26"/>
      <c r="O85" s="60" t="s">
        <v>213</v>
      </c>
      <c r="P85" s="63"/>
      <c r="Q85" s="63"/>
      <c r="R85" s="63"/>
      <c r="S85" s="63"/>
      <c r="T85" s="63"/>
      <c r="U85" s="28"/>
      <c r="V85" s="28"/>
      <c r="W85" s="28"/>
      <c r="X85" s="28"/>
      <c r="Y85" s="28"/>
      <c r="Z85" s="28"/>
      <c r="AA85" s="28"/>
      <c r="AB85" s="28"/>
    </row>
    <row r="86" spans="1:28" ht="18" customHeight="1" x14ac:dyDescent="0.15">
      <c r="A86" s="28"/>
      <c r="B86" s="28"/>
      <c r="C86" s="28"/>
      <c r="D86" s="26"/>
      <c r="E86" s="26"/>
      <c r="F86" s="26"/>
      <c r="G86" s="26"/>
      <c r="H86" s="26"/>
      <c r="I86" s="26"/>
      <c r="J86" s="26"/>
      <c r="K86" s="26"/>
      <c r="L86" s="26"/>
      <c r="M86" s="26"/>
      <c r="N86" s="26"/>
      <c r="O86" s="26"/>
      <c r="P86" s="26"/>
      <c r="Q86" s="26"/>
      <c r="R86" s="26"/>
      <c r="S86" s="26"/>
      <c r="T86" s="26"/>
      <c r="U86" s="26"/>
      <c r="V86" s="26"/>
      <c r="W86" s="28"/>
      <c r="X86" s="28"/>
      <c r="Y86" s="28"/>
      <c r="Z86" s="28"/>
      <c r="AA86" s="28"/>
      <c r="AB86" s="28"/>
    </row>
    <row r="87" spans="1:28" ht="18" customHeight="1" x14ac:dyDescent="0.15">
      <c r="A87" s="136" t="s">
        <v>184</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row>
    <row r="88" spans="1:28" ht="18" customHeight="1" x14ac:dyDescent="0.15">
      <c r="A88" s="52"/>
      <c r="B88" s="52"/>
      <c r="C88" s="52" t="s">
        <v>147</v>
      </c>
      <c r="D88" s="52"/>
      <c r="E88" s="52"/>
      <c r="F88" s="52"/>
      <c r="G88" s="52"/>
      <c r="H88" s="52"/>
      <c r="I88" s="52"/>
      <c r="J88" s="52"/>
      <c r="K88" s="52"/>
      <c r="L88" s="52"/>
      <c r="M88" s="52"/>
      <c r="N88" s="52"/>
      <c r="O88" s="52"/>
      <c r="P88" s="52"/>
      <c r="Q88" s="52"/>
      <c r="R88" s="52"/>
      <c r="S88" s="52"/>
      <c r="T88" s="52"/>
      <c r="U88" s="52"/>
      <c r="V88" s="52"/>
      <c r="W88" s="52"/>
      <c r="X88" s="52"/>
      <c r="Y88" s="52"/>
      <c r="Z88" s="52"/>
      <c r="AA88" s="52"/>
      <c r="AB88" s="52"/>
    </row>
    <row r="89" spans="1:28" ht="40.5" customHeight="1" x14ac:dyDescent="0.15">
      <c r="A89" s="52"/>
      <c r="B89" s="52"/>
      <c r="C89" s="52"/>
      <c r="D89" s="121" t="s">
        <v>148</v>
      </c>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row>
    <row r="90" spans="1:28" ht="18" customHeight="1" x14ac:dyDescent="0.15">
      <c r="A90" s="26"/>
      <c r="B90" s="26"/>
      <c r="C90" s="26"/>
      <c r="D90" s="52" t="s">
        <v>172</v>
      </c>
      <c r="E90" s="52"/>
      <c r="F90" s="52"/>
      <c r="G90" s="52"/>
      <c r="H90" s="52"/>
      <c r="I90" s="52"/>
      <c r="J90" s="52" t="s">
        <v>205</v>
      </c>
      <c r="K90" s="52"/>
      <c r="L90" s="52"/>
      <c r="M90" s="52"/>
      <c r="N90" s="52"/>
      <c r="O90" s="41" t="s">
        <v>203</v>
      </c>
      <c r="P90" s="52"/>
      <c r="Q90" s="52"/>
      <c r="R90" s="52"/>
      <c r="S90" s="52"/>
      <c r="T90" s="52"/>
      <c r="U90" s="52"/>
      <c r="V90" s="26"/>
      <c r="W90" s="26"/>
      <c r="X90" s="26"/>
      <c r="Y90" s="26"/>
      <c r="Z90" s="26"/>
      <c r="AA90" s="26"/>
      <c r="AB90" s="26"/>
    </row>
    <row r="91" spans="1:28" ht="18" customHeight="1" x14ac:dyDescent="0.15">
      <c r="A91" s="26"/>
      <c r="B91" s="26"/>
      <c r="C91" s="26"/>
      <c r="D91" s="52" t="s">
        <v>146</v>
      </c>
      <c r="E91" s="26"/>
      <c r="F91" s="26"/>
      <c r="G91" s="26"/>
      <c r="H91" s="26"/>
      <c r="I91" s="26"/>
      <c r="J91" s="52" t="s">
        <v>206</v>
      </c>
      <c r="K91" s="26"/>
      <c r="L91" s="26"/>
      <c r="M91" s="26"/>
      <c r="N91" s="26"/>
      <c r="O91" s="41" t="s">
        <v>204</v>
      </c>
      <c r="P91" s="26"/>
      <c r="Q91" s="26"/>
      <c r="R91" s="26"/>
      <c r="S91" s="26"/>
      <c r="T91" s="26"/>
      <c r="U91" s="28"/>
      <c r="V91" s="26"/>
      <c r="W91" s="26"/>
      <c r="X91" s="26"/>
      <c r="Y91" s="26"/>
      <c r="Z91" s="26"/>
      <c r="AA91" s="26"/>
      <c r="AB91" s="26"/>
    </row>
    <row r="92" spans="1:28" ht="18" customHeight="1" x14ac:dyDescent="0.1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8" customHeight="1" x14ac:dyDescent="0.15"/>
    <row r="94" spans="1:28" ht="18" customHeight="1" x14ac:dyDescent="0.15"/>
  </sheetData>
  <mergeCells count="386">
    <mergeCell ref="A80:AB80"/>
    <mergeCell ref="A81:AB81"/>
    <mergeCell ref="A87:AB87"/>
    <mergeCell ref="D89:AB89"/>
    <mergeCell ref="J77:M77"/>
    <mergeCell ref="O77:Q77"/>
    <mergeCell ref="R77:T77"/>
    <mergeCell ref="J78:M78"/>
    <mergeCell ref="O78:Q78"/>
    <mergeCell ref="R78:T78"/>
    <mergeCell ref="J74:M74"/>
    <mergeCell ref="R74:T74"/>
    <mergeCell ref="J75:M75"/>
    <mergeCell ref="O75:Q75"/>
    <mergeCell ref="R75:T75"/>
    <mergeCell ref="J76:M76"/>
    <mergeCell ref="O76:Q76"/>
    <mergeCell ref="R76:T76"/>
    <mergeCell ref="J70:M70"/>
    <mergeCell ref="O70:Q70"/>
    <mergeCell ref="R70:T70"/>
    <mergeCell ref="J72:M72"/>
    <mergeCell ref="O72:Q72"/>
    <mergeCell ref="R72:T72"/>
    <mergeCell ref="J71:M71"/>
    <mergeCell ref="O71:Q71"/>
    <mergeCell ref="R71:T71"/>
    <mergeCell ref="N66:O66"/>
    <mergeCell ref="P66:S66"/>
    <mergeCell ref="T66:W66"/>
    <mergeCell ref="X66:Z66"/>
    <mergeCell ref="AA66:AB66"/>
    <mergeCell ref="J69:M69"/>
    <mergeCell ref="R69:T69"/>
    <mergeCell ref="B66:C66"/>
    <mergeCell ref="D66:E66"/>
    <mergeCell ref="F66:G66"/>
    <mergeCell ref="H66:I66"/>
    <mergeCell ref="J66:K66"/>
    <mergeCell ref="L66:M66"/>
    <mergeCell ref="F67:G67"/>
    <mergeCell ref="L65:M65"/>
    <mergeCell ref="N65:O65"/>
    <mergeCell ref="P65:S65"/>
    <mergeCell ref="T65:W65"/>
    <mergeCell ref="X65:Z65"/>
    <mergeCell ref="AA65:AB65"/>
    <mergeCell ref="N64:O64"/>
    <mergeCell ref="P64:S64"/>
    <mergeCell ref="T64:W64"/>
    <mergeCell ref="X64:Z64"/>
    <mergeCell ref="AA64:AB64"/>
    <mergeCell ref="L64:M64"/>
    <mergeCell ref="B65:C65"/>
    <mergeCell ref="D65:E65"/>
    <mergeCell ref="F65:G65"/>
    <mergeCell ref="H65:I65"/>
    <mergeCell ref="J65:K65"/>
    <mergeCell ref="B64:C64"/>
    <mergeCell ref="D64:E64"/>
    <mergeCell ref="F64:G64"/>
    <mergeCell ref="H64:I64"/>
    <mergeCell ref="J64:K64"/>
    <mergeCell ref="L63:M63"/>
    <mergeCell ref="N63:O63"/>
    <mergeCell ref="P63:S63"/>
    <mergeCell ref="T63:W63"/>
    <mergeCell ref="X63:Z63"/>
    <mergeCell ref="AA63:AB63"/>
    <mergeCell ref="N62:O62"/>
    <mergeCell ref="P62:S62"/>
    <mergeCell ref="T62:W62"/>
    <mergeCell ref="X62:Z62"/>
    <mergeCell ref="AA62:AB62"/>
    <mergeCell ref="L62:M62"/>
    <mergeCell ref="B63:C63"/>
    <mergeCell ref="D63:E63"/>
    <mergeCell ref="F63:G63"/>
    <mergeCell ref="H63:I63"/>
    <mergeCell ref="J63:K63"/>
    <mergeCell ref="B62:C62"/>
    <mergeCell ref="D62:E62"/>
    <mergeCell ref="F62:G62"/>
    <mergeCell ref="H62:I62"/>
    <mergeCell ref="J62:K62"/>
    <mergeCell ref="L61:M61"/>
    <mergeCell ref="N61:O61"/>
    <mergeCell ref="P61:S61"/>
    <mergeCell ref="T61:W61"/>
    <mergeCell ref="X61:Z61"/>
    <mergeCell ref="AA61:AB61"/>
    <mergeCell ref="N60:O60"/>
    <mergeCell ref="P60:S60"/>
    <mergeCell ref="T60:W60"/>
    <mergeCell ref="X60:Z60"/>
    <mergeCell ref="AA60:AB60"/>
    <mergeCell ref="L60:M60"/>
    <mergeCell ref="B61:C61"/>
    <mergeCell ref="D61:E61"/>
    <mergeCell ref="F61:G61"/>
    <mergeCell ref="H61:I61"/>
    <mergeCell ref="J61:K61"/>
    <mergeCell ref="B60:C60"/>
    <mergeCell ref="D60:E60"/>
    <mergeCell ref="F60:G60"/>
    <mergeCell ref="H60:I60"/>
    <mergeCell ref="J60:K60"/>
    <mergeCell ref="L59:M59"/>
    <mergeCell ref="N59:O59"/>
    <mergeCell ref="P59:S59"/>
    <mergeCell ref="T59:W59"/>
    <mergeCell ref="X59:Z59"/>
    <mergeCell ref="AA59:AB59"/>
    <mergeCell ref="N58:O58"/>
    <mergeCell ref="P58:S58"/>
    <mergeCell ref="T58:W58"/>
    <mergeCell ref="X58:Z58"/>
    <mergeCell ref="AA58:AB58"/>
    <mergeCell ref="L58:M58"/>
    <mergeCell ref="B59:C59"/>
    <mergeCell ref="D59:E59"/>
    <mergeCell ref="F59:G59"/>
    <mergeCell ref="H59:I59"/>
    <mergeCell ref="J59:K59"/>
    <mergeCell ref="B58:C58"/>
    <mergeCell ref="D58:E58"/>
    <mergeCell ref="F58:G58"/>
    <mergeCell ref="H58:I58"/>
    <mergeCell ref="J58:K58"/>
    <mergeCell ref="N57:O57"/>
    <mergeCell ref="P57:S57"/>
    <mergeCell ref="T57:W57"/>
    <mergeCell ref="X57:Z57"/>
    <mergeCell ref="AA57:AB57"/>
    <mergeCell ref="N56:O56"/>
    <mergeCell ref="P56:S56"/>
    <mergeCell ref="T56:W56"/>
    <mergeCell ref="X56:Z56"/>
    <mergeCell ref="AA56:AB56"/>
    <mergeCell ref="AA54:AB54"/>
    <mergeCell ref="B55:C55"/>
    <mergeCell ref="D55:E55"/>
    <mergeCell ref="F55:G55"/>
    <mergeCell ref="H55:I55"/>
    <mergeCell ref="J55:K55"/>
    <mergeCell ref="L55:M55"/>
    <mergeCell ref="N55:O55"/>
    <mergeCell ref="B57:C57"/>
    <mergeCell ref="D57:E57"/>
    <mergeCell ref="F57:G57"/>
    <mergeCell ref="H57:I57"/>
    <mergeCell ref="J57:K57"/>
    <mergeCell ref="P55:S55"/>
    <mergeCell ref="T55:W55"/>
    <mergeCell ref="X55:Z55"/>
    <mergeCell ref="AA55:AB55"/>
    <mergeCell ref="B56:C56"/>
    <mergeCell ref="D56:E56"/>
    <mergeCell ref="F56:G56"/>
    <mergeCell ref="H56:I56"/>
    <mergeCell ref="J56:K56"/>
    <mergeCell ref="L56:M56"/>
    <mergeCell ref="L57:M57"/>
    <mergeCell ref="B52:C53"/>
    <mergeCell ref="D52:I52"/>
    <mergeCell ref="J52:O52"/>
    <mergeCell ref="P52:AB52"/>
    <mergeCell ref="D53:E53"/>
    <mergeCell ref="F53:G53"/>
    <mergeCell ref="X53:Z53"/>
    <mergeCell ref="AA53:AB53"/>
    <mergeCell ref="B54:C54"/>
    <mergeCell ref="D54:E54"/>
    <mergeCell ref="F54:G54"/>
    <mergeCell ref="H54:I54"/>
    <mergeCell ref="J54:K54"/>
    <mergeCell ref="L54:M54"/>
    <mergeCell ref="N54:O54"/>
    <mergeCell ref="P54:S54"/>
    <mergeCell ref="H53:I53"/>
    <mergeCell ref="J53:K53"/>
    <mergeCell ref="L53:M53"/>
    <mergeCell ref="N53:O53"/>
    <mergeCell ref="P53:S53"/>
    <mergeCell ref="T53:W53"/>
    <mergeCell ref="T54:W54"/>
    <mergeCell ref="X54:Z54"/>
    <mergeCell ref="V41:W41"/>
    <mergeCell ref="X41:AB41"/>
    <mergeCell ref="T42:U42"/>
    <mergeCell ref="V42:W42"/>
    <mergeCell ref="X42:AB42"/>
    <mergeCell ref="P44:Q44"/>
    <mergeCell ref="R44:Y44"/>
    <mergeCell ref="A46:AB46"/>
    <mergeCell ref="D48:AB48"/>
    <mergeCell ref="J43:N43"/>
    <mergeCell ref="O43:P43"/>
    <mergeCell ref="Q43:U43"/>
    <mergeCell ref="X43:AB43"/>
    <mergeCell ref="T39:U39"/>
    <mergeCell ref="V39:W39"/>
    <mergeCell ref="X39:AB39"/>
    <mergeCell ref="T40:U40"/>
    <mergeCell ref="V40:W40"/>
    <mergeCell ref="X40:AB40"/>
    <mergeCell ref="T38:U38"/>
    <mergeCell ref="V38:W38"/>
    <mergeCell ref="X38:AB38"/>
    <mergeCell ref="A31:AB31"/>
    <mergeCell ref="A32:AB32"/>
    <mergeCell ref="T36:U36"/>
    <mergeCell ref="V36:W36"/>
    <mergeCell ref="X36:AB36"/>
    <mergeCell ref="M29:O29"/>
    <mergeCell ref="P29:R29"/>
    <mergeCell ref="S29:U29"/>
    <mergeCell ref="V29:X29"/>
    <mergeCell ref="Y29:Z29"/>
    <mergeCell ref="AA29:AB29"/>
    <mergeCell ref="P28:R28"/>
    <mergeCell ref="S28:U28"/>
    <mergeCell ref="V28:X28"/>
    <mergeCell ref="Y28:Z28"/>
    <mergeCell ref="AA28:AB28"/>
    <mergeCell ref="B29:C29"/>
    <mergeCell ref="D29:E29"/>
    <mergeCell ref="F29:G29"/>
    <mergeCell ref="H29:I29"/>
    <mergeCell ref="J29:L29"/>
    <mergeCell ref="B28:C28"/>
    <mergeCell ref="D28:E28"/>
    <mergeCell ref="F28:G28"/>
    <mergeCell ref="H28:I28"/>
    <mergeCell ref="J28:L28"/>
    <mergeCell ref="M28:O28"/>
    <mergeCell ref="M27:O27"/>
    <mergeCell ref="P27:R27"/>
    <mergeCell ref="S27:U27"/>
    <mergeCell ref="V27:X27"/>
    <mergeCell ref="Y27:Z27"/>
    <mergeCell ref="AA27:AB27"/>
    <mergeCell ref="P26:R26"/>
    <mergeCell ref="S26:U26"/>
    <mergeCell ref="V26:X26"/>
    <mergeCell ref="Y26:Z26"/>
    <mergeCell ref="AA26:AB26"/>
    <mergeCell ref="M26:O26"/>
    <mergeCell ref="B27:C27"/>
    <mergeCell ref="D27:E27"/>
    <mergeCell ref="F27:G27"/>
    <mergeCell ref="H27:I27"/>
    <mergeCell ref="J27:L27"/>
    <mergeCell ref="B26:C26"/>
    <mergeCell ref="D26:E26"/>
    <mergeCell ref="F26:G26"/>
    <mergeCell ref="H26:I26"/>
    <mergeCell ref="J26:L26"/>
    <mergeCell ref="P25:R25"/>
    <mergeCell ref="S25:U25"/>
    <mergeCell ref="V25:X25"/>
    <mergeCell ref="Y25:Z25"/>
    <mergeCell ref="AA25:AB25"/>
    <mergeCell ref="P24:R24"/>
    <mergeCell ref="S24:U24"/>
    <mergeCell ref="V24:X24"/>
    <mergeCell ref="Y24:Z24"/>
    <mergeCell ref="AA24:AB24"/>
    <mergeCell ref="M22:O22"/>
    <mergeCell ref="B25:C25"/>
    <mergeCell ref="D25:E25"/>
    <mergeCell ref="F25:G25"/>
    <mergeCell ref="H25:I25"/>
    <mergeCell ref="J25:L25"/>
    <mergeCell ref="B24:C24"/>
    <mergeCell ref="D24:E24"/>
    <mergeCell ref="F24:G24"/>
    <mergeCell ref="H24:I24"/>
    <mergeCell ref="J24:L24"/>
    <mergeCell ref="M25:O25"/>
    <mergeCell ref="M24:O24"/>
    <mergeCell ref="Y20:Z20"/>
    <mergeCell ref="AA20:AB20"/>
    <mergeCell ref="M20:O20"/>
    <mergeCell ref="B23:C23"/>
    <mergeCell ref="D23:E23"/>
    <mergeCell ref="F23:G23"/>
    <mergeCell ref="H23:I23"/>
    <mergeCell ref="J23:L23"/>
    <mergeCell ref="B22:C22"/>
    <mergeCell ref="D22:E22"/>
    <mergeCell ref="F22:G22"/>
    <mergeCell ref="H22:I22"/>
    <mergeCell ref="J22:L22"/>
    <mergeCell ref="M23:O23"/>
    <mergeCell ref="P23:R23"/>
    <mergeCell ref="S23:U23"/>
    <mergeCell ref="V23:X23"/>
    <mergeCell ref="Y23:Z23"/>
    <mergeCell ref="AA23:AB23"/>
    <mergeCell ref="P22:R22"/>
    <mergeCell ref="S22:U22"/>
    <mergeCell ref="V22:X22"/>
    <mergeCell ref="Y22:Z22"/>
    <mergeCell ref="AA22:AB22"/>
    <mergeCell ref="S18:U18"/>
    <mergeCell ref="V18:X18"/>
    <mergeCell ref="Y18:Z18"/>
    <mergeCell ref="AA18:AB18"/>
    <mergeCell ref="M18:O18"/>
    <mergeCell ref="B21:C21"/>
    <mergeCell ref="D21:E21"/>
    <mergeCell ref="F21:G21"/>
    <mergeCell ref="H21:I21"/>
    <mergeCell ref="J21:L21"/>
    <mergeCell ref="B20:C20"/>
    <mergeCell ref="D20:E20"/>
    <mergeCell ref="F20:G20"/>
    <mergeCell ref="H20:I20"/>
    <mergeCell ref="J20:L20"/>
    <mergeCell ref="M21:O21"/>
    <mergeCell ref="P21:R21"/>
    <mergeCell ref="S21:U21"/>
    <mergeCell ref="V21:X21"/>
    <mergeCell ref="Y21:Z21"/>
    <mergeCell ref="AA21:AB21"/>
    <mergeCell ref="P20:R20"/>
    <mergeCell ref="S20:U20"/>
    <mergeCell ref="V20:X20"/>
    <mergeCell ref="Y17:Z17"/>
    <mergeCell ref="AA17:AB17"/>
    <mergeCell ref="P16:R16"/>
    <mergeCell ref="S16:U16"/>
    <mergeCell ref="V16:X16"/>
    <mergeCell ref="Y16:Z16"/>
    <mergeCell ref="AA16:AB16"/>
    <mergeCell ref="B19:C19"/>
    <mergeCell ref="D19:E19"/>
    <mergeCell ref="F19:G19"/>
    <mergeCell ref="H19:I19"/>
    <mergeCell ref="J19:L19"/>
    <mergeCell ref="B18:C18"/>
    <mergeCell ref="D18:E18"/>
    <mergeCell ref="F18:G18"/>
    <mergeCell ref="H18:I18"/>
    <mergeCell ref="J18:L18"/>
    <mergeCell ref="M19:O19"/>
    <mergeCell ref="P19:R19"/>
    <mergeCell ref="S19:U19"/>
    <mergeCell ref="V19:X19"/>
    <mergeCell ref="Y19:Z19"/>
    <mergeCell ref="AA19:AB19"/>
    <mergeCell ref="P18:R18"/>
    <mergeCell ref="D16:E16"/>
    <mergeCell ref="F16:G16"/>
    <mergeCell ref="H16:I16"/>
    <mergeCell ref="J16:L16"/>
    <mergeCell ref="M17:O17"/>
    <mergeCell ref="M16:O16"/>
    <mergeCell ref="P17:R17"/>
    <mergeCell ref="S17:U17"/>
    <mergeCell ref="V17:X17"/>
    <mergeCell ref="T37:U37"/>
    <mergeCell ref="V37:W37"/>
    <mergeCell ref="X37:AB37"/>
    <mergeCell ref="A1:AB1"/>
    <mergeCell ref="A2:AB2"/>
    <mergeCell ref="A3:AB3"/>
    <mergeCell ref="A4:AB4"/>
    <mergeCell ref="A6:AB6"/>
    <mergeCell ref="B7:AB7"/>
    <mergeCell ref="A8:AB8"/>
    <mergeCell ref="A9:AB9"/>
    <mergeCell ref="A10:AB10"/>
    <mergeCell ref="A11:AB11"/>
    <mergeCell ref="D12:AB12"/>
    <mergeCell ref="B15:C15"/>
    <mergeCell ref="D15:I15"/>
    <mergeCell ref="J15:R15"/>
    <mergeCell ref="S15:AB15"/>
    <mergeCell ref="B17:C17"/>
    <mergeCell ref="D17:E17"/>
    <mergeCell ref="F17:G17"/>
    <mergeCell ref="H17:I17"/>
    <mergeCell ref="J17:L17"/>
    <mergeCell ref="B16:C16"/>
  </mergeCells>
  <phoneticPr fontId="3"/>
  <pageMargins left="0.9055118110236221" right="0.11811023622047245" top="0.94488188976377963"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96"/>
  <sheetViews>
    <sheetView workbookViewId="0">
      <selection activeCell="S96" sqref="S96"/>
    </sheetView>
  </sheetViews>
  <sheetFormatPr defaultRowHeight="13.5" x14ac:dyDescent="0.15"/>
  <cols>
    <col min="1" max="22" width="3.125" customWidth="1"/>
    <col min="23" max="23" width="2.875" customWidth="1"/>
    <col min="24" max="26" width="3.375" customWidth="1"/>
    <col min="27" max="28" width="3.125" customWidth="1"/>
    <col min="29" max="29" width="8.875" customWidth="1"/>
    <col min="30" max="45" width="2.625" customWidth="1"/>
  </cols>
  <sheetData>
    <row r="1" spans="1:28" ht="36.75" customHeight="1" x14ac:dyDescent="0.15">
      <c r="A1" s="132" t="s">
        <v>180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row>
    <row r="2" spans="1:28" ht="20.25" customHeight="1" x14ac:dyDescent="0.15">
      <c r="A2" s="136" t="s">
        <v>98</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8" ht="30" customHeight="1" x14ac:dyDescent="0.15">
      <c r="A3" s="134" t="s">
        <v>107</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row>
    <row r="4" spans="1:28" x14ac:dyDescent="0.15">
      <c r="A4" s="135" t="s">
        <v>108</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1:28" ht="35.25" customHeight="1" x14ac:dyDescent="0.1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ht="21" customHeight="1" x14ac:dyDescent="0.15">
      <c r="A6" s="136" t="s">
        <v>0</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50.25" customHeight="1" x14ac:dyDescent="0.15">
      <c r="A7" s="26"/>
      <c r="B7" s="121" t="s">
        <v>109</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28" ht="21.75" customHeight="1" x14ac:dyDescent="0.15">
      <c r="A8" s="136" t="s">
        <v>1</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row>
    <row r="9" spans="1:28" ht="21.75" customHeight="1" x14ac:dyDescent="0.15">
      <c r="A9" s="136" t="s">
        <v>143</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row>
    <row r="10" spans="1:28" ht="21.75" customHeight="1" x14ac:dyDescent="0.15">
      <c r="A10" s="121" t="s">
        <v>178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row>
    <row r="11" spans="1:28" ht="21.75" customHeight="1" x14ac:dyDescent="0.15">
      <c r="A11" s="122" t="s">
        <v>159</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2" spans="1:28" ht="48.75" customHeight="1" x14ac:dyDescent="0.15">
      <c r="A12" s="26"/>
      <c r="B12" s="27"/>
      <c r="C12" s="27"/>
      <c r="D12" s="123" t="s">
        <v>177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row>
    <row r="13" spans="1:28" ht="18" customHeight="1" x14ac:dyDescent="0.15">
      <c r="A13" s="26"/>
      <c r="B13" s="26"/>
      <c r="C13" s="26" t="s">
        <v>120</v>
      </c>
      <c r="D13" s="26"/>
      <c r="E13" s="26"/>
      <c r="F13" s="28"/>
      <c r="G13" s="28"/>
      <c r="H13" s="28"/>
      <c r="I13" s="28"/>
      <c r="J13" s="28"/>
      <c r="K13" s="28"/>
      <c r="L13" s="28"/>
      <c r="M13" s="28"/>
      <c r="N13" s="28"/>
      <c r="O13" s="28"/>
      <c r="P13" s="28"/>
      <c r="Q13" s="28"/>
      <c r="R13" s="28"/>
      <c r="S13" s="28"/>
      <c r="T13" s="28"/>
      <c r="U13" s="28"/>
      <c r="V13" s="28"/>
      <c r="W13" s="28"/>
      <c r="X13" s="28" t="s">
        <v>41</v>
      </c>
      <c r="Y13" s="28"/>
      <c r="Z13" s="28"/>
      <c r="AA13" s="28"/>
      <c r="AB13" s="28"/>
    </row>
    <row r="14" spans="1:28" ht="6.75" customHeight="1" thickBot="1"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row>
    <row r="15" spans="1:28" ht="20.25" customHeight="1" x14ac:dyDescent="0.15">
      <c r="A15" s="26"/>
      <c r="B15" s="126"/>
      <c r="C15" s="127"/>
      <c r="D15" s="128" t="s">
        <v>156</v>
      </c>
      <c r="E15" s="129"/>
      <c r="F15" s="129"/>
      <c r="G15" s="129"/>
      <c r="H15" s="129"/>
      <c r="I15" s="130"/>
      <c r="J15" s="270" t="s">
        <v>18</v>
      </c>
      <c r="K15" s="271"/>
      <c r="L15" s="271"/>
      <c r="M15" s="271"/>
      <c r="N15" s="271"/>
      <c r="O15" s="271"/>
      <c r="P15" s="271"/>
      <c r="Q15" s="271"/>
      <c r="R15" s="272"/>
      <c r="S15" s="270" t="s">
        <v>4</v>
      </c>
      <c r="T15" s="271"/>
      <c r="U15" s="271"/>
      <c r="V15" s="271"/>
      <c r="W15" s="271"/>
      <c r="X15" s="271"/>
      <c r="Y15" s="271"/>
      <c r="Z15" s="271"/>
      <c r="AA15" s="271"/>
      <c r="AB15" s="272"/>
    </row>
    <row r="16" spans="1:28" ht="36" customHeight="1" x14ac:dyDescent="0.15">
      <c r="A16" s="26"/>
      <c r="B16" s="147"/>
      <c r="C16" s="148"/>
      <c r="D16" s="147" t="s">
        <v>151</v>
      </c>
      <c r="E16" s="149"/>
      <c r="F16" s="149" t="s">
        <v>150</v>
      </c>
      <c r="G16" s="149"/>
      <c r="H16" s="149" t="s">
        <v>103</v>
      </c>
      <c r="I16" s="148"/>
      <c r="J16" s="147" t="s">
        <v>152</v>
      </c>
      <c r="K16" s="149"/>
      <c r="L16" s="149"/>
      <c r="M16" s="149" t="s">
        <v>153</v>
      </c>
      <c r="N16" s="149"/>
      <c r="O16" s="149"/>
      <c r="P16" s="149" t="s">
        <v>105</v>
      </c>
      <c r="Q16" s="149"/>
      <c r="R16" s="148"/>
      <c r="S16" s="147" t="s">
        <v>154</v>
      </c>
      <c r="T16" s="149"/>
      <c r="U16" s="149"/>
      <c r="V16" s="149" t="s">
        <v>155</v>
      </c>
      <c r="W16" s="149"/>
      <c r="X16" s="149"/>
      <c r="Y16" s="157" t="s">
        <v>106</v>
      </c>
      <c r="Z16" s="222"/>
      <c r="AA16" s="149" t="s">
        <v>160</v>
      </c>
      <c r="AB16" s="148"/>
    </row>
    <row r="17" spans="1:28" ht="21" customHeight="1" x14ac:dyDescent="0.15">
      <c r="A17" s="26"/>
      <c r="B17" s="137" t="s">
        <v>6</v>
      </c>
      <c r="C17" s="138"/>
      <c r="D17" s="139">
        <v>338</v>
      </c>
      <c r="E17" s="140"/>
      <c r="F17" s="273">
        <v>354</v>
      </c>
      <c r="G17" s="273"/>
      <c r="H17" s="320">
        <f t="shared" ref="H17:H29" si="0">SUM(F17-D17)</f>
        <v>16</v>
      </c>
      <c r="I17" s="321"/>
      <c r="J17" s="274">
        <f t="shared" ref="J17:J29" si="1">SUM(S17/D17)</f>
        <v>8.449704142011834</v>
      </c>
      <c r="K17" s="275"/>
      <c r="L17" s="275"/>
      <c r="M17" s="275">
        <f t="shared" ref="M17:M29" si="2">SUM(V17/F17)</f>
        <v>8.5423728813559325</v>
      </c>
      <c r="N17" s="275"/>
      <c r="O17" s="275"/>
      <c r="P17" s="322">
        <f t="shared" ref="P17:P29" si="3">SUM(M17-J17)*100</f>
        <v>9.2668739344098583</v>
      </c>
      <c r="Q17" s="322"/>
      <c r="R17" s="323"/>
      <c r="S17" s="145">
        <v>2856</v>
      </c>
      <c r="T17" s="146"/>
      <c r="U17" s="146"/>
      <c r="V17" s="146">
        <v>3024</v>
      </c>
      <c r="W17" s="146"/>
      <c r="X17" s="146"/>
      <c r="Y17" s="146">
        <f>SUM(V17-S17)</f>
        <v>168</v>
      </c>
      <c r="Z17" s="146"/>
      <c r="AA17" s="155">
        <f t="shared" ref="AA17:AA29" si="4">SUM(V17/S17%)</f>
        <v>105.88235294117648</v>
      </c>
      <c r="AB17" s="156"/>
    </row>
    <row r="18" spans="1:28" ht="21" customHeight="1" x14ac:dyDescent="0.15">
      <c r="A18" s="26"/>
      <c r="B18" s="137" t="s">
        <v>7</v>
      </c>
      <c r="C18" s="138"/>
      <c r="D18" s="145">
        <v>291</v>
      </c>
      <c r="E18" s="146"/>
      <c r="F18" s="273">
        <v>277</v>
      </c>
      <c r="G18" s="273"/>
      <c r="H18" s="150">
        <f t="shared" si="0"/>
        <v>-14</v>
      </c>
      <c r="I18" s="151"/>
      <c r="J18" s="274">
        <f t="shared" si="1"/>
        <v>8.7491408934707895</v>
      </c>
      <c r="K18" s="275"/>
      <c r="L18" s="275"/>
      <c r="M18" s="275">
        <f t="shared" si="2"/>
        <v>8.8628158844765341</v>
      </c>
      <c r="N18" s="275"/>
      <c r="O18" s="275"/>
      <c r="P18" s="322">
        <f t="shared" si="3"/>
        <v>11.367499100574463</v>
      </c>
      <c r="Q18" s="322"/>
      <c r="R18" s="323"/>
      <c r="S18" s="145">
        <v>2546</v>
      </c>
      <c r="T18" s="146"/>
      <c r="U18" s="146"/>
      <c r="V18" s="146">
        <v>2455</v>
      </c>
      <c r="W18" s="146"/>
      <c r="X18" s="146"/>
      <c r="Y18" s="154">
        <f t="shared" ref="Y18:Y29" si="5">SUM(V18-S18)</f>
        <v>-91</v>
      </c>
      <c r="Z18" s="154"/>
      <c r="AA18" s="155">
        <f t="shared" si="4"/>
        <v>96.425765907305575</v>
      </c>
      <c r="AB18" s="156"/>
    </row>
    <row r="19" spans="1:28" ht="21" customHeight="1" x14ac:dyDescent="0.15">
      <c r="A19" s="26"/>
      <c r="B19" s="137" t="s">
        <v>8</v>
      </c>
      <c r="C19" s="138"/>
      <c r="D19" s="145">
        <v>285</v>
      </c>
      <c r="E19" s="146"/>
      <c r="F19" s="273">
        <v>300</v>
      </c>
      <c r="G19" s="273"/>
      <c r="H19" s="320">
        <f t="shared" si="0"/>
        <v>15</v>
      </c>
      <c r="I19" s="321"/>
      <c r="J19" s="274">
        <f t="shared" si="1"/>
        <v>8.5859649122807014</v>
      </c>
      <c r="K19" s="275"/>
      <c r="L19" s="275"/>
      <c r="M19" s="275">
        <f t="shared" si="2"/>
        <v>8.6766666666666659</v>
      </c>
      <c r="N19" s="275"/>
      <c r="O19" s="275"/>
      <c r="P19" s="322">
        <f t="shared" si="3"/>
        <v>9.0701754385964506</v>
      </c>
      <c r="Q19" s="322"/>
      <c r="R19" s="323"/>
      <c r="S19" s="145">
        <v>2447</v>
      </c>
      <c r="T19" s="146"/>
      <c r="U19" s="146"/>
      <c r="V19" s="146">
        <v>2603</v>
      </c>
      <c r="W19" s="146"/>
      <c r="X19" s="146"/>
      <c r="Y19" s="146">
        <f t="shared" si="5"/>
        <v>156</v>
      </c>
      <c r="Z19" s="146"/>
      <c r="AA19" s="155">
        <f t="shared" si="4"/>
        <v>106.37515324887617</v>
      </c>
      <c r="AB19" s="156"/>
    </row>
    <row r="20" spans="1:28" ht="21" customHeight="1" x14ac:dyDescent="0.15">
      <c r="A20" s="26"/>
      <c r="B20" s="137" t="s">
        <v>9</v>
      </c>
      <c r="C20" s="138"/>
      <c r="D20" s="145">
        <v>344</v>
      </c>
      <c r="E20" s="146"/>
      <c r="F20" s="273">
        <v>344</v>
      </c>
      <c r="G20" s="273"/>
      <c r="H20" s="320">
        <f t="shared" si="0"/>
        <v>0</v>
      </c>
      <c r="I20" s="321"/>
      <c r="J20" s="274">
        <f t="shared" si="1"/>
        <v>8.529069767441861</v>
      </c>
      <c r="K20" s="275"/>
      <c r="L20" s="275"/>
      <c r="M20" s="275">
        <f t="shared" si="2"/>
        <v>8.6162790697674421</v>
      </c>
      <c r="N20" s="275"/>
      <c r="O20" s="275"/>
      <c r="P20" s="322">
        <f t="shared" si="3"/>
        <v>8.7209302325581106</v>
      </c>
      <c r="Q20" s="322"/>
      <c r="R20" s="323"/>
      <c r="S20" s="145">
        <v>2934</v>
      </c>
      <c r="T20" s="146"/>
      <c r="U20" s="146"/>
      <c r="V20" s="146">
        <v>2964</v>
      </c>
      <c r="W20" s="146"/>
      <c r="X20" s="146"/>
      <c r="Y20" s="146">
        <f t="shared" si="5"/>
        <v>30</v>
      </c>
      <c r="Z20" s="146"/>
      <c r="AA20" s="155">
        <f t="shared" si="4"/>
        <v>101.02249488752557</v>
      </c>
      <c r="AB20" s="156"/>
    </row>
    <row r="21" spans="1:28" ht="21" customHeight="1" x14ac:dyDescent="0.15">
      <c r="A21" s="26"/>
      <c r="B21" s="137" t="s">
        <v>10</v>
      </c>
      <c r="C21" s="138"/>
      <c r="D21" s="145">
        <v>311</v>
      </c>
      <c r="E21" s="146"/>
      <c r="F21" s="273">
        <v>311</v>
      </c>
      <c r="G21" s="273"/>
      <c r="H21" s="150">
        <f t="shared" si="0"/>
        <v>0</v>
      </c>
      <c r="I21" s="151"/>
      <c r="J21" s="274">
        <f t="shared" si="1"/>
        <v>8.655948553054662</v>
      </c>
      <c r="K21" s="275"/>
      <c r="L21" s="275"/>
      <c r="M21" s="275">
        <f t="shared" si="2"/>
        <v>8.7427652733118979</v>
      </c>
      <c r="N21" s="275"/>
      <c r="O21" s="275"/>
      <c r="P21" s="322">
        <f t="shared" si="3"/>
        <v>8.6816720257235858</v>
      </c>
      <c r="Q21" s="322"/>
      <c r="R21" s="323"/>
      <c r="S21" s="145">
        <v>2692</v>
      </c>
      <c r="T21" s="146"/>
      <c r="U21" s="146"/>
      <c r="V21" s="146">
        <v>2719</v>
      </c>
      <c r="W21" s="146"/>
      <c r="X21" s="146"/>
      <c r="Y21" s="146">
        <f t="shared" si="5"/>
        <v>27</v>
      </c>
      <c r="Z21" s="146"/>
      <c r="AA21" s="155">
        <f t="shared" si="4"/>
        <v>101.00297176820207</v>
      </c>
      <c r="AB21" s="156"/>
    </row>
    <row r="22" spans="1:28" ht="21" customHeight="1" x14ac:dyDescent="0.15">
      <c r="A22" s="26"/>
      <c r="B22" s="137" t="s">
        <v>11</v>
      </c>
      <c r="C22" s="138"/>
      <c r="D22" s="145">
        <v>324</v>
      </c>
      <c r="E22" s="146"/>
      <c r="F22" s="273">
        <v>340</v>
      </c>
      <c r="G22" s="273"/>
      <c r="H22" s="150">
        <f t="shared" si="0"/>
        <v>16</v>
      </c>
      <c r="I22" s="151"/>
      <c r="J22" s="274">
        <f t="shared" si="1"/>
        <v>8.1913580246913575</v>
      </c>
      <c r="K22" s="275"/>
      <c r="L22" s="275"/>
      <c r="M22" s="275">
        <f t="shared" si="2"/>
        <v>8.2735294117647058</v>
      </c>
      <c r="N22" s="275"/>
      <c r="O22" s="275"/>
      <c r="P22" s="322">
        <f t="shared" si="3"/>
        <v>8.2171387073348257</v>
      </c>
      <c r="Q22" s="322"/>
      <c r="R22" s="323"/>
      <c r="S22" s="145">
        <v>2654</v>
      </c>
      <c r="T22" s="146"/>
      <c r="U22" s="146"/>
      <c r="V22" s="146">
        <v>2813</v>
      </c>
      <c r="W22" s="146"/>
      <c r="X22" s="146"/>
      <c r="Y22" s="146">
        <f t="shared" si="5"/>
        <v>159</v>
      </c>
      <c r="Z22" s="146"/>
      <c r="AA22" s="155">
        <f t="shared" si="4"/>
        <v>105.99095704596836</v>
      </c>
      <c r="AB22" s="156"/>
    </row>
    <row r="23" spans="1:28" ht="21" customHeight="1" x14ac:dyDescent="0.15">
      <c r="A23" s="26"/>
      <c r="B23" s="137" t="s">
        <v>12</v>
      </c>
      <c r="C23" s="138"/>
      <c r="D23" s="145">
        <v>347</v>
      </c>
      <c r="E23" s="146"/>
      <c r="F23" s="273">
        <v>347</v>
      </c>
      <c r="G23" s="273"/>
      <c r="H23" s="150">
        <f t="shared" si="0"/>
        <v>0</v>
      </c>
      <c r="I23" s="151"/>
      <c r="J23" s="274">
        <f t="shared" si="1"/>
        <v>8.6253602305475496</v>
      </c>
      <c r="K23" s="275"/>
      <c r="L23" s="275"/>
      <c r="M23" s="275">
        <f t="shared" si="2"/>
        <v>8.7175792507204619</v>
      </c>
      <c r="N23" s="275"/>
      <c r="O23" s="275"/>
      <c r="P23" s="322">
        <f t="shared" si="3"/>
        <v>9.221902017291228</v>
      </c>
      <c r="Q23" s="322"/>
      <c r="R23" s="323"/>
      <c r="S23" s="145">
        <v>2993</v>
      </c>
      <c r="T23" s="146"/>
      <c r="U23" s="146"/>
      <c r="V23" s="146">
        <v>3025</v>
      </c>
      <c r="W23" s="146"/>
      <c r="X23" s="146"/>
      <c r="Y23" s="146">
        <f t="shared" si="5"/>
        <v>32</v>
      </c>
      <c r="Z23" s="146"/>
      <c r="AA23" s="155">
        <f t="shared" si="4"/>
        <v>101.06916137654527</v>
      </c>
      <c r="AB23" s="156"/>
    </row>
    <row r="24" spans="1:28" ht="21" customHeight="1" x14ac:dyDescent="0.15">
      <c r="A24" s="26"/>
      <c r="B24" s="137" t="s">
        <v>13</v>
      </c>
      <c r="C24" s="138"/>
      <c r="D24" s="145">
        <v>313</v>
      </c>
      <c r="E24" s="146"/>
      <c r="F24" s="273">
        <v>298</v>
      </c>
      <c r="G24" s="273"/>
      <c r="H24" s="150">
        <f t="shared" si="0"/>
        <v>-15</v>
      </c>
      <c r="I24" s="151"/>
      <c r="J24" s="274">
        <f t="shared" si="1"/>
        <v>8.8402555910543139</v>
      </c>
      <c r="K24" s="275"/>
      <c r="L24" s="275"/>
      <c r="M24" s="275">
        <f t="shared" si="2"/>
        <v>8.9328859060402692</v>
      </c>
      <c r="N24" s="275"/>
      <c r="O24" s="275"/>
      <c r="P24" s="322">
        <f t="shared" si="3"/>
        <v>9.2630314985955309</v>
      </c>
      <c r="Q24" s="322"/>
      <c r="R24" s="323"/>
      <c r="S24" s="145">
        <v>2767</v>
      </c>
      <c r="T24" s="146"/>
      <c r="U24" s="146"/>
      <c r="V24" s="146">
        <v>2662</v>
      </c>
      <c r="W24" s="146"/>
      <c r="X24" s="146"/>
      <c r="Y24" s="154">
        <f t="shared" si="5"/>
        <v>-105</v>
      </c>
      <c r="Z24" s="154"/>
      <c r="AA24" s="155">
        <f t="shared" si="4"/>
        <v>96.205276472714118</v>
      </c>
      <c r="AB24" s="156"/>
    </row>
    <row r="25" spans="1:28" ht="21" customHeight="1" x14ac:dyDescent="0.15">
      <c r="A25" s="26"/>
      <c r="B25" s="137" t="s">
        <v>14</v>
      </c>
      <c r="C25" s="138"/>
      <c r="D25" s="145">
        <v>319</v>
      </c>
      <c r="E25" s="146"/>
      <c r="F25" s="273">
        <v>319</v>
      </c>
      <c r="G25" s="273"/>
      <c r="H25" s="150">
        <f t="shared" si="0"/>
        <v>0</v>
      </c>
      <c r="I25" s="151"/>
      <c r="J25" s="274">
        <f t="shared" si="1"/>
        <v>8.7147335423197489</v>
      </c>
      <c r="K25" s="275"/>
      <c r="L25" s="275"/>
      <c r="M25" s="275">
        <f t="shared" si="2"/>
        <v>8.8087774294670851</v>
      </c>
      <c r="N25" s="275"/>
      <c r="O25" s="275"/>
      <c r="P25" s="322">
        <f t="shared" si="3"/>
        <v>9.4043887147336136</v>
      </c>
      <c r="Q25" s="322"/>
      <c r="R25" s="323"/>
      <c r="S25" s="145">
        <v>2780</v>
      </c>
      <c r="T25" s="146"/>
      <c r="U25" s="146"/>
      <c r="V25" s="146">
        <v>2810</v>
      </c>
      <c r="W25" s="146"/>
      <c r="X25" s="146"/>
      <c r="Y25" s="146">
        <f t="shared" si="5"/>
        <v>30</v>
      </c>
      <c r="Z25" s="146"/>
      <c r="AA25" s="155">
        <f t="shared" si="4"/>
        <v>101.07913669064747</v>
      </c>
      <c r="AB25" s="156"/>
    </row>
    <row r="26" spans="1:28" ht="21" customHeight="1" x14ac:dyDescent="0.15">
      <c r="A26" s="26"/>
      <c r="B26" s="137" t="s">
        <v>15</v>
      </c>
      <c r="C26" s="138"/>
      <c r="D26" s="145">
        <v>325</v>
      </c>
      <c r="E26" s="146"/>
      <c r="F26" s="273">
        <v>325</v>
      </c>
      <c r="G26" s="273"/>
      <c r="H26" s="150">
        <f t="shared" si="0"/>
        <v>0</v>
      </c>
      <c r="I26" s="151"/>
      <c r="J26" s="274">
        <f t="shared" si="1"/>
        <v>8.6523076923076925</v>
      </c>
      <c r="K26" s="275"/>
      <c r="L26" s="275"/>
      <c r="M26" s="275">
        <f t="shared" si="2"/>
        <v>8.741538461538461</v>
      </c>
      <c r="N26" s="275"/>
      <c r="O26" s="275"/>
      <c r="P26" s="322">
        <f t="shared" si="3"/>
        <v>8.9230769230768558</v>
      </c>
      <c r="Q26" s="322"/>
      <c r="R26" s="323"/>
      <c r="S26" s="145">
        <v>2812</v>
      </c>
      <c r="T26" s="146"/>
      <c r="U26" s="146"/>
      <c r="V26" s="146">
        <v>2841</v>
      </c>
      <c r="W26" s="146"/>
      <c r="X26" s="146"/>
      <c r="Y26" s="146">
        <f t="shared" si="5"/>
        <v>29</v>
      </c>
      <c r="Z26" s="146"/>
      <c r="AA26" s="155">
        <f t="shared" si="4"/>
        <v>101.03129445234708</v>
      </c>
      <c r="AB26" s="156"/>
    </row>
    <row r="27" spans="1:28" ht="21" customHeight="1" x14ac:dyDescent="0.15">
      <c r="A27" s="26"/>
      <c r="B27" s="137" t="s">
        <v>16</v>
      </c>
      <c r="C27" s="138"/>
      <c r="D27" s="145">
        <v>294</v>
      </c>
      <c r="E27" s="146"/>
      <c r="F27" s="273">
        <v>294</v>
      </c>
      <c r="G27" s="273"/>
      <c r="H27" s="320">
        <f t="shared" si="0"/>
        <v>0</v>
      </c>
      <c r="I27" s="321"/>
      <c r="J27" s="274">
        <f t="shared" si="1"/>
        <v>8.1156462585034017</v>
      </c>
      <c r="K27" s="275"/>
      <c r="L27" s="275"/>
      <c r="M27" s="275">
        <f t="shared" si="2"/>
        <v>8.1972789115646254</v>
      </c>
      <c r="N27" s="275"/>
      <c r="O27" s="275"/>
      <c r="P27" s="322">
        <f t="shared" si="3"/>
        <v>8.1632653061223692</v>
      </c>
      <c r="Q27" s="322"/>
      <c r="R27" s="323"/>
      <c r="S27" s="145">
        <v>2386</v>
      </c>
      <c r="T27" s="146"/>
      <c r="U27" s="146"/>
      <c r="V27" s="146">
        <v>2410</v>
      </c>
      <c r="W27" s="146"/>
      <c r="X27" s="146"/>
      <c r="Y27" s="146">
        <f t="shared" si="5"/>
        <v>24</v>
      </c>
      <c r="Z27" s="146"/>
      <c r="AA27" s="155">
        <f t="shared" si="4"/>
        <v>101.00586756077116</v>
      </c>
      <c r="AB27" s="156"/>
    </row>
    <row r="28" spans="1:28" ht="21" customHeight="1" x14ac:dyDescent="0.15">
      <c r="A28" s="26"/>
      <c r="B28" s="137" t="s">
        <v>17</v>
      </c>
      <c r="C28" s="138"/>
      <c r="D28" s="145">
        <v>311</v>
      </c>
      <c r="E28" s="146"/>
      <c r="F28" s="273">
        <v>326</v>
      </c>
      <c r="G28" s="273"/>
      <c r="H28" s="320">
        <f t="shared" si="0"/>
        <v>15</v>
      </c>
      <c r="I28" s="321"/>
      <c r="J28" s="274">
        <f t="shared" si="1"/>
        <v>8.3729903536977499</v>
      </c>
      <c r="K28" s="275"/>
      <c r="L28" s="275"/>
      <c r="M28" s="275">
        <f t="shared" si="2"/>
        <v>8.515337423312884</v>
      </c>
      <c r="N28" s="275"/>
      <c r="O28" s="275"/>
      <c r="P28" s="322">
        <f t="shared" si="3"/>
        <v>14.23470696151341</v>
      </c>
      <c r="Q28" s="322"/>
      <c r="R28" s="323"/>
      <c r="S28" s="145">
        <v>2604</v>
      </c>
      <c r="T28" s="146"/>
      <c r="U28" s="146"/>
      <c r="V28" s="146">
        <v>2776</v>
      </c>
      <c r="W28" s="146"/>
      <c r="X28" s="146"/>
      <c r="Y28" s="146">
        <f t="shared" si="5"/>
        <v>172</v>
      </c>
      <c r="Z28" s="146"/>
      <c r="AA28" s="155">
        <f t="shared" si="4"/>
        <v>106.60522273425499</v>
      </c>
      <c r="AB28" s="156"/>
    </row>
    <row r="29" spans="1:28" ht="21" customHeight="1" thickBot="1" x14ac:dyDescent="0.2">
      <c r="A29" s="26"/>
      <c r="B29" s="166" t="s">
        <v>2</v>
      </c>
      <c r="C29" s="167"/>
      <c r="D29" s="168">
        <f>SUM(D17:E28)</f>
        <v>3802</v>
      </c>
      <c r="E29" s="162"/>
      <c r="F29" s="169">
        <f>SUM(F17:G28)</f>
        <v>3835</v>
      </c>
      <c r="G29" s="169"/>
      <c r="H29" s="278">
        <f t="shared" si="0"/>
        <v>33</v>
      </c>
      <c r="I29" s="279"/>
      <c r="J29" s="280">
        <f t="shared" si="1"/>
        <v>8.5405049973698048</v>
      </c>
      <c r="K29" s="281"/>
      <c r="L29" s="281"/>
      <c r="M29" s="281">
        <f t="shared" si="2"/>
        <v>8.6315514993481095</v>
      </c>
      <c r="N29" s="281"/>
      <c r="O29" s="281"/>
      <c r="P29" s="324">
        <f t="shared" si="3"/>
        <v>9.1046501978304661</v>
      </c>
      <c r="Q29" s="324"/>
      <c r="R29" s="325"/>
      <c r="S29" s="168">
        <f>SUM(S17:U28)</f>
        <v>32471</v>
      </c>
      <c r="T29" s="162"/>
      <c r="U29" s="162"/>
      <c r="V29" s="162">
        <f>SUM(V17:X28)</f>
        <v>33102</v>
      </c>
      <c r="W29" s="162"/>
      <c r="X29" s="162"/>
      <c r="Y29" s="162">
        <f t="shared" si="5"/>
        <v>631</v>
      </c>
      <c r="Z29" s="162"/>
      <c r="AA29" s="164">
        <f t="shared" si="4"/>
        <v>101.94327245850144</v>
      </c>
      <c r="AB29" s="165"/>
    </row>
    <row r="30" spans="1:28" ht="21"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row>
    <row r="31" spans="1:28" ht="20.25" customHeight="1" x14ac:dyDescent="0.15">
      <c r="A31" s="136" t="s">
        <v>112</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row>
    <row r="32" spans="1:28" ht="20.25" customHeight="1" x14ac:dyDescent="0.15">
      <c r="A32" s="136" t="s">
        <v>113</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1:28" ht="19.5" customHeight="1" x14ac:dyDescent="0.1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9.5" customHeight="1" x14ac:dyDescent="0.15">
      <c r="A34" s="29"/>
      <c r="B34" s="29"/>
      <c r="C34" s="29"/>
      <c r="D34" s="29" t="s">
        <v>114</v>
      </c>
      <c r="E34" s="29"/>
      <c r="F34" s="29"/>
      <c r="G34" s="29"/>
      <c r="H34" s="29"/>
      <c r="I34" s="29"/>
      <c r="J34" s="29"/>
      <c r="K34" s="29"/>
      <c r="L34" s="29"/>
      <c r="M34" s="29"/>
      <c r="N34" s="29"/>
      <c r="O34" s="29"/>
      <c r="P34" s="29"/>
      <c r="Q34" s="29"/>
      <c r="R34" s="29"/>
      <c r="S34" s="29"/>
      <c r="T34" s="29"/>
      <c r="U34" s="29"/>
      <c r="V34" s="29"/>
      <c r="W34" s="29"/>
      <c r="X34" s="29"/>
      <c r="Y34" s="29"/>
      <c r="Z34" s="29"/>
      <c r="AA34" s="29"/>
      <c r="AB34" s="29"/>
    </row>
    <row r="35" spans="1:28" ht="19.5" customHeight="1" x14ac:dyDescent="0.15">
      <c r="A35" s="29"/>
      <c r="B35" s="29"/>
      <c r="C35" s="29"/>
      <c r="D35" s="29" t="s">
        <v>161</v>
      </c>
      <c r="E35" s="29" t="s">
        <v>116</v>
      </c>
      <c r="F35" s="29"/>
      <c r="G35" s="29"/>
      <c r="H35" s="29"/>
      <c r="I35" s="29"/>
      <c r="J35" s="30"/>
      <c r="K35" s="30"/>
      <c r="L35" s="30"/>
      <c r="M35" s="30"/>
      <c r="N35" s="31"/>
      <c r="O35" s="31"/>
      <c r="P35" s="31"/>
      <c r="Q35" s="31"/>
      <c r="R35" s="31"/>
      <c r="S35" s="31"/>
      <c r="T35" s="31"/>
      <c r="U35" s="32"/>
      <c r="V35" s="32"/>
      <c r="W35" s="32"/>
      <c r="X35" s="32"/>
      <c r="Y35" s="32"/>
      <c r="Z35" s="32"/>
      <c r="AA35" s="29"/>
      <c r="AB35" s="29"/>
    </row>
    <row r="36" spans="1:28" ht="19.5" customHeight="1" x14ac:dyDescent="0.15">
      <c r="A36" s="29"/>
      <c r="B36" s="29"/>
      <c r="C36" s="29"/>
      <c r="D36" s="26"/>
      <c r="E36" s="33" t="s">
        <v>115</v>
      </c>
      <c r="F36" s="26"/>
      <c r="G36" s="26"/>
      <c r="H36" s="26"/>
      <c r="I36" s="26"/>
      <c r="J36" s="26"/>
      <c r="K36" s="26"/>
      <c r="L36" s="26"/>
      <c r="M36" s="26"/>
      <c r="N36" s="26"/>
      <c r="O36" s="26"/>
      <c r="P36" s="26"/>
      <c r="Q36" s="26"/>
      <c r="R36" s="26"/>
      <c r="S36" s="26"/>
      <c r="T36" s="179">
        <v>6</v>
      </c>
      <c r="U36" s="179"/>
      <c r="V36" s="180" t="s">
        <v>49</v>
      </c>
      <c r="W36" s="180"/>
      <c r="X36" s="32"/>
      <c r="Y36" s="32"/>
      <c r="Z36" s="32"/>
      <c r="AA36" s="29"/>
      <c r="AB36" s="29"/>
    </row>
    <row r="37" spans="1:28" ht="19.5" customHeight="1" x14ac:dyDescent="0.15">
      <c r="A37" s="29"/>
      <c r="B37" s="29"/>
      <c r="C37" s="29"/>
      <c r="D37" s="26"/>
      <c r="E37" s="26" t="s">
        <v>179</v>
      </c>
      <c r="F37" s="26"/>
      <c r="G37" s="26"/>
      <c r="H37" s="26"/>
      <c r="I37" s="26"/>
      <c r="J37" s="26"/>
      <c r="K37" s="26"/>
      <c r="L37" s="26"/>
      <c r="M37" s="26"/>
      <c r="N37" s="26"/>
      <c r="O37" s="26"/>
      <c r="P37" s="26"/>
      <c r="Q37" s="26"/>
      <c r="R37" s="26"/>
      <c r="S37" s="26"/>
      <c r="T37" s="25"/>
      <c r="U37" s="25"/>
      <c r="V37" s="32"/>
      <c r="W37" s="32"/>
      <c r="X37" s="32"/>
      <c r="Y37" s="32"/>
      <c r="Z37" s="32"/>
      <c r="AA37" s="29"/>
      <c r="AB37" s="29"/>
    </row>
    <row r="38" spans="1:28" ht="19.5" customHeight="1" x14ac:dyDescent="0.15">
      <c r="A38" s="29"/>
      <c r="B38" s="29"/>
      <c r="C38" s="29"/>
      <c r="D38" s="29" t="s">
        <v>161</v>
      </c>
      <c r="E38" s="29" t="s">
        <v>116</v>
      </c>
      <c r="F38" s="29"/>
      <c r="G38" s="29"/>
      <c r="H38" s="29"/>
      <c r="I38" s="29"/>
      <c r="J38" s="29"/>
      <c r="K38" s="29"/>
      <c r="L38" s="29"/>
      <c r="M38" s="29"/>
      <c r="N38" s="29"/>
      <c r="O38" s="29"/>
      <c r="P38" s="29"/>
      <c r="Q38" s="29"/>
      <c r="R38" s="29"/>
      <c r="S38" s="29"/>
      <c r="T38" s="29"/>
      <c r="U38" s="29"/>
      <c r="V38" s="29"/>
      <c r="W38" s="29"/>
      <c r="X38" s="29"/>
      <c r="Y38" s="29"/>
      <c r="Z38" s="29"/>
      <c r="AA38" s="29"/>
      <c r="AB38" s="29"/>
    </row>
    <row r="39" spans="1:28" ht="19.5" customHeight="1" x14ac:dyDescent="0.15">
      <c r="A39" s="29"/>
      <c r="B39" s="29"/>
      <c r="C39" s="29"/>
      <c r="D39" s="29"/>
      <c r="E39" s="33" t="s">
        <v>56</v>
      </c>
      <c r="F39" s="33"/>
      <c r="G39" s="33"/>
      <c r="H39" s="33"/>
      <c r="I39" s="33"/>
      <c r="J39" s="33"/>
      <c r="K39" s="33"/>
      <c r="L39" s="33"/>
      <c r="M39" s="33"/>
      <c r="N39" s="33"/>
      <c r="O39" s="33"/>
      <c r="P39" s="33"/>
      <c r="Q39" s="33"/>
      <c r="R39" s="33"/>
      <c r="S39" s="26"/>
      <c r="T39" s="179">
        <v>589</v>
      </c>
      <c r="U39" s="179"/>
      <c r="V39" s="180" t="s">
        <v>49</v>
      </c>
      <c r="W39" s="180"/>
      <c r="X39" s="181" t="s">
        <v>118</v>
      </c>
      <c r="Y39" s="181"/>
      <c r="Z39" s="181"/>
      <c r="AA39" s="181"/>
      <c r="AB39" s="181"/>
    </row>
    <row r="40" spans="1:28" ht="19.5" customHeight="1" x14ac:dyDescent="0.15">
      <c r="A40" s="29"/>
      <c r="B40" s="29"/>
      <c r="C40" s="29"/>
      <c r="D40" s="29"/>
      <c r="E40" s="33" t="s">
        <v>22</v>
      </c>
      <c r="F40" s="33"/>
      <c r="G40" s="33"/>
      <c r="H40" s="33"/>
      <c r="I40" s="33"/>
      <c r="J40" s="33"/>
      <c r="K40" s="33"/>
      <c r="L40" s="33"/>
      <c r="M40" s="33"/>
      <c r="N40" s="33"/>
      <c r="O40" s="33"/>
      <c r="P40" s="33"/>
      <c r="Q40" s="33"/>
      <c r="R40" s="33"/>
      <c r="S40" s="26"/>
      <c r="T40" s="182">
        <v>81</v>
      </c>
      <c r="U40" s="182"/>
      <c r="V40" s="180" t="s">
        <v>49</v>
      </c>
      <c r="W40" s="180"/>
      <c r="X40" s="181" t="s">
        <v>119</v>
      </c>
      <c r="Y40" s="181"/>
      <c r="Z40" s="181"/>
      <c r="AA40" s="181"/>
      <c r="AB40" s="181"/>
    </row>
    <row r="41" spans="1:28" ht="19.5" customHeight="1" x14ac:dyDescent="0.15">
      <c r="A41" s="29"/>
      <c r="B41" s="29"/>
      <c r="C41" s="29"/>
      <c r="D41" s="29"/>
      <c r="E41" s="33" t="s">
        <v>20</v>
      </c>
      <c r="F41" s="33"/>
      <c r="G41" s="33"/>
      <c r="H41" s="33"/>
      <c r="I41" s="33"/>
      <c r="J41" s="33"/>
      <c r="K41" s="33"/>
      <c r="L41" s="33"/>
      <c r="M41" s="33"/>
      <c r="N41" s="33"/>
      <c r="O41" s="33"/>
      <c r="P41" s="33"/>
      <c r="Q41" s="33"/>
      <c r="R41" s="33"/>
      <c r="S41" s="26"/>
      <c r="T41" s="182">
        <v>6</v>
      </c>
      <c r="U41" s="182"/>
      <c r="V41" s="180" t="s">
        <v>49</v>
      </c>
      <c r="W41" s="180"/>
      <c r="X41" s="181" t="s">
        <v>162</v>
      </c>
      <c r="Y41" s="181"/>
      <c r="Z41" s="181"/>
      <c r="AA41" s="181"/>
      <c r="AB41" s="181"/>
    </row>
    <row r="42" spans="1:28" ht="19.5" customHeight="1" x14ac:dyDescent="0.15">
      <c r="A42" s="29"/>
      <c r="B42" s="29"/>
      <c r="C42" s="29"/>
      <c r="D42" s="29"/>
      <c r="E42" s="33" t="s">
        <v>21</v>
      </c>
      <c r="F42" s="33"/>
      <c r="G42" s="33"/>
      <c r="H42" s="33"/>
      <c r="I42" s="33"/>
      <c r="J42" s="33"/>
      <c r="K42" s="33"/>
      <c r="L42" s="33"/>
      <c r="M42" s="33"/>
      <c r="N42" s="33"/>
      <c r="O42" s="33"/>
      <c r="P42" s="33"/>
      <c r="Q42" s="33"/>
      <c r="R42" s="33"/>
      <c r="S42" s="26"/>
      <c r="T42" s="182">
        <v>41</v>
      </c>
      <c r="U42" s="182"/>
      <c r="V42" s="180" t="s">
        <v>49</v>
      </c>
      <c r="W42" s="180"/>
      <c r="X42" s="181" t="s">
        <v>162</v>
      </c>
      <c r="Y42" s="181"/>
      <c r="Z42" s="181"/>
      <c r="AA42" s="181"/>
      <c r="AB42" s="181"/>
    </row>
    <row r="43" spans="1:28" ht="19.5" customHeight="1" x14ac:dyDescent="0.15">
      <c r="A43" s="26"/>
      <c r="B43" s="26"/>
      <c r="C43" s="26"/>
      <c r="D43" s="26"/>
      <c r="E43" s="33" t="s">
        <v>57</v>
      </c>
      <c r="F43" s="30"/>
      <c r="G43" s="30"/>
      <c r="H43" s="30"/>
      <c r="I43" s="30"/>
      <c r="J43" s="30"/>
      <c r="K43" s="30"/>
      <c r="L43" s="30"/>
      <c r="M43" s="30"/>
      <c r="N43" s="30"/>
      <c r="O43" s="30"/>
      <c r="P43" s="30"/>
      <c r="Q43" s="30"/>
      <c r="R43" s="30"/>
      <c r="S43" s="26"/>
      <c r="T43" s="182">
        <v>56</v>
      </c>
      <c r="U43" s="182"/>
      <c r="V43" s="180" t="s">
        <v>49</v>
      </c>
      <c r="W43" s="180"/>
      <c r="X43" s="181" t="s">
        <v>162</v>
      </c>
      <c r="Y43" s="181"/>
      <c r="Z43" s="181"/>
      <c r="AA43" s="181"/>
      <c r="AB43" s="181"/>
    </row>
    <row r="44" spans="1:28" ht="19.5" customHeight="1" x14ac:dyDescent="0.15">
      <c r="A44" s="26"/>
      <c r="B44" s="26"/>
      <c r="C44" s="26"/>
      <c r="D44" s="26"/>
      <c r="E44" s="33" t="s">
        <v>99</v>
      </c>
      <c r="F44" s="30"/>
      <c r="G44" s="30"/>
      <c r="H44" s="30"/>
      <c r="I44" s="30"/>
      <c r="J44" s="30"/>
      <c r="K44" s="30"/>
      <c r="L44" s="30"/>
      <c r="M44" s="30"/>
      <c r="N44" s="30"/>
      <c r="O44" s="30"/>
      <c r="P44" s="30"/>
      <c r="Q44" s="30"/>
      <c r="R44" s="30"/>
      <c r="S44" s="34"/>
      <c r="T44" s="34"/>
      <c r="U44" s="26">
        <v>49</v>
      </c>
      <c r="V44" s="180" t="s">
        <v>49</v>
      </c>
      <c r="W44" s="180"/>
      <c r="X44" s="181" t="s">
        <v>162</v>
      </c>
      <c r="Y44" s="181"/>
      <c r="Z44" s="181"/>
      <c r="AA44" s="181"/>
      <c r="AB44" s="181"/>
    </row>
    <row r="45" spans="1:28" ht="19.5" customHeight="1" x14ac:dyDescent="0.15">
      <c r="A45" s="26"/>
      <c r="B45" s="26"/>
      <c r="C45" s="26"/>
      <c r="D45" s="26"/>
      <c r="E45" s="33" t="s">
        <v>28</v>
      </c>
      <c r="F45" s="30"/>
      <c r="G45" s="30"/>
      <c r="H45" s="30"/>
      <c r="I45" s="30"/>
      <c r="J45" s="30"/>
      <c r="K45" s="30"/>
      <c r="L45" s="30"/>
      <c r="M45" s="30"/>
      <c r="N45" s="30"/>
      <c r="O45" s="30"/>
      <c r="P45" s="30"/>
      <c r="Q45" s="30"/>
      <c r="R45" s="30"/>
      <c r="S45" s="26"/>
      <c r="T45" s="182">
        <v>27</v>
      </c>
      <c r="U45" s="182"/>
      <c r="V45" s="180" t="s">
        <v>49</v>
      </c>
      <c r="W45" s="180"/>
      <c r="X45" s="181" t="s">
        <v>162</v>
      </c>
      <c r="Y45" s="181"/>
      <c r="Z45" s="181"/>
      <c r="AA45" s="181"/>
      <c r="AB45" s="181"/>
    </row>
    <row r="46" spans="1:28" ht="19.5" customHeight="1" x14ac:dyDescent="0.15">
      <c r="A46" s="26"/>
      <c r="B46" s="26"/>
      <c r="C46" s="26"/>
      <c r="D46" s="26"/>
      <c r="E46" s="33" t="s">
        <v>27</v>
      </c>
      <c r="F46" s="30"/>
      <c r="G46" s="30"/>
      <c r="H46" s="30"/>
      <c r="I46" s="30"/>
      <c r="J46" s="30"/>
      <c r="K46" s="30"/>
      <c r="L46" s="30"/>
      <c r="M46" s="30"/>
      <c r="N46" s="26"/>
      <c r="O46" s="182" t="s">
        <v>96</v>
      </c>
      <c r="P46" s="182"/>
      <c r="Q46" s="182"/>
      <c r="R46" s="182"/>
      <c r="S46" s="182"/>
      <c r="T46" s="182">
        <v>2.1</v>
      </c>
      <c r="U46" s="182"/>
      <c r="V46" s="180" t="s">
        <v>163</v>
      </c>
      <c r="W46" s="180"/>
      <c r="X46" s="181" t="s">
        <v>162</v>
      </c>
      <c r="Y46" s="181"/>
      <c r="Z46" s="181"/>
      <c r="AA46" s="181"/>
      <c r="AB46" s="181"/>
    </row>
    <row r="47" spans="1:28" ht="19.5" customHeight="1" x14ac:dyDescent="0.15">
      <c r="A47" s="26"/>
      <c r="B47" s="26"/>
      <c r="C47" s="26"/>
      <c r="D47" s="26" t="s">
        <v>161</v>
      </c>
      <c r="E47" s="33" t="s">
        <v>102</v>
      </c>
      <c r="F47" s="30"/>
      <c r="G47" s="30"/>
      <c r="H47" s="30"/>
      <c r="I47" s="30"/>
      <c r="J47" s="30"/>
      <c r="K47" s="30"/>
      <c r="L47" s="30"/>
      <c r="M47" s="30"/>
      <c r="N47" s="30"/>
      <c r="O47" s="30"/>
      <c r="P47" s="182">
        <v>10.130000000000001</v>
      </c>
      <c r="Q47" s="182"/>
      <c r="R47" s="180" t="s">
        <v>117</v>
      </c>
      <c r="S47" s="180"/>
      <c r="T47" s="180"/>
      <c r="U47" s="180"/>
      <c r="V47" s="180"/>
      <c r="W47" s="180"/>
      <c r="X47" s="180"/>
      <c r="Y47" s="180"/>
      <c r="Z47" s="26"/>
      <c r="AA47" s="26"/>
      <c r="AB47" s="26"/>
    </row>
    <row r="48" spans="1:28" ht="19.5" customHeight="1" x14ac:dyDescent="0.1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row>
    <row r="49" spans="1:29" ht="19.5" customHeight="1" x14ac:dyDescent="0.15">
      <c r="A49" s="136" t="s">
        <v>124</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row>
    <row r="50" spans="1:29" ht="19.5" customHeight="1" x14ac:dyDescent="0.15">
      <c r="A50" s="29"/>
      <c r="B50" s="29"/>
      <c r="C50" s="29" t="s">
        <v>29</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row>
    <row r="51" spans="1:29" ht="98.25" customHeight="1" x14ac:dyDescent="0.15">
      <c r="A51" s="26"/>
      <c r="B51" s="26"/>
      <c r="C51" s="26"/>
      <c r="D51" s="220" t="s">
        <v>123</v>
      </c>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row>
    <row r="52" spans="1:29" ht="18" customHeight="1" x14ac:dyDescent="0.15">
      <c r="A52" s="26"/>
      <c r="B52" s="26"/>
      <c r="C52" s="26"/>
      <c r="D52" s="35"/>
      <c r="E52" s="35"/>
      <c r="F52" s="35"/>
      <c r="G52" s="35"/>
      <c r="H52" s="35"/>
      <c r="I52" s="35"/>
      <c r="J52" s="35"/>
      <c r="K52" s="35"/>
      <c r="L52" s="35"/>
      <c r="M52" s="35"/>
      <c r="N52" s="35"/>
      <c r="O52" s="35"/>
      <c r="P52" s="35"/>
      <c r="Q52" s="35"/>
      <c r="R52" s="35"/>
      <c r="S52" s="35"/>
      <c r="T52" s="35"/>
      <c r="U52" s="35"/>
      <c r="V52" s="35"/>
      <c r="W52" s="35"/>
      <c r="X52" s="35"/>
      <c r="Y52" s="35"/>
      <c r="Z52" s="35"/>
      <c r="AA52" s="35"/>
      <c r="AB52" s="35"/>
    </row>
    <row r="53" spans="1:29" ht="18" customHeight="1" x14ac:dyDescent="0.15">
      <c r="A53" s="26"/>
      <c r="B53" s="26"/>
      <c r="C53" s="26" t="s">
        <v>121</v>
      </c>
      <c r="D53" s="35"/>
      <c r="E53" s="35"/>
      <c r="F53" s="35"/>
      <c r="G53" s="26"/>
      <c r="H53" s="28"/>
      <c r="I53" s="28"/>
      <c r="J53" s="28"/>
      <c r="K53" s="28"/>
      <c r="L53" s="28"/>
      <c r="M53" s="28"/>
      <c r="N53" s="28"/>
      <c r="O53" s="28"/>
      <c r="P53" s="28"/>
      <c r="Q53" s="28"/>
      <c r="R53" s="28"/>
      <c r="S53" s="28"/>
      <c r="T53" s="28"/>
      <c r="U53" s="28"/>
      <c r="V53" s="28"/>
      <c r="W53" s="28"/>
      <c r="X53" s="28"/>
      <c r="Y53" s="35"/>
      <c r="Z53" s="35"/>
      <c r="AA53" s="35"/>
      <c r="AB53" s="35"/>
    </row>
    <row r="54" spans="1:29" ht="19.5" customHeight="1" thickBot="1" x14ac:dyDescent="0.2">
      <c r="A54" s="26"/>
      <c r="B54" s="26"/>
      <c r="C54" s="26"/>
      <c r="D54" s="26"/>
      <c r="E54" s="26"/>
      <c r="F54" s="26"/>
      <c r="G54" s="25" t="s">
        <v>43</v>
      </c>
      <c r="H54" s="25"/>
      <c r="I54" s="25"/>
      <c r="J54" s="28" t="s">
        <v>157</v>
      </c>
      <c r="K54" s="25"/>
      <c r="L54" s="25"/>
      <c r="M54" s="25"/>
      <c r="N54" s="25"/>
      <c r="O54" s="25"/>
      <c r="P54" s="25"/>
      <c r="Q54" s="25"/>
      <c r="R54" s="25"/>
      <c r="S54" s="25"/>
      <c r="T54" s="25"/>
      <c r="U54" s="25"/>
      <c r="V54" s="25"/>
      <c r="W54" s="26"/>
      <c r="X54" s="26"/>
      <c r="Y54" s="26"/>
      <c r="Z54" s="26"/>
      <c r="AA54" s="26"/>
      <c r="AB54" s="26"/>
    </row>
    <row r="55" spans="1:29" ht="18" customHeight="1" x14ac:dyDescent="0.15">
      <c r="A55" s="26"/>
      <c r="B55" s="232"/>
      <c r="C55" s="233"/>
      <c r="D55" s="126" t="s">
        <v>19</v>
      </c>
      <c r="E55" s="236"/>
      <c r="F55" s="236"/>
      <c r="G55" s="236"/>
      <c r="H55" s="236"/>
      <c r="I55" s="127"/>
      <c r="J55" s="237" t="s">
        <v>59</v>
      </c>
      <c r="K55" s="238"/>
      <c r="L55" s="238"/>
      <c r="M55" s="238"/>
      <c r="N55" s="238"/>
      <c r="O55" s="239"/>
      <c r="P55" s="237" t="s">
        <v>60</v>
      </c>
      <c r="Q55" s="238"/>
      <c r="R55" s="238"/>
      <c r="S55" s="238"/>
      <c r="T55" s="238"/>
      <c r="U55" s="238"/>
      <c r="V55" s="238"/>
      <c r="W55" s="238"/>
      <c r="X55" s="238"/>
      <c r="Y55" s="238"/>
      <c r="Z55" s="238"/>
      <c r="AA55" s="238"/>
      <c r="AB55" s="239"/>
    </row>
    <row r="56" spans="1:29" ht="37.5" customHeight="1" x14ac:dyDescent="0.15">
      <c r="A56" s="26"/>
      <c r="B56" s="234"/>
      <c r="C56" s="235"/>
      <c r="D56" s="147" t="s">
        <v>110</v>
      </c>
      <c r="E56" s="149"/>
      <c r="F56" s="149" t="s">
        <v>164</v>
      </c>
      <c r="G56" s="149"/>
      <c r="H56" s="149" t="s">
        <v>165</v>
      </c>
      <c r="I56" s="148"/>
      <c r="J56" s="147" t="s">
        <v>111</v>
      </c>
      <c r="K56" s="149"/>
      <c r="L56" s="222" t="s">
        <v>104</v>
      </c>
      <c r="M56" s="149"/>
      <c r="N56" s="149" t="s">
        <v>166</v>
      </c>
      <c r="O56" s="148"/>
      <c r="P56" s="147" t="s">
        <v>122</v>
      </c>
      <c r="Q56" s="149"/>
      <c r="R56" s="149"/>
      <c r="S56" s="149"/>
      <c r="T56" s="149" t="s">
        <v>167</v>
      </c>
      <c r="U56" s="149"/>
      <c r="V56" s="149"/>
      <c r="W56" s="149"/>
      <c r="X56" s="149" t="s">
        <v>168</v>
      </c>
      <c r="Y56" s="149"/>
      <c r="Z56" s="149"/>
      <c r="AA56" s="149" t="s">
        <v>169</v>
      </c>
      <c r="AB56" s="148"/>
      <c r="AC56" s="1"/>
    </row>
    <row r="57" spans="1:29" ht="21" customHeight="1" x14ac:dyDescent="0.15">
      <c r="A57" s="26"/>
      <c r="B57" s="137" t="s">
        <v>6</v>
      </c>
      <c r="C57" s="243"/>
      <c r="D57" s="288">
        <v>872</v>
      </c>
      <c r="E57" s="289"/>
      <c r="F57" s="273">
        <v>913</v>
      </c>
      <c r="G57" s="273"/>
      <c r="H57" s="273">
        <f t="shared" ref="H57:H68" si="6">SUM(F57-D57)</f>
        <v>41</v>
      </c>
      <c r="I57" s="327"/>
      <c r="J57" s="328">
        <f t="shared" ref="J57:J69" si="7">SUM(P57/D57)</f>
        <v>301.9116972477064</v>
      </c>
      <c r="K57" s="322"/>
      <c r="L57" s="273">
        <f>SUM(T57/F57)</f>
        <v>295.72836801752464</v>
      </c>
      <c r="M57" s="273"/>
      <c r="N57" s="276">
        <f t="shared" ref="N57:N69" si="8">SUM(L57-J57)</f>
        <v>-6.1833292301817551</v>
      </c>
      <c r="O57" s="277"/>
      <c r="P57" s="145">
        <v>263267</v>
      </c>
      <c r="Q57" s="146"/>
      <c r="R57" s="146"/>
      <c r="S57" s="146"/>
      <c r="T57" s="146">
        <v>270000</v>
      </c>
      <c r="U57" s="146"/>
      <c r="V57" s="146"/>
      <c r="W57" s="146"/>
      <c r="X57" s="154">
        <f t="shared" ref="X57:X69" si="9">SUM(T57-P57)</f>
        <v>6733</v>
      </c>
      <c r="Y57" s="154"/>
      <c r="Z57" s="154"/>
      <c r="AA57" s="290">
        <f t="shared" ref="AA57:AA69" si="10">SUM(T57/P57%)</f>
        <v>102.55747966892926</v>
      </c>
      <c r="AB57" s="291"/>
      <c r="AC57" s="2"/>
    </row>
    <row r="58" spans="1:29" ht="21" customHeight="1" x14ac:dyDescent="0.15">
      <c r="A58" s="26"/>
      <c r="B58" s="137" t="s">
        <v>7</v>
      </c>
      <c r="C58" s="243"/>
      <c r="D58" s="284">
        <v>771</v>
      </c>
      <c r="E58" s="273"/>
      <c r="F58" s="273">
        <v>736</v>
      </c>
      <c r="G58" s="273"/>
      <c r="H58" s="329">
        <f t="shared" si="6"/>
        <v>-35</v>
      </c>
      <c r="I58" s="330"/>
      <c r="J58" s="328">
        <f t="shared" si="7"/>
        <v>303.18547341115436</v>
      </c>
      <c r="K58" s="322"/>
      <c r="L58" s="273">
        <f t="shared" ref="L58:L69" si="11">SUM(T58/F58)</f>
        <v>326.08695652173913</v>
      </c>
      <c r="M58" s="273"/>
      <c r="N58" s="276">
        <f t="shared" si="8"/>
        <v>22.901483110584763</v>
      </c>
      <c r="O58" s="277"/>
      <c r="P58" s="145">
        <v>233756</v>
      </c>
      <c r="Q58" s="146"/>
      <c r="R58" s="146"/>
      <c r="S58" s="146"/>
      <c r="T58" s="146">
        <v>240000</v>
      </c>
      <c r="U58" s="146"/>
      <c r="V58" s="146"/>
      <c r="W58" s="146"/>
      <c r="X58" s="154">
        <f t="shared" si="9"/>
        <v>6244</v>
      </c>
      <c r="Y58" s="154"/>
      <c r="Z58" s="154"/>
      <c r="AA58" s="290">
        <f t="shared" si="10"/>
        <v>102.67116138195384</v>
      </c>
      <c r="AB58" s="291"/>
      <c r="AC58" s="2"/>
    </row>
    <row r="59" spans="1:29" ht="21" customHeight="1" x14ac:dyDescent="0.15">
      <c r="A59" s="26"/>
      <c r="B59" s="137" t="s">
        <v>8</v>
      </c>
      <c r="C59" s="243"/>
      <c r="D59" s="284">
        <v>727</v>
      </c>
      <c r="E59" s="273"/>
      <c r="F59" s="273">
        <v>765</v>
      </c>
      <c r="G59" s="273"/>
      <c r="H59" s="329">
        <f t="shared" si="6"/>
        <v>38</v>
      </c>
      <c r="I59" s="330"/>
      <c r="J59" s="328">
        <f t="shared" si="7"/>
        <v>306.04676753782667</v>
      </c>
      <c r="K59" s="322"/>
      <c r="L59" s="273">
        <f t="shared" si="11"/>
        <v>326.79738562091501</v>
      </c>
      <c r="M59" s="273"/>
      <c r="N59" s="276">
        <f t="shared" si="8"/>
        <v>20.750618083088341</v>
      </c>
      <c r="O59" s="277"/>
      <c r="P59" s="145">
        <v>222496</v>
      </c>
      <c r="Q59" s="146"/>
      <c r="R59" s="146"/>
      <c r="S59" s="146"/>
      <c r="T59" s="146">
        <v>250000</v>
      </c>
      <c r="U59" s="146"/>
      <c r="V59" s="146"/>
      <c r="W59" s="146"/>
      <c r="X59" s="154">
        <f t="shared" si="9"/>
        <v>27504</v>
      </c>
      <c r="Y59" s="154"/>
      <c r="Z59" s="154"/>
      <c r="AA59" s="290">
        <f t="shared" si="10"/>
        <v>112.36157054508845</v>
      </c>
      <c r="AB59" s="291"/>
      <c r="AC59" s="2"/>
    </row>
    <row r="60" spans="1:29" ht="21" customHeight="1" x14ac:dyDescent="0.15">
      <c r="A60" s="26"/>
      <c r="B60" s="137" t="s">
        <v>9</v>
      </c>
      <c r="C60" s="243"/>
      <c r="D60" s="284">
        <v>980</v>
      </c>
      <c r="E60" s="273"/>
      <c r="F60" s="273">
        <v>980</v>
      </c>
      <c r="G60" s="273"/>
      <c r="H60" s="329">
        <f t="shared" si="6"/>
        <v>0</v>
      </c>
      <c r="I60" s="330"/>
      <c r="J60" s="328">
        <f t="shared" si="7"/>
        <v>280.98265306122448</v>
      </c>
      <c r="K60" s="322"/>
      <c r="L60" s="273">
        <f t="shared" si="11"/>
        <v>301.0204081632653</v>
      </c>
      <c r="M60" s="273"/>
      <c r="N60" s="276">
        <f t="shared" si="8"/>
        <v>20.037755102040819</v>
      </c>
      <c r="O60" s="277"/>
      <c r="P60" s="145">
        <v>275363</v>
      </c>
      <c r="Q60" s="146"/>
      <c r="R60" s="146"/>
      <c r="S60" s="146"/>
      <c r="T60" s="146">
        <v>295000</v>
      </c>
      <c r="U60" s="146"/>
      <c r="V60" s="146"/>
      <c r="W60" s="146"/>
      <c r="X60" s="154">
        <f t="shared" si="9"/>
        <v>19637</v>
      </c>
      <c r="Y60" s="154"/>
      <c r="Z60" s="154"/>
      <c r="AA60" s="290">
        <f t="shared" si="10"/>
        <v>107.13131393832867</v>
      </c>
      <c r="AB60" s="291"/>
      <c r="AC60" s="2"/>
    </row>
    <row r="61" spans="1:29" ht="21" customHeight="1" x14ac:dyDescent="0.15">
      <c r="A61" s="26"/>
      <c r="B61" s="137" t="s">
        <v>10</v>
      </c>
      <c r="C61" s="243"/>
      <c r="D61" s="284">
        <v>901</v>
      </c>
      <c r="E61" s="273"/>
      <c r="F61" s="273">
        <v>901</v>
      </c>
      <c r="G61" s="273"/>
      <c r="H61" s="329">
        <f t="shared" si="6"/>
        <v>0</v>
      </c>
      <c r="I61" s="330"/>
      <c r="J61" s="287">
        <f t="shared" si="7"/>
        <v>279.70921198668145</v>
      </c>
      <c r="K61" s="276"/>
      <c r="L61" s="273">
        <f t="shared" si="11"/>
        <v>280.79911209766925</v>
      </c>
      <c r="M61" s="273"/>
      <c r="N61" s="276">
        <f t="shared" si="8"/>
        <v>1.0899001109877986</v>
      </c>
      <c r="O61" s="277"/>
      <c r="P61" s="145">
        <v>252018</v>
      </c>
      <c r="Q61" s="146"/>
      <c r="R61" s="146"/>
      <c r="S61" s="146"/>
      <c r="T61" s="146">
        <v>253000</v>
      </c>
      <c r="U61" s="146"/>
      <c r="V61" s="146"/>
      <c r="W61" s="146"/>
      <c r="X61" s="154">
        <f t="shared" si="9"/>
        <v>982</v>
      </c>
      <c r="Y61" s="154"/>
      <c r="Z61" s="154"/>
      <c r="AA61" s="290">
        <f t="shared" si="10"/>
        <v>100.38965470720346</v>
      </c>
      <c r="AB61" s="291"/>
      <c r="AC61" s="2"/>
    </row>
    <row r="62" spans="1:29" ht="21" customHeight="1" x14ac:dyDescent="0.15">
      <c r="A62" s="26"/>
      <c r="B62" s="137" t="s">
        <v>11</v>
      </c>
      <c r="C62" s="243"/>
      <c r="D62" s="284">
        <v>886</v>
      </c>
      <c r="E62" s="273"/>
      <c r="F62" s="273">
        <v>929</v>
      </c>
      <c r="G62" s="273"/>
      <c r="H62" s="329">
        <f t="shared" si="6"/>
        <v>43</v>
      </c>
      <c r="I62" s="330"/>
      <c r="J62" s="287">
        <f t="shared" si="7"/>
        <v>286.0564334085779</v>
      </c>
      <c r="K62" s="276"/>
      <c r="L62" s="273">
        <f t="shared" si="11"/>
        <v>290.63509149623252</v>
      </c>
      <c r="M62" s="273"/>
      <c r="N62" s="276">
        <f t="shared" si="8"/>
        <v>4.5786580876546168</v>
      </c>
      <c r="O62" s="277"/>
      <c r="P62" s="145">
        <v>253446</v>
      </c>
      <c r="Q62" s="146"/>
      <c r="R62" s="146"/>
      <c r="S62" s="146"/>
      <c r="T62" s="146">
        <v>270000</v>
      </c>
      <c r="U62" s="146"/>
      <c r="V62" s="146"/>
      <c r="W62" s="146"/>
      <c r="X62" s="154">
        <f t="shared" si="9"/>
        <v>16554</v>
      </c>
      <c r="Y62" s="154"/>
      <c r="Z62" s="154"/>
      <c r="AA62" s="290">
        <f t="shared" si="10"/>
        <v>106.53156885490399</v>
      </c>
      <c r="AB62" s="291"/>
      <c r="AC62" s="2"/>
    </row>
    <row r="63" spans="1:29" ht="21" customHeight="1" x14ac:dyDescent="0.15">
      <c r="A63" s="26"/>
      <c r="B63" s="137" t="s">
        <v>12</v>
      </c>
      <c r="C63" s="243"/>
      <c r="D63" s="284">
        <v>1013</v>
      </c>
      <c r="E63" s="273"/>
      <c r="F63" s="273">
        <v>1013</v>
      </c>
      <c r="G63" s="273"/>
      <c r="H63" s="329">
        <f t="shared" si="6"/>
        <v>0</v>
      </c>
      <c r="I63" s="330"/>
      <c r="J63" s="287">
        <f t="shared" si="7"/>
        <v>278.81342546890426</v>
      </c>
      <c r="K63" s="276"/>
      <c r="L63" s="273">
        <f t="shared" si="11"/>
        <v>298.12438302073048</v>
      </c>
      <c r="M63" s="273"/>
      <c r="N63" s="276">
        <f t="shared" si="8"/>
        <v>19.31095755182622</v>
      </c>
      <c r="O63" s="277"/>
      <c r="P63" s="145">
        <v>282438</v>
      </c>
      <c r="Q63" s="146"/>
      <c r="R63" s="146"/>
      <c r="S63" s="146"/>
      <c r="T63" s="146">
        <v>302000</v>
      </c>
      <c r="U63" s="146"/>
      <c r="V63" s="146"/>
      <c r="W63" s="146"/>
      <c r="X63" s="154">
        <f t="shared" si="9"/>
        <v>19562</v>
      </c>
      <c r="Y63" s="154"/>
      <c r="Z63" s="154"/>
      <c r="AA63" s="290">
        <f t="shared" si="10"/>
        <v>106.92612183912929</v>
      </c>
      <c r="AB63" s="291"/>
      <c r="AC63" s="2"/>
    </row>
    <row r="64" spans="1:29" ht="21" customHeight="1" x14ac:dyDescent="0.15">
      <c r="A64" s="26"/>
      <c r="B64" s="137" t="s">
        <v>13</v>
      </c>
      <c r="C64" s="243"/>
      <c r="D64" s="284">
        <v>960</v>
      </c>
      <c r="E64" s="273"/>
      <c r="F64" s="273">
        <v>913</v>
      </c>
      <c r="G64" s="273"/>
      <c r="H64" s="329">
        <f t="shared" si="6"/>
        <v>-47</v>
      </c>
      <c r="I64" s="330"/>
      <c r="J64" s="287">
        <f t="shared" si="7"/>
        <v>329.69583333333333</v>
      </c>
      <c r="K64" s="276"/>
      <c r="L64" s="273">
        <f t="shared" si="11"/>
        <v>328.58707557502737</v>
      </c>
      <c r="M64" s="273"/>
      <c r="N64" s="276">
        <f t="shared" si="8"/>
        <v>-1.1087577583059556</v>
      </c>
      <c r="O64" s="277"/>
      <c r="P64" s="145">
        <v>316508</v>
      </c>
      <c r="Q64" s="146"/>
      <c r="R64" s="146"/>
      <c r="S64" s="146"/>
      <c r="T64" s="146">
        <v>300000</v>
      </c>
      <c r="U64" s="146"/>
      <c r="V64" s="146"/>
      <c r="W64" s="146"/>
      <c r="X64" s="154">
        <f t="shared" si="9"/>
        <v>-16508</v>
      </c>
      <c r="Y64" s="154"/>
      <c r="Z64" s="154"/>
      <c r="AA64" s="290">
        <f t="shared" si="10"/>
        <v>94.784334045269006</v>
      </c>
      <c r="AB64" s="291"/>
      <c r="AC64" s="2"/>
    </row>
    <row r="65" spans="1:29" ht="21" customHeight="1" x14ac:dyDescent="0.15">
      <c r="A65" s="26"/>
      <c r="B65" s="137" t="s">
        <v>14</v>
      </c>
      <c r="C65" s="243"/>
      <c r="D65" s="284">
        <v>960</v>
      </c>
      <c r="E65" s="273"/>
      <c r="F65" s="273">
        <v>960</v>
      </c>
      <c r="G65" s="273"/>
      <c r="H65" s="273">
        <f t="shared" si="6"/>
        <v>0</v>
      </c>
      <c r="I65" s="327"/>
      <c r="J65" s="287">
        <f t="shared" si="7"/>
        <v>278.21249999999998</v>
      </c>
      <c r="K65" s="276"/>
      <c r="L65" s="273">
        <f t="shared" si="11"/>
        <v>291.66666666666669</v>
      </c>
      <c r="M65" s="273"/>
      <c r="N65" s="276">
        <f t="shared" si="8"/>
        <v>13.454166666666708</v>
      </c>
      <c r="O65" s="277"/>
      <c r="P65" s="145">
        <v>267084</v>
      </c>
      <c r="Q65" s="146"/>
      <c r="R65" s="146"/>
      <c r="S65" s="146"/>
      <c r="T65" s="146">
        <v>280000</v>
      </c>
      <c r="U65" s="146"/>
      <c r="V65" s="146"/>
      <c r="W65" s="146"/>
      <c r="X65" s="154">
        <f t="shared" si="9"/>
        <v>12916</v>
      </c>
      <c r="Y65" s="154"/>
      <c r="Z65" s="154"/>
      <c r="AA65" s="290">
        <f t="shared" si="10"/>
        <v>104.83593176678498</v>
      </c>
      <c r="AB65" s="291"/>
      <c r="AC65" s="2"/>
    </row>
    <row r="66" spans="1:29" ht="21" customHeight="1" x14ac:dyDescent="0.15">
      <c r="A66" s="26"/>
      <c r="B66" s="137" t="s">
        <v>15</v>
      </c>
      <c r="C66" s="243"/>
      <c r="D66" s="284">
        <v>979</v>
      </c>
      <c r="E66" s="273"/>
      <c r="F66" s="273">
        <v>979</v>
      </c>
      <c r="G66" s="273"/>
      <c r="H66" s="273">
        <f t="shared" si="6"/>
        <v>0</v>
      </c>
      <c r="I66" s="327"/>
      <c r="J66" s="287">
        <f t="shared" si="7"/>
        <v>265.59039836567928</v>
      </c>
      <c r="K66" s="276"/>
      <c r="L66" s="273">
        <f t="shared" si="11"/>
        <v>286.00612870275791</v>
      </c>
      <c r="M66" s="273"/>
      <c r="N66" s="276">
        <f t="shared" si="8"/>
        <v>20.415730337078628</v>
      </c>
      <c r="O66" s="277"/>
      <c r="P66" s="145">
        <v>260013</v>
      </c>
      <c r="Q66" s="146"/>
      <c r="R66" s="146"/>
      <c r="S66" s="146"/>
      <c r="T66" s="146">
        <v>280000</v>
      </c>
      <c r="U66" s="146"/>
      <c r="V66" s="146"/>
      <c r="W66" s="146"/>
      <c r="X66" s="154">
        <f t="shared" si="9"/>
        <v>19987</v>
      </c>
      <c r="Y66" s="154"/>
      <c r="Z66" s="154"/>
      <c r="AA66" s="290">
        <f t="shared" si="10"/>
        <v>107.68692334614038</v>
      </c>
      <c r="AB66" s="291"/>
      <c r="AC66" s="2"/>
    </row>
    <row r="67" spans="1:29" ht="21" customHeight="1" x14ac:dyDescent="0.15">
      <c r="A67" s="26"/>
      <c r="B67" s="137" t="s">
        <v>16</v>
      </c>
      <c r="C67" s="243"/>
      <c r="D67" s="284">
        <v>831</v>
      </c>
      <c r="E67" s="273"/>
      <c r="F67" s="273">
        <v>831</v>
      </c>
      <c r="G67" s="273"/>
      <c r="H67" s="285">
        <f t="shared" si="6"/>
        <v>0</v>
      </c>
      <c r="I67" s="286"/>
      <c r="J67" s="287">
        <f t="shared" si="7"/>
        <v>294.43802647412758</v>
      </c>
      <c r="K67" s="276"/>
      <c r="L67" s="273">
        <f t="shared" si="11"/>
        <v>333.33333333333331</v>
      </c>
      <c r="M67" s="273"/>
      <c r="N67" s="276">
        <f t="shared" si="8"/>
        <v>38.895306859205732</v>
      </c>
      <c r="O67" s="277"/>
      <c r="P67" s="145">
        <v>244678</v>
      </c>
      <c r="Q67" s="146"/>
      <c r="R67" s="146"/>
      <c r="S67" s="194"/>
      <c r="T67" s="146">
        <v>277000</v>
      </c>
      <c r="U67" s="146"/>
      <c r="V67" s="146"/>
      <c r="W67" s="146"/>
      <c r="X67" s="154">
        <f t="shared" si="9"/>
        <v>32322</v>
      </c>
      <c r="Y67" s="154"/>
      <c r="Z67" s="154"/>
      <c r="AA67" s="290">
        <f t="shared" si="10"/>
        <v>113.21001479495499</v>
      </c>
      <c r="AB67" s="291"/>
      <c r="AC67" s="2"/>
    </row>
    <row r="68" spans="1:29" ht="21" customHeight="1" x14ac:dyDescent="0.15">
      <c r="A68" s="26"/>
      <c r="B68" s="137" t="s">
        <v>17</v>
      </c>
      <c r="C68" s="243"/>
      <c r="D68" s="284">
        <v>873</v>
      </c>
      <c r="E68" s="273"/>
      <c r="F68" s="273">
        <v>915</v>
      </c>
      <c r="G68" s="273"/>
      <c r="H68" s="273">
        <f t="shared" si="6"/>
        <v>42</v>
      </c>
      <c r="I68" s="327"/>
      <c r="J68" s="336">
        <f t="shared" si="7"/>
        <v>282.1798396334479</v>
      </c>
      <c r="K68" s="337"/>
      <c r="L68" s="273">
        <f t="shared" si="11"/>
        <v>309.28961748633878</v>
      </c>
      <c r="M68" s="273"/>
      <c r="N68" s="276">
        <f t="shared" si="8"/>
        <v>27.109777852890886</v>
      </c>
      <c r="O68" s="277"/>
      <c r="P68" s="293">
        <v>246343</v>
      </c>
      <c r="Q68" s="294"/>
      <c r="R68" s="294"/>
      <c r="S68" s="294"/>
      <c r="T68" s="146">
        <v>283000</v>
      </c>
      <c r="U68" s="146"/>
      <c r="V68" s="146"/>
      <c r="W68" s="146"/>
      <c r="X68" s="154">
        <f t="shared" si="9"/>
        <v>36657</v>
      </c>
      <c r="Y68" s="154"/>
      <c r="Z68" s="154"/>
      <c r="AA68" s="290">
        <f t="shared" si="10"/>
        <v>114.8804715376528</v>
      </c>
      <c r="AB68" s="291"/>
      <c r="AC68" s="2"/>
    </row>
    <row r="69" spans="1:29" ht="21" customHeight="1" thickBot="1" x14ac:dyDescent="0.2">
      <c r="A69" s="26"/>
      <c r="B69" s="166" t="s">
        <v>2</v>
      </c>
      <c r="C69" s="253"/>
      <c r="D69" s="300">
        <f>SUM(D57:E68)</f>
        <v>10753</v>
      </c>
      <c r="E69" s="299"/>
      <c r="F69" s="299">
        <f>SUM(F57:G68)</f>
        <v>10835</v>
      </c>
      <c r="G69" s="299"/>
      <c r="H69" s="334">
        <f>SUM(H57:I68)</f>
        <v>82</v>
      </c>
      <c r="I69" s="335"/>
      <c r="J69" s="331">
        <f t="shared" si="7"/>
        <v>289.91072258904489</v>
      </c>
      <c r="K69" s="332"/>
      <c r="L69" s="169">
        <f t="shared" si="11"/>
        <v>304.56852791878174</v>
      </c>
      <c r="M69" s="169"/>
      <c r="N69" s="295">
        <f t="shared" si="8"/>
        <v>14.657805329736846</v>
      </c>
      <c r="O69" s="296"/>
      <c r="P69" s="300">
        <f>SUM(P57:R68)</f>
        <v>3117410</v>
      </c>
      <c r="Q69" s="299"/>
      <c r="R69" s="299"/>
      <c r="S69" s="299"/>
      <c r="T69" s="299">
        <f>SUM(T57:W68)</f>
        <v>3300000</v>
      </c>
      <c r="U69" s="299"/>
      <c r="V69" s="299"/>
      <c r="W69" s="299"/>
      <c r="X69" s="333">
        <f t="shared" si="9"/>
        <v>182590</v>
      </c>
      <c r="Y69" s="333"/>
      <c r="Z69" s="333"/>
      <c r="AA69" s="251">
        <f t="shared" si="10"/>
        <v>105.85710573841747</v>
      </c>
      <c r="AB69" s="252"/>
      <c r="AC69" s="2"/>
    </row>
    <row r="70" spans="1:29" ht="18" customHeight="1" x14ac:dyDescent="0.15">
      <c r="A70" s="26"/>
      <c r="B70" s="36"/>
      <c r="C70" s="36"/>
      <c r="D70" s="37"/>
      <c r="E70" s="37"/>
      <c r="F70" s="37"/>
      <c r="G70" s="37"/>
      <c r="H70" s="38"/>
      <c r="I70" s="38"/>
      <c r="J70" s="39"/>
      <c r="K70" s="39"/>
      <c r="L70" s="39"/>
      <c r="M70" s="39"/>
      <c r="N70" s="39"/>
      <c r="O70" s="39"/>
      <c r="P70" s="37"/>
      <c r="Q70" s="37"/>
      <c r="R70" s="37"/>
      <c r="S70" s="37"/>
      <c r="T70" s="37"/>
      <c r="U70" s="37"/>
      <c r="V70" s="37"/>
      <c r="W70" s="37"/>
      <c r="X70" s="38"/>
      <c r="Y70" s="38"/>
      <c r="Z70" s="38"/>
      <c r="AA70" s="40"/>
      <c r="AB70" s="40"/>
      <c r="AC70" s="2"/>
    </row>
    <row r="71" spans="1:29" ht="16.5" customHeight="1" x14ac:dyDescent="0.15">
      <c r="A71" s="26"/>
      <c r="B71" s="26"/>
      <c r="C71" s="26" t="s">
        <v>127</v>
      </c>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9" ht="16.5" customHeight="1" x14ac:dyDescent="0.15">
      <c r="A72" s="26"/>
      <c r="B72" s="26"/>
      <c r="C72" s="26"/>
      <c r="D72" s="41" t="s">
        <v>32</v>
      </c>
      <c r="E72" s="41"/>
      <c r="F72" s="41"/>
      <c r="G72" s="41"/>
      <c r="H72" s="41"/>
      <c r="I72" s="41"/>
      <c r="J72" s="311">
        <v>1200000</v>
      </c>
      <c r="K72" s="311"/>
      <c r="L72" s="311"/>
      <c r="M72" s="311"/>
      <c r="N72" s="41" t="s">
        <v>125</v>
      </c>
      <c r="O72" s="41" t="s">
        <v>134</v>
      </c>
      <c r="P72" s="42"/>
      <c r="Q72" s="42"/>
      <c r="R72" s="312">
        <v>954721</v>
      </c>
      <c r="S72" s="312"/>
      <c r="T72" s="312"/>
      <c r="U72" s="41" t="s">
        <v>135</v>
      </c>
      <c r="V72" s="41"/>
      <c r="W72" s="41"/>
      <c r="X72" s="26"/>
      <c r="Y72" s="26"/>
      <c r="Z72" s="26"/>
      <c r="AA72" s="26"/>
      <c r="AB72" s="26"/>
    </row>
    <row r="73" spans="1:29" ht="16.5" customHeight="1" x14ac:dyDescent="0.15">
      <c r="A73" s="26"/>
      <c r="B73" s="26"/>
      <c r="C73" s="26"/>
      <c r="D73" s="43" t="s">
        <v>33</v>
      </c>
      <c r="E73" s="43"/>
      <c r="F73" s="43"/>
      <c r="G73" s="43"/>
      <c r="H73" s="43"/>
      <c r="I73" s="43"/>
      <c r="J73" s="313">
        <v>2800000</v>
      </c>
      <c r="K73" s="313"/>
      <c r="L73" s="313"/>
      <c r="M73" s="313"/>
      <c r="N73" s="43" t="s">
        <v>125</v>
      </c>
      <c r="O73" s="314" t="s">
        <v>170</v>
      </c>
      <c r="P73" s="314"/>
      <c r="Q73" s="314"/>
      <c r="R73" s="315">
        <v>2780580</v>
      </c>
      <c r="S73" s="315"/>
      <c r="T73" s="315"/>
      <c r="U73" s="43" t="s">
        <v>135</v>
      </c>
      <c r="V73" s="41"/>
      <c r="W73" s="41"/>
      <c r="X73" s="26"/>
      <c r="Y73" s="26"/>
      <c r="Z73" s="26"/>
      <c r="AA73" s="26"/>
      <c r="AB73" s="26"/>
    </row>
    <row r="74" spans="1:29" ht="16.5" customHeight="1" x14ac:dyDescent="0.15">
      <c r="A74" s="26"/>
      <c r="B74" s="26"/>
      <c r="C74" s="26"/>
      <c r="D74" s="41"/>
      <c r="E74" s="41" t="s">
        <v>126</v>
      </c>
      <c r="F74" s="41"/>
      <c r="G74" s="41"/>
      <c r="H74" s="41"/>
      <c r="I74" s="41"/>
      <c r="J74" s="306">
        <f>SUM(J72:M73)</f>
        <v>4000000</v>
      </c>
      <c r="K74" s="307"/>
      <c r="L74" s="307"/>
      <c r="M74" s="307"/>
      <c r="N74" s="41" t="s">
        <v>125</v>
      </c>
      <c r="O74" s="308" t="s">
        <v>170</v>
      </c>
      <c r="P74" s="308"/>
      <c r="Q74" s="308"/>
      <c r="R74" s="316">
        <f>SUM(R72:T73)</f>
        <v>3735301</v>
      </c>
      <c r="S74" s="317"/>
      <c r="T74" s="317"/>
      <c r="U74" s="41" t="s">
        <v>135</v>
      </c>
      <c r="V74" s="41"/>
      <c r="W74" s="41"/>
      <c r="X74" s="26"/>
      <c r="Y74" s="26"/>
      <c r="Z74" s="26"/>
      <c r="AA74" s="26"/>
      <c r="AB74" s="26"/>
    </row>
    <row r="75" spans="1:29" ht="16.5" customHeight="1" x14ac:dyDescent="0.15">
      <c r="A75" s="26"/>
      <c r="B75" s="26"/>
      <c r="C75" s="26" t="s">
        <v>128</v>
      </c>
      <c r="D75" s="41"/>
      <c r="E75" s="41"/>
      <c r="F75" s="41"/>
      <c r="G75" s="41"/>
      <c r="H75" s="41"/>
      <c r="I75" s="41"/>
      <c r="J75" s="41"/>
      <c r="K75" s="41"/>
      <c r="L75" s="41"/>
      <c r="M75" s="41"/>
      <c r="N75" s="41"/>
      <c r="O75" s="41"/>
      <c r="P75" s="41"/>
      <c r="Q75" s="41"/>
      <c r="R75" s="41"/>
      <c r="S75" s="41"/>
      <c r="T75" s="41"/>
      <c r="U75" s="41"/>
      <c r="V75" s="41"/>
      <c r="W75" s="41"/>
      <c r="X75" s="26"/>
      <c r="Y75" s="26"/>
      <c r="Z75" s="26"/>
      <c r="AA75" s="26"/>
      <c r="AB75" s="26"/>
    </row>
    <row r="76" spans="1:29" ht="16.5" customHeight="1" x14ac:dyDescent="0.15">
      <c r="A76" s="26"/>
      <c r="B76" s="26"/>
      <c r="C76" s="26"/>
      <c r="D76" s="41" t="s">
        <v>129</v>
      </c>
      <c r="E76" s="41"/>
      <c r="F76" s="41"/>
      <c r="G76" s="41"/>
      <c r="H76" s="44"/>
      <c r="I76" s="45"/>
      <c r="J76" s="311">
        <v>180000</v>
      </c>
      <c r="K76" s="311"/>
      <c r="L76" s="311"/>
      <c r="M76" s="311"/>
      <c r="N76" s="41" t="s">
        <v>125</v>
      </c>
      <c r="O76" s="41" t="s">
        <v>133</v>
      </c>
      <c r="P76" s="42"/>
      <c r="Q76" s="42"/>
      <c r="R76" s="312">
        <v>166428</v>
      </c>
      <c r="S76" s="312"/>
      <c r="T76" s="312"/>
      <c r="U76" s="41" t="s">
        <v>135</v>
      </c>
      <c r="V76" s="41"/>
      <c r="W76" s="41"/>
      <c r="X76" s="26"/>
      <c r="Y76" s="26"/>
      <c r="Z76" s="26"/>
      <c r="AA76" s="26"/>
      <c r="AB76" s="26"/>
    </row>
    <row r="77" spans="1:29" ht="16.5" customHeight="1" x14ac:dyDescent="0.15">
      <c r="A77" s="26"/>
      <c r="B77" s="26"/>
      <c r="C77" s="26"/>
      <c r="D77" s="41" t="s">
        <v>130</v>
      </c>
      <c r="E77" s="41"/>
      <c r="F77" s="41"/>
      <c r="G77" s="41"/>
      <c r="H77" s="44"/>
      <c r="I77" s="45"/>
      <c r="J77" s="311">
        <v>80000</v>
      </c>
      <c r="K77" s="311"/>
      <c r="L77" s="311"/>
      <c r="M77" s="311"/>
      <c r="N77" s="41" t="s">
        <v>125</v>
      </c>
      <c r="O77" s="308" t="s">
        <v>170</v>
      </c>
      <c r="P77" s="308"/>
      <c r="Q77" s="308"/>
      <c r="R77" s="312">
        <v>68747</v>
      </c>
      <c r="S77" s="312"/>
      <c r="T77" s="312"/>
      <c r="U77" s="41" t="s">
        <v>135</v>
      </c>
      <c r="V77" s="41"/>
      <c r="W77" s="41"/>
      <c r="X77" s="26"/>
      <c r="Y77" s="26"/>
      <c r="Z77" s="26"/>
      <c r="AA77" s="26"/>
      <c r="AB77" s="26"/>
    </row>
    <row r="78" spans="1:29" ht="16.5" customHeight="1" x14ac:dyDescent="0.15">
      <c r="A78" s="26"/>
      <c r="B78" s="26"/>
      <c r="C78" s="26"/>
      <c r="D78" s="41" t="s">
        <v>131</v>
      </c>
      <c r="E78" s="41"/>
      <c r="F78" s="41"/>
      <c r="G78" s="41"/>
      <c r="H78" s="44"/>
      <c r="I78" s="45"/>
      <c r="J78" s="306">
        <v>350000</v>
      </c>
      <c r="K78" s="307"/>
      <c r="L78" s="307"/>
      <c r="M78" s="307"/>
      <c r="N78" s="41" t="s">
        <v>125</v>
      </c>
      <c r="O78" s="308" t="s">
        <v>170</v>
      </c>
      <c r="P78" s="308"/>
      <c r="Q78" s="308"/>
      <c r="R78" s="312">
        <v>185757</v>
      </c>
      <c r="S78" s="312"/>
      <c r="T78" s="312"/>
      <c r="U78" s="41" t="s">
        <v>135</v>
      </c>
      <c r="V78" s="41"/>
      <c r="W78" s="41"/>
      <c r="X78" s="26"/>
      <c r="Y78" s="26"/>
      <c r="Z78" s="26"/>
      <c r="AA78" s="26"/>
      <c r="AB78" s="26"/>
    </row>
    <row r="79" spans="1:29" ht="16.5" customHeight="1" x14ac:dyDescent="0.15">
      <c r="A79" s="26"/>
      <c r="B79" s="26"/>
      <c r="C79" s="26"/>
      <c r="D79" s="43" t="s">
        <v>171</v>
      </c>
      <c r="E79" s="43" t="s">
        <v>132</v>
      </c>
      <c r="F79" s="43"/>
      <c r="G79" s="43"/>
      <c r="H79" s="46"/>
      <c r="I79" s="47"/>
      <c r="J79" s="318">
        <v>3300000</v>
      </c>
      <c r="K79" s="319"/>
      <c r="L79" s="319"/>
      <c r="M79" s="319"/>
      <c r="N79" s="43" t="s">
        <v>125</v>
      </c>
      <c r="O79" s="314" t="s">
        <v>170</v>
      </c>
      <c r="P79" s="314"/>
      <c r="Q79" s="314"/>
      <c r="R79" s="315">
        <v>3117410</v>
      </c>
      <c r="S79" s="315"/>
      <c r="T79" s="315"/>
      <c r="U79" s="43" t="s">
        <v>135</v>
      </c>
      <c r="V79" s="41"/>
      <c r="W79" s="41"/>
      <c r="X79" s="26"/>
      <c r="Y79" s="26"/>
      <c r="Z79" s="26"/>
      <c r="AA79" s="26"/>
      <c r="AB79" s="26"/>
    </row>
    <row r="80" spans="1:29" ht="16.5" customHeight="1" x14ac:dyDescent="0.15">
      <c r="A80" s="26"/>
      <c r="B80" s="26"/>
      <c r="C80" s="26"/>
      <c r="D80" s="41"/>
      <c r="E80" s="41" t="s">
        <v>126</v>
      </c>
      <c r="F80" s="41"/>
      <c r="G80" s="41"/>
      <c r="H80" s="41"/>
      <c r="I80" s="41"/>
      <c r="J80" s="306">
        <f>SUM(J76:M79)</f>
        <v>3910000</v>
      </c>
      <c r="K80" s="307"/>
      <c r="L80" s="307"/>
      <c r="M80" s="307"/>
      <c r="N80" s="41" t="s">
        <v>125</v>
      </c>
      <c r="O80" s="308" t="s">
        <v>170</v>
      </c>
      <c r="P80" s="308"/>
      <c r="Q80" s="308"/>
      <c r="R80" s="316">
        <f>SUM(R76:T79)</f>
        <v>3538342</v>
      </c>
      <c r="S80" s="317"/>
      <c r="T80" s="317"/>
      <c r="U80" s="41" t="s">
        <v>135</v>
      </c>
      <c r="V80" s="41"/>
      <c r="W80" s="41"/>
      <c r="X80" s="26"/>
      <c r="Y80" s="26"/>
      <c r="Z80" s="26"/>
      <c r="AA80" s="26"/>
      <c r="AB80" s="26"/>
    </row>
    <row r="81" spans="1:28" ht="16.5" customHeight="1" x14ac:dyDescent="0.15">
      <c r="A81" s="26"/>
      <c r="B81" s="26"/>
      <c r="C81" s="26"/>
      <c r="D81" s="41"/>
      <c r="E81" s="41"/>
      <c r="F81" s="41"/>
      <c r="G81" s="41"/>
      <c r="H81" s="41"/>
      <c r="I81" s="41"/>
      <c r="J81" s="44"/>
      <c r="K81" s="45"/>
      <c r="L81" s="45"/>
      <c r="M81" s="45"/>
      <c r="N81" s="41"/>
      <c r="O81" s="48"/>
      <c r="P81" s="48"/>
      <c r="Q81" s="48"/>
      <c r="R81" s="49"/>
      <c r="S81" s="50"/>
      <c r="T81" s="50"/>
      <c r="U81" s="41"/>
      <c r="V81" s="41"/>
      <c r="W81" s="41"/>
      <c r="X81" s="26"/>
      <c r="Y81" s="26"/>
      <c r="Z81" s="26"/>
      <c r="AA81" s="26"/>
      <c r="AB81" s="26"/>
    </row>
    <row r="82" spans="1:28" ht="16.5" customHeight="1" x14ac:dyDescent="0.15">
      <c r="A82" s="121" t="s">
        <v>144</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row>
    <row r="83" spans="1:28" ht="16.5" customHeight="1" x14ac:dyDescent="0.15">
      <c r="A83" s="136" t="s">
        <v>145</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row>
    <row r="84" spans="1:28" ht="16.5" customHeight="1" x14ac:dyDescent="0.15">
      <c r="A84" s="29"/>
      <c r="B84" s="29"/>
      <c r="C84" s="26"/>
      <c r="D84" s="29" t="s">
        <v>136</v>
      </c>
      <c r="E84" s="29"/>
      <c r="F84" s="29"/>
      <c r="G84" s="29"/>
      <c r="H84" s="29"/>
      <c r="I84" s="29"/>
      <c r="J84" s="29"/>
      <c r="K84" s="29"/>
      <c r="L84" s="29"/>
      <c r="M84" s="29"/>
      <c r="N84" s="29"/>
      <c r="O84" s="41" t="s">
        <v>139</v>
      </c>
      <c r="P84" s="42"/>
      <c r="Q84" s="42"/>
      <c r="R84" s="29"/>
      <c r="S84" s="29"/>
      <c r="T84" s="29"/>
      <c r="U84" s="29"/>
      <c r="V84" s="29"/>
      <c r="W84" s="29"/>
      <c r="X84" s="29"/>
      <c r="Y84" s="29"/>
      <c r="Z84" s="29"/>
      <c r="AA84" s="29"/>
      <c r="AB84" s="29"/>
    </row>
    <row r="85" spans="1:28" ht="16.5" customHeight="1" x14ac:dyDescent="0.15">
      <c r="A85" s="29"/>
      <c r="B85" s="29"/>
      <c r="C85" s="29"/>
      <c r="D85" s="29" t="s">
        <v>137</v>
      </c>
      <c r="E85" s="29"/>
      <c r="F85" s="29"/>
      <c r="G85" s="29"/>
      <c r="H85" s="29"/>
      <c r="I85" s="29"/>
      <c r="J85" s="29"/>
      <c r="K85" s="29"/>
      <c r="L85" s="29"/>
      <c r="M85" s="29"/>
      <c r="N85" s="29"/>
      <c r="O85" s="41" t="s">
        <v>140</v>
      </c>
      <c r="P85" s="29"/>
      <c r="Q85" s="29"/>
      <c r="R85" s="29"/>
      <c r="S85" s="29"/>
      <c r="T85" s="29"/>
      <c r="U85" s="29"/>
      <c r="V85" s="29"/>
      <c r="W85" s="29"/>
      <c r="X85" s="29"/>
      <c r="Y85" s="29"/>
      <c r="Z85" s="29"/>
      <c r="AA85" s="29"/>
      <c r="AB85" s="29"/>
    </row>
    <row r="86" spans="1:28" ht="16.5" customHeight="1" x14ac:dyDescent="0.15">
      <c r="A86" s="29"/>
      <c r="B86" s="29"/>
      <c r="C86" s="29"/>
      <c r="D86" s="29" t="s">
        <v>172</v>
      </c>
      <c r="E86" s="29"/>
      <c r="F86" s="29"/>
      <c r="G86" s="29"/>
      <c r="H86" s="29"/>
      <c r="I86" s="29"/>
      <c r="J86" s="29" t="s">
        <v>173</v>
      </c>
      <c r="K86" s="29"/>
      <c r="L86" s="29"/>
      <c r="M86" s="29"/>
      <c r="N86" s="29"/>
      <c r="O86" s="41" t="s">
        <v>141</v>
      </c>
      <c r="P86" s="29"/>
      <c r="Q86" s="29"/>
      <c r="R86" s="29"/>
      <c r="S86" s="29"/>
      <c r="T86" s="29"/>
      <c r="U86" s="29"/>
      <c r="V86" s="29"/>
      <c r="W86" s="29"/>
      <c r="X86" s="29"/>
      <c r="Y86" s="29"/>
      <c r="Z86" s="29"/>
      <c r="AA86" s="29"/>
      <c r="AB86" s="29"/>
    </row>
    <row r="87" spans="1:28" ht="16.5" customHeight="1" x14ac:dyDescent="0.15">
      <c r="A87" s="28"/>
      <c r="B87" s="28"/>
      <c r="C87" s="28"/>
      <c r="D87" s="29" t="s">
        <v>138</v>
      </c>
      <c r="E87" s="26"/>
      <c r="F87" s="26"/>
      <c r="G87" s="26"/>
      <c r="H87" s="26"/>
      <c r="I87" s="26"/>
      <c r="J87" s="29" t="s">
        <v>174</v>
      </c>
      <c r="K87" s="26"/>
      <c r="L87" s="26"/>
      <c r="M87" s="26"/>
      <c r="N87" s="26"/>
      <c r="O87" s="41" t="s">
        <v>142</v>
      </c>
      <c r="P87" s="26"/>
      <c r="Q87" s="26"/>
      <c r="R87" s="26"/>
      <c r="S87" s="26"/>
      <c r="T87" s="26"/>
      <c r="U87" s="28"/>
      <c r="V87" s="28"/>
      <c r="W87" s="28"/>
      <c r="X87" s="28"/>
      <c r="Y87" s="28"/>
      <c r="Z87" s="28"/>
      <c r="AA87" s="28"/>
      <c r="AB87" s="28"/>
    </row>
    <row r="88" spans="1:28" ht="18" customHeight="1" x14ac:dyDescent="0.15">
      <c r="A88" s="28"/>
      <c r="B88" s="28"/>
      <c r="C88" s="28"/>
      <c r="D88" s="26"/>
      <c r="E88" s="26"/>
      <c r="F88" s="26"/>
      <c r="G88" s="26"/>
      <c r="H88" s="26"/>
      <c r="I88" s="26"/>
      <c r="J88" s="26"/>
      <c r="K88" s="26"/>
      <c r="L88" s="26"/>
      <c r="M88" s="26"/>
      <c r="N88" s="26"/>
      <c r="O88" s="26"/>
      <c r="P88" s="26"/>
      <c r="Q88" s="26"/>
      <c r="R88" s="26"/>
      <c r="S88" s="26"/>
      <c r="T88" s="26"/>
      <c r="U88" s="26"/>
      <c r="V88" s="26"/>
      <c r="W88" s="28"/>
      <c r="X88" s="28"/>
      <c r="Y88" s="28"/>
      <c r="Z88" s="28"/>
      <c r="AA88" s="28"/>
      <c r="AB88" s="28"/>
    </row>
    <row r="89" spans="1:28" ht="18" customHeight="1" x14ac:dyDescent="0.15">
      <c r="A89" s="136" t="s">
        <v>149</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row>
    <row r="90" spans="1:28" ht="18" customHeight="1" x14ac:dyDescent="0.15">
      <c r="A90" s="29"/>
      <c r="B90" s="29"/>
      <c r="C90" s="29" t="s">
        <v>147</v>
      </c>
      <c r="D90" s="29"/>
      <c r="E90" s="29"/>
      <c r="F90" s="29"/>
      <c r="G90" s="29"/>
      <c r="H90" s="29"/>
      <c r="I90" s="29"/>
      <c r="J90" s="29"/>
      <c r="K90" s="29"/>
      <c r="L90" s="29"/>
      <c r="M90" s="29"/>
      <c r="N90" s="29"/>
      <c r="O90" s="29"/>
      <c r="P90" s="29"/>
      <c r="Q90" s="29"/>
      <c r="R90" s="29"/>
      <c r="S90" s="29"/>
      <c r="T90" s="29"/>
      <c r="U90" s="29"/>
      <c r="V90" s="29"/>
      <c r="W90" s="29"/>
      <c r="X90" s="29"/>
      <c r="Y90" s="29"/>
      <c r="Z90" s="29"/>
      <c r="AA90" s="29"/>
      <c r="AB90" s="29"/>
    </row>
    <row r="91" spans="1:28" ht="40.5" customHeight="1" x14ac:dyDescent="0.15">
      <c r="A91" s="29"/>
      <c r="B91" s="29"/>
      <c r="C91" s="29"/>
      <c r="D91" s="121" t="s">
        <v>148</v>
      </c>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row>
    <row r="92" spans="1:28" ht="18" customHeight="1" x14ac:dyDescent="0.15">
      <c r="A92" s="26"/>
      <c r="B92" s="26"/>
      <c r="C92" s="26"/>
      <c r="D92" s="29" t="s">
        <v>172</v>
      </c>
      <c r="E92" s="29"/>
      <c r="F92" s="29"/>
      <c r="G92" s="29"/>
      <c r="H92" s="29"/>
      <c r="I92" s="29"/>
      <c r="J92" s="29" t="s">
        <v>175</v>
      </c>
      <c r="K92" s="29"/>
      <c r="L92" s="29"/>
      <c r="M92" s="29"/>
      <c r="N92" s="29"/>
      <c r="O92" s="41" t="s">
        <v>158</v>
      </c>
      <c r="P92" s="29"/>
      <c r="Q92" s="29"/>
      <c r="R92" s="29"/>
      <c r="S92" s="29"/>
      <c r="T92" s="29"/>
      <c r="U92" s="29"/>
      <c r="V92" s="26"/>
      <c r="W92" s="26"/>
      <c r="X92" s="26"/>
      <c r="Y92" s="26"/>
      <c r="Z92" s="26"/>
      <c r="AA92" s="26"/>
      <c r="AB92" s="26"/>
    </row>
    <row r="93" spans="1:28" ht="18" customHeight="1" x14ac:dyDescent="0.15">
      <c r="A93" s="26"/>
      <c r="B93" s="26"/>
      <c r="C93" s="26"/>
      <c r="D93" s="29" t="s">
        <v>146</v>
      </c>
      <c r="E93" s="26"/>
      <c r="F93" s="26"/>
      <c r="G93" s="26"/>
      <c r="H93" s="26"/>
      <c r="I93" s="26"/>
      <c r="J93" s="29" t="s">
        <v>176</v>
      </c>
      <c r="K93" s="26"/>
      <c r="L93" s="26"/>
      <c r="M93" s="26"/>
      <c r="N93" s="26"/>
      <c r="O93" s="41" t="s">
        <v>181</v>
      </c>
      <c r="P93" s="26"/>
      <c r="Q93" s="26"/>
      <c r="R93" s="26"/>
      <c r="S93" s="26"/>
      <c r="T93" s="26"/>
      <c r="U93" s="28"/>
      <c r="V93" s="26"/>
      <c r="W93" s="26"/>
      <c r="X93" s="26"/>
      <c r="Y93" s="26"/>
      <c r="Z93" s="26"/>
      <c r="AA93" s="26"/>
      <c r="AB93" s="26"/>
    </row>
    <row r="94" spans="1:28" ht="18" customHeight="1" x14ac:dyDescent="0.1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8" customHeight="1" x14ac:dyDescent="0.15"/>
    <row r="96" spans="1:28" ht="18" customHeight="1" x14ac:dyDescent="0.15"/>
  </sheetData>
  <mergeCells count="384">
    <mergeCell ref="X69:Z69"/>
    <mergeCell ref="AA69:AB69"/>
    <mergeCell ref="H69:I69"/>
    <mergeCell ref="L69:M69"/>
    <mergeCell ref="B68:C68"/>
    <mergeCell ref="F68:G68"/>
    <mergeCell ref="D68:E68"/>
    <mergeCell ref="H68:I68"/>
    <mergeCell ref="L68:M68"/>
    <mergeCell ref="J68:K68"/>
    <mergeCell ref="B69:C69"/>
    <mergeCell ref="F69:G69"/>
    <mergeCell ref="D69:E69"/>
    <mergeCell ref="J72:M72"/>
    <mergeCell ref="J73:M73"/>
    <mergeCell ref="J69:K69"/>
    <mergeCell ref="N69:O69"/>
    <mergeCell ref="T69:W69"/>
    <mergeCell ref="P69:S69"/>
    <mergeCell ref="N68:O68"/>
    <mergeCell ref="T67:W67"/>
    <mergeCell ref="P67:S67"/>
    <mergeCell ref="T68:W68"/>
    <mergeCell ref="P68:S68"/>
    <mergeCell ref="X67:Z67"/>
    <mergeCell ref="AA67:AB67"/>
    <mergeCell ref="X68:Z68"/>
    <mergeCell ref="AA68:AB68"/>
    <mergeCell ref="N66:O66"/>
    <mergeCell ref="T66:W66"/>
    <mergeCell ref="P66:S66"/>
    <mergeCell ref="X66:Z66"/>
    <mergeCell ref="AA66:AB66"/>
    <mergeCell ref="N67:O67"/>
    <mergeCell ref="J66:K66"/>
    <mergeCell ref="B67:C67"/>
    <mergeCell ref="F67:G67"/>
    <mergeCell ref="D67:E67"/>
    <mergeCell ref="H67:I67"/>
    <mergeCell ref="L67:M67"/>
    <mergeCell ref="B66:C66"/>
    <mergeCell ref="F66:G66"/>
    <mergeCell ref="D66:E66"/>
    <mergeCell ref="H66:I66"/>
    <mergeCell ref="L66:M66"/>
    <mergeCell ref="J67:K67"/>
    <mergeCell ref="N65:O65"/>
    <mergeCell ref="T65:W65"/>
    <mergeCell ref="P65:S65"/>
    <mergeCell ref="X65:Z65"/>
    <mergeCell ref="AA65:AB65"/>
    <mergeCell ref="N64:O64"/>
    <mergeCell ref="T64:W64"/>
    <mergeCell ref="P64:S64"/>
    <mergeCell ref="X64:Z64"/>
    <mergeCell ref="AA64:AB64"/>
    <mergeCell ref="B65:C65"/>
    <mergeCell ref="F65:G65"/>
    <mergeCell ref="D65:E65"/>
    <mergeCell ref="H65:I65"/>
    <mergeCell ref="L65:M65"/>
    <mergeCell ref="B64:C64"/>
    <mergeCell ref="F64:G64"/>
    <mergeCell ref="D64:E64"/>
    <mergeCell ref="H64:I64"/>
    <mergeCell ref="L64:M64"/>
    <mergeCell ref="J65:K65"/>
    <mergeCell ref="J64:K64"/>
    <mergeCell ref="N63:O63"/>
    <mergeCell ref="T63:W63"/>
    <mergeCell ref="P63:S63"/>
    <mergeCell ref="X63:Z63"/>
    <mergeCell ref="AA63:AB63"/>
    <mergeCell ref="N62:O62"/>
    <mergeCell ref="T62:W62"/>
    <mergeCell ref="P62:S62"/>
    <mergeCell ref="X62:Z62"/>
    <mergeCell ref="AA62:AB62"/>
    <mergeCell ref="B63:C63"/>
    <mergeCell ref="F63:G63"/>
    <mergeCell ref="D63:E63"/>
    <mergeCell ref="H63:I63"/>
    <mergeCell ref="L63:M63"/>
    <mergeCell ref="B62:C62"/>
    <mergeCell ref="F62:G62"/>
    <mergeCell ref="D62:E62"/>
    <mergeCell ref="H62:I62"/>
    <mergeCell ref="L62:M62"/>
    <mergeCell ref="J63:K63"/>
    <mergeCell ref="J62:K62"/>
    <mergeCell ref="N61:O61"/>
    <mergeCell ref="T61:W61"/>
    <mergeCell ref="P61:S61"/>
    <mergeCell ref="X61:Z61"/>
    <mergeCell ref="AA61:AB61"/>
    <mergeCell ref="N60:O60"/>
    <mergeCell ref="T60:W60"/>
    <mergeCell ref="P60:S60"/>
    <mergeCell ref="X60:Z60"/>
    <mergeCell ref="AA60:AB60"/>
    <mergeCell ref="B61:C61"/>
    <mergeCell ref="F61:G61"/>
    <mergeCell ref="D61:E61"/>
    <mergeCell ref="H61:I61"/>
    <mergeCell ref="L61:M61"/>
    <mergeCell ref="B60:C60"/>
    <mergeCell ref="F60:G60"/>
    <mergeCell ref="D60:E60"/>
    <mergeCell ref="H60:I60"/>
    <mergeCell ref="L60:M60"/>
    <mergeCell ref="J61:K61"/>
    <mergeCell ref="J60:K60"/>
    <mergeCell ref="X56:Z56"/>
    <mergeCell ref="AA56:AB56"/>
    <mergeCell ref="B59:C59"/>
    <mergeCell ref="F59:G59"/>
    <mergeCell ref="D59:E59"/>
    <mergeCell ref="H59:I59"/>
    <mergeCell ref="L59:M59"/>
    <mergeCell ref="B58:C58"/>
    <mergeCell ref="F58:G58"/>
    <mergeCell ref="D58:E58"/>
    <mergeCell ref="H58:I58"/>
    <mergeCell ref="L58:M58"/>
    <mergeCell ref="J59:K59"/>
    <mergeCell ref="N59:O59"/>
    <mergeCell ref="T59:W59"/>
    <mergeCell ref="P59:S59"/>
    <mergeCell ref="X59:Z59"/>
    <mergeCell ref="AA59:AB59"/>
    <mergeCell ref="N58:O58"/>
    <mergeCell ref="T58:W58"/>
    <mergeCell ref="P58:S58"/>
    <mergeCell ref="X58:Z58"/>
    <mergeCell ref="AA58:AB58"/>
    <mergeCell ref="J58:K58"/>
    <mergeCell ref="B57:C57"/>
    <mergeCell ref="F57:G57"/>
    <mergeCell ref="D57:E57"/>
    <mergeCell ref="H57:I57"/>
    <mergeCell ref="L57:M57"/>
    <mergeCell ref="D51:AB51"/>
    <mergeCell ref="B55:C56"/>
    <mergeCell ref="D55:I55"/>
    <mergeCell ref="J55:O55"/>
    <mergeCell ref="P55:AB55"/>
    <mergeCell ref="F56:G56"/>
    <mergeCell ref="D56:E56"/>
    <mergeCell ref="H56:I56"/>
    <mergeCell ref="L56:M56"/>
    <mergeCell ref="J56:K56"/>
    <mergeCell ref="J57:K57"/>
    <mergeCell ref="N57:O57"/>
    <mergeCell ref="T57:W57"/>
    <mergeCell ref="P57:S57"/>
    <mergeCell ref="X57:Z57"/>
    <mergeCell ref="AA57:AB57"/>
    <mergeCell ref="N56:O56"/>
    <mergeCell ref="T56:W56"/>
    <mergeCell ref="P56:S56"/>
    <mergeCell ref="O46:S46"/>
    <mergeCell ref="T46:U46"/>
    <mergeCell ref="V46:W46"/>
    <mergeCell ref="A49:AB49"/>
    <mergeCell ref="T45:U45"/>
    <mergeCell ref="V45:W45"/>
    <mergeCell ref="P47:Q47"/>
    <mergeCell ref="R47:Y47"/>
    <mergeCell ref="X45:AB45"/>
    <mergeCell ref="X46:AB46"/>
    <mergeCell ref="V44:W44"/>
    <mergeCell ref="T36:U36"/>
    <mergeCell ref="V36:W36"/>
    <mergeCell ref="X39:AB39"/>
    <mergeCell ref="X40:AB40"/>
    <mergeCell ref="X41:AB41"/>
    <mergeCell ref="X42:AB42"/>
    <mergeCell ref="X43:AB43"/>
    <mergeCell ref="X44:AB44"/>
    <mergeCell ref="T41:U41"/>
    <mergeCell ref="V41:W41"/>
    <mergeCell ref="T42:U42"/>
    <mergeCell ref="V42:W42"/>
    <mergeCell ref="T43:U43"/>
    <mergeCell ref="V43:W43"/>
    <mergeCell ref="A31:AB31"/>
    <mergeCell ref="A32:AB32"/>
    <mergeCell ref="T39:U39"/>
    <mergeCell ref="V39:W39"/>
    <mergeCell ref="T40:U40"/>
    <mergeCell ref="V40:W40"/>
    <mergeCell ref="P29:R29"/>
    <mergeCell ref="V29:X29"/>
    <mergeCell ref="S29:U29"/>
    <mergeCell ref="Y29:Z29"/>
    <mergeCell ref="AA29:AB29"/>
    <mergeCell ref="P28:R28"/>
    <mergeCell ref="V28:X28"/>
    <mergeCell ref="S28:U28"/>
    <mergeCell ref="Y28:Z28"/>
    <mergeCell ref="AA28:AB28"/>
    <mergeCell ref="B29:C29"/>
    <mergeCell ref="F29:G29"/>
    <mergeCell ref="D29:E29"/>
    <mergeCell ref="H29:I29"/>
    <mergeCell ref="M29:O29"/>
    <mergeCell ref="B28:C28"/>
    <mergeCell ref="F28:G28"/>
    <mergeCell ref="D28:E28"/>
    <mergeCell ref="H28:I28"/>
    <mergeCell ref="M28:O28"/>
    <mergeCell ref="J29:L29"/>
    <mergeCell ref="J28:L28"/>
    <mergeCell ref="P27:R27"/>
    <mergeCell ref="V27:X27"/>
    <mergeCell ref="S27:U27"/>
    <mergeCell ref="Y27:Z27"/>
    <mergeCell ref="AA27:AB27"/>
    <mergeCell ref="P26:R26"/>
    <mergeCell ref="V26:X26"/>
    <mergeCell ref="S26:U26"/>
    <mergeCell ref="Y26:Z26"/>
    <mergeCell ref="AA26:AB26"/>
    <mergeCell ref="B27:C27"/>
    <mergeCell ref="F27:G27"/>
    <mergeCell ref="D27:E27"/>
    <mergeCell ref="H27:I27"/>
    <mergeCell ref="M27:O27"/>
    <mergeCell ref="B26:C26"/>
    <mergeCell ref="F26:G26"/>
    <mergeCell ref="D26:E26"/>
    <mergeCell ref="H26:I26"/>
    <mergeCell ref="M26:O26"/>
    <mergeCell ref="J27:L27"/>
    <mergeCell ref="J26:L26"/>
    <mergeCell ref="P25:R25"/>
    <mergeCell ref="V25:X25"/>
    <mergeCell ref="S25:U25"/>
    <mergeCell ref="Y25:Z25"/>
    <mergeCell ref="AA25:AB25"/>
    <mergeCell ref="P24:R24"/>
    <mergeCell ref="V24:X24"/>
    <mergeCell ref="S24:U24"/>
    <mergeCell ref="Y24:Z24"/>
    <mergeCell ref="AA24:AB24"/>
    <mergeCell ref="B25:C25"/>
    <mergeCell ref="F25:G25"/>
    <mergeCell ref="D25:E25"/>
    <mergeCell ref="H25:I25"/>
    <mergeCell ref="M25:O25"/>
    <mergeCell ref="B24:C24"/>
    <mergeCell ref="F24:G24"/>
    <mergeCell ref="D24:E24"/>
    <mergeCell ref="H24:I24"/>
    <mergeCell ref="M24:O24"/>
    <mergeCell ref="J25:L25"/>
    <mergeCell ref="J24:L24"/>
    <mergeCell ref="P23:R23"/>
    <mergeCell ref="V23:X23"/>
    <mergeCell ref="S23:U23"/>
    <mergeCell ref="Y23:Z23"/>
    <mergeCell ref="AA23:AB23"/>
    <mergeCell ref="P22:R22"/>
    <mergeCell ref="V22:X22"/>
    <mergeCell ref="S22:U22"/>
    <mergeCell ref="Y22:Z22"/>
    <mergeCell ref="AA22:AB22"/>
    <mergeCell ref="B23:C23"/>
    <mergeCell ref="F23:G23"/>
    <mergeCell ref="D23:E23"/>
    <mergeCell ref="H23:I23"/>
    <mergeCell ref="M23:O23"/>
    <mergeCell ref="B22:C22"/>
    <mergeCell ref="F22:G22"/>
    <mergeCell ref="D22:E22"/>
    <mergeCell ref="H22:I22"/>
    <mergeCell ref="M22:O22"/>
    <mergeCell ref="J23:L23"/>
    <mergeCell ref="J22:L22"/>
    <mergeCell ref="P21:R21"/>
    <mergeCell ref="V21:X21"/>
    <mergeCell ref="S21:U21"/>
    <mergeCell ref="Y21:Z21"/>
    <mergeCell ref="AA21:AB21"/>
    <mergeCell ref="P20:R20"/>
    <mergeCell ref="V20:X20"/>
    <mergeCell ref="S20:U20"/>
    <mergeCell ref="Y20:Z20"/>
    <mergeCell ref="AA20:AB20"/>
    <mergeCell ref="B21:C21"/>
    <mergeCell ref="F21:G21"/>
    <mergeCell ref="D21:E21"/>
    <mergeCell ref="H21:I21"/>
    <mergeCell ref="M21:O21"/>
    <mergeCell ref="B20:C20"/>
    <mergeCell ref="F20:G20"/>
    <mergeCell ref="D20:E20"/>
    <mergeCell ref="H20:I20"/>
    <mergeCell ref="M20:O20"/>
    <mergeCell ref="J21:L21"/>
    <mergeCell ref="J20:L20"/>
    <mergeCell ref="P19:R19"/>
    <mergeCell ref="V19:X19"/>
    <mergeCell ref="S19:U19"/>
    <mergeCell ref="Y19:Z19"/>
    <mergeCell ref="AA19:AB19"/>
    <mergeCell ref="P18:R18"/>
    <mergeCell ref="V18:X18"/>
    <mergeCell ref="S18:U18"/>
    <mergeCell ref="Y18:Z18"/>
    <mergeCell ref="AA18:AB18"/>
    <mergeCell ref="B19:C19"/>
    <mergeCell ref="F19:G19"/>
    <mergeCell ref="D19:E19"/>
    <mergeCell ref="H19:I19"/>
    <mergeCell ref="M19:O19"/>
    <mergeCell ref="B18:C18"/>
    <mergeCell ref="F18:G18"/>
    <mergeCell ref="D18:E18"/>
    <mergeCell ref="H18:I18"/>
    <mergeCell ref="M18:O18"/>
    <mergeCell ref="J19:L19"/>
    <mergeCell ref="J18:L18"/>
    <mergeCell ref="M16:O16"/>
    <mergeCell ref="J17:L17"/>
    <mergeCell ref="J16:L16"/>
    <mergeCell ref="P17:R17"/>
    <mergeCell ref="V17:X17"/>
    <mergeCell ref="S17:U17"/>
    <mergeCell ref="Y17:Z17"/>
    <mergeCell ref="AA17:AB17"/>
    <mergeCell ref="P16:R16"/>
    <mergeCell ref="V16:X16"/>
    <mergeCell ref="S16:U16"/>
    <mergeCell ref="Y16:Z16"/>
    <mergeCell ref="AA16:AB16"/>
    <mergeCell ref="R80:T80"/>
    <mergeCell ref="R76:T76"/>
    <mergeCell ref="A9:AB9"/>
    <mergeCell ref="D12:AB12"/>
    <mergeCell ref="B15:C15"/>
    <mergeCell ref="D15:I15"/>
    <mergeCell ref="J15:R15"/>
    <mergeCell ref="S15:AB15"/>
    <mergeCell ref="A2:AB2"/>
    <mergeCell ref="A3:AB3"/>
    <mergeCell ref="A4:AB4"/>
    <mergeCell ref="A6:AB6"/>
    <mergeCell ref="B7:AB7"/>
    <mergeCell ref="A8:AB8"/>
    <mergeCell ref="A11:AB11"/>
    <mergeCell ref="B17:C17"/>
    <mergeCell ref="F17:G17"/>
    <mergeCell ref="D17:E17"/>
    <mergeCell ref="H17:I17"/>
    <mergeCell ref="M17:O17"/>
    <mergeCell ref="B16:C16"/>
    <mergeCell ref="F16:G16"/>
    <mergeCell ref="D16:E16"/>
    <mergeCell ref="H16:I16"/>
    <mergeCell ref="A1:AB1"/>
    <mergeCell ref="A83:AB83"/>
    <mergeCell ref="A10:AB10"/>
    <mergeCell ref="A82:AB82"/>
    <mergeCell ref="A89:AB89"/>
    <mergeCell ref="D91:AB91"/>
    <mergeCell ref="J74:M74"/>
    <mergeCell ref="J76:M76"/>
    <mergeCell ref="J77:M77"/>
    <mergeCell ref="J78:M78"/>
    <mergeCell ref="J79:M79"/>
    <mergeCell ref="J80:M80"/>
    <mergeCell ref="R72:T72"/>
    <mergeCell ref="R73:T73"/>
    <mergeCell ref="O73:Q73"/>
    <mergeCell ref="O74:Q74"/>
    <mergeCell ref="R74:T74"/>
    <mergeCell ref="O77:Q77"/>
    <mergeCell ref="R77:T77"/>
    <mergeCell ref="O78:Q78"/>
    <mergeCell ref="R78:T78"/>
    <mergeCell ref="O79:Q79"/>
    <mergeCell ref="R79:T79"/>
    <mergeCell ref="O80:Q80"/>
  </mergeCells>
  <phoneticPr fontId="3"/>
  <pageMargins left="0.9055118110236221" right="0.11811023622047245" top="0.94488188976377963"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86"/>
  <sheetViews>
    <sheetView workbookViewId="0">
      <selection activeCell="D52" sqref="D52:AB52"/>
    </sheetView>
  </sheetViews>
  <sheetFormatPr defaultRowHeight="13.5" x14ac:dyDescent="0.15"/>
  <cols>
    <col min="1" max="22" width="3.125" customWidth="1"/>
    <col min="23" max="23" width="2.875" customWidth="1"/>
    <col min="24" max="26" width="3.375" customWidth="1"/>
    <col min="27" max="28" width="3.125" customWidth="1"/>
    <col min="29" max="29" width="8.875" customWidth="1"/>
    <col min="30" max="30" width="4.5" bestFit="1" customWidth="1"/>
    <col min="31" max="31" width="5.5" bestFit="1" customWidth="1"/>
    <col min="32" max="32" width="4.5" bestFit="1" customWidth="1"/>
    <col min="33" max="33" width="5.5" bestFit="1" customWidth="1"/>
    <col min="34" max="49" width="2.625" customWidth="1"/>
  </cols>
  <sheetData>
    <row r="1" spans="1:33" ht="20.25" customHeight="1" x14ac:dyDescent="0.15">
      <c r="A1" s="14"/>
      <c r="B1" s="14"/>
      <c r="C1" s="14"/>
      <c r="D1" s="14"/>
      <c r="E1" s="14"/>
      <c r="F1" s="3"/>
      <c r="G1" s="3"/>
      <c r="H1" s="3"/>
      <c r="I1" s="3"/>
      <c r="J1" s="3"/>
      <c r="K1" s="3"/>
      <c r="L1" s="3"/>
      <c r="M1" s="3"/>
      <c r="N1" s="3"/>
      <c r="O1" s="3"/>
      <c r="P1" s="3"/>
      <c r="Q1" s="3"/>
      <c r="R1" s="3"/>
      <c r="S1" s="3"/>
      <c r="T1" s="3"/>
      <c r="U1" s="3"/>
      <c r="V1" s="3"/>
      <c r="W1" s="3"/>
      <c r="X1" s="3"/>
      <c r="Y1" s="3"/>
      <c r="Z1" s="3"/>
      <c r="AA1" s="3"/>
      <c r="AB1" s="3"/>
    </row>
    <row r="2" spans="1:33" ht="20.25" customHeight="1" x14ac:dyDescent="0.15">
      <c r="A2" s="338" t="s">
        <v>98</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row>
    <row r="3" spans="1:33" ht="30" customHeight="1" x14ac:dyDescent="0.15">
      <c r="A3" s="347" t="s">
        <v>81</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row>
    <row r="4" spans="1:33" x14ac:dyDescent="0.15">
      <c r="A4" s="348" t="s">
        <v>82</v>
      </c>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row>
    <row r="5" spans="1:33" ht="6"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row>
    <row r="6" spans="1:33" ht="31.5" customHeight="1" x14ac:dyDescent="0.15">
      <c r="A6" s="338" t="s">
        <v>0</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row>
    <row r="7" spans="1:33" ht="61.5" customHeight="1" x14ac:dyDescent="0.15">
      <c r="A7" s="3"/>
      <c r="B7" s="349" t="s">
        <v>3</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row>
    <row r="8" spans="1:33" ht="6.75" customHeight="1" x14ac:dyDescent="0.1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row>
    <row r="9" spans="1:33" ht="31.5" customHeight="1" x14ac:dyDescent="0.15">
      <c r="A9" s="338" t="s">
        <v>1</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row>
    <row r="10" spans="1:33" ht="24" customHeight="1" x14ac:dyDescent="0.15">
      <c r="A10" s="338" t="s">
        <v>40</v>
      </c>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row>
    <row r="11" spans="1:33" ht="20.25" customHeight="1" x14ac:dyDescent="0.15">
      <c r="A11" s="339" t="s">
        <v>68</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row>
    <row r="12" spans="1:33" ht="48.75" customHeight="1" x14ac:dyDescent="0.15">
      <c r="A12" s="3"/>
      <c r="B12" s="6"/>
      <c r="C12" s="6"/>
      <c r="D12" s="340" t="s">
        <v>69</v>
      </c>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row>
    <row r="13" spans="1:33" x14ac:dyDescent="0.15">
      <c r="A13" s="3"/>
      <c r="B13" s="3"/>
      <c r="C13" s="3"/>
      <c r="D13" s="3"/>
      <c r="E13" s="3"/>
      <c r="F13" s="8"/>
      <c r="G13" s="8"/>
      <c r="H13" s="8"/>
      <c r="I13" s="8"/>
      <c r="J13" s="8"/>
      <c r="K13" s="8"/>
      <c r="L13" s="8"/>
      <c r="M13" s="8"/>
      <c r="N13" s="8"/>
      <c r="O13" s="8"/>
      <c r="P13" s="8"/>
      <c r="Q13" s="8"/>
      <c r="R13" s="8"/>
      <c r="S13" s="8"/>
      <c r="T13" s="8"/>
      <c r="U13" s="8"/>
      <c r="V13" s="8"/>
      <c r="W13" s="8"/>
      <c r="X13" s="8" t="s">
        <v>83</v>
      </c>
      <c r="Y13" s="8"/>
      <c r="Z13" s="8"/>
      <c r="AA13" s="8"/>
      <c r="AB13" s="8"/>
    </row>
    <row r="14" spans="1:33" ht="6.75" customHeight="1" thickBot="1"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row>
    <row r="15" spans="1:33" ht="18" customHeight="1" x14ac:dyDescent="0.15">
      <c r="A15" s="3"/>
      <c r="B15" s="341"/>
      <c r="C15" s="342"/>
      <c r="D15" s="341" t="s">
        <v>5</v>
      </c>
      <c r="E15" s="343"/>
      <c r="F15" s="343"/>
      <c r="G15" s="343"/>
      <c r="H15" s="343"/>
      <c r="I15" s="342"/>
      <c r="J15" s="344" t="s">
        <v>18</v>
      </c>
      <c r="K15" s="345"/>
      <c r="L15" s="345"/>
      <c r="M15" s="345"/>
      <c r="N15" s="345"/>
      <c r="O15" s="345"/>
      <c r="P15" s="345"/>
      <c r="Q15" s="345"/>
      <c r="R15" s="346"/>
      <c r="S15" s="344" t="s">
        <v>4</v>
      </c>
      <c r="T15" s="345"/>
      <c r="U15" s="345"/>
      <c r="V15" s="345"/>
      <c r="W15" s="345"/>
      <c r="X15" s="345"/>
      <c r="Y15" s="345"/>
      <c r="Z15" s="345"/>
      <c r="AA15" s="345"/>
      <c r="AB15" s="346"/>
    </row>
    <row r="16" spans="1:33" ht="31.5" customHeight="1" x14ac:dyDescent="0.15">
      <c r="A16" s="3"/>
      <c r="B16" s="366"/>
      <c r="C16" s="365"/>
      <c r="D16" s="364" t="s">
        <v>61</v>
      </c>
      <c r="E16" s="364"/>
      <c r="F16" s="366" t="s">
        <v>84</v>
      </c>
      <c r="G16" s="364"/>
      <c r="H16" s="364" t="s">
        <v>62</v>
      </c>
      <c r="I16" s="365"/>
      <c r="J16" s="366" t="s">
        <v>46</v>
      </c>
      <c r="K16" s="364"/>
      <c r="L16" s="364"/>
      <c r="M16" s="364" t="s">
        <v>86</v>
      </c>
      <c r="N16" s="364"/>
      <c r="O16" s="364"/>
      <c r="P16" s="364" t="s">
        <v>63</v>
      </c>
      <c r="Q16" s="364"/>
      <c r="R16" s="365"/>
      <c r="S16" s="366" t="s">
        <v>64</v>
      </c>
      <c r="T16" s="364"/>
      <c r="U16" s="364"/>
      <c r="V16" s="364" t="s">
        <v>85</v>
      </c>
      <c r="W16" s="364"/>
      <c r="X16" s="364"/>
      <c r="Y16" s="367" t="s">
        <v>65</v>
      </c>
      <c r="Z16" s="368"/>
      <c r="AA16" s="364" t="s">
        <v>70</v>
      </c>
      <c r="AB16" s="365"/>
      <c r="AD16" s="350">
        <v>25</v>
      </c>
      <c r="AE16" s="350"/>
      <c r="AF16" s="350">
        <v>24</v>
      </c>
      <c r="AG16" s="350"/>
    </row>
    <row r="17" spans="1:33" ht="18" customHeight="1" x14ac:dyDescent="0.15">
      <c r="A17" s="3"/>
      <c r="B17" s="351" t="s">
        <v>6</v>
      </c>
      <c r="C17" s="352"/>
      <c r="D17" s="353">
        <v>337</v>
      </c>
      <c r="E17" s="353"/>
      <c r="F17" s="354">
        <v>302</v>
      </c>
      <c r="G17" s="355"/>
      <c r="H17" s="356">
        <f t="shared" ref="H17:H29" si="0">SUM(D17-F17)</f>
        <v>35</v>
      </c>
      <c r="I17" s="357"/>
      <c r="J17" s="358">
        <f t="shared" ref="J17:J29" si="1">SUM(S17/D17)</f>
        <v>8.4480712166172101</v>
      </c>
      <c r="K17" s="359"/>
      <c r="L17" s="359"/>
      <c r="M17" s="359">
        <f t="shared" ref="M17:M29" si="2">SUM(V17/F17)</f>
        <v>8.1721854304635766</v>
      </c>
      <c r="N17" s="359"/>
      <c r="O17" s="359"/>
      <c r="P17" s="360">
        <f>SUM(J17-M17)*100</f>
        <v>27.588578615363346</v>
      </c>
      <c r="Q17" s="360"/>
      <c r="R17" s="361"/>
      <c r="S17" s="362">
        <v>2847</v>
      </c>
      <c r="T17" s="363"/>
      <c r="U17" s="363"/>
      <c r="V17" s="363">
        <v>2468</v>
      </c>
      <c r="W17" s="363"/>
      <c r="X17" s="363"/>
      <c r="Y17" s="363">
        <f t="shared" ref="Y17:Y29" si="3">SUM(S17/V17%)</f>
        <v>115.35656401944895</v>
      </c>
      <c r="Z17" s="363"/>
      <c r="AA17" s="369">
        <f t="shared" ref="AA17:AA29" si="4">SUM(S17/V17%)</f>
        <v>115.35656401944895</v>
      </c>
      <c r="AB17" s="370"/>
      <c r="AD17">
        <v>22</v>
      </c>
      <c r="AE17" s="15">
        <f>SUM(D17/AD17)</f>
        <v>15.318181818181818</v>
      </c>
      <c r="AF17">
        <v>21</v>
      </c>
      <c r="AG17" s="15">
        <f>SUM(F17/AF17)</f>
        <v>14.380952380952381</v>
      </c>
    </row>
    <row r="18" spans="1:33" ht="18" customHeight="1" x14ac:dyDescent="0.15">
      <c r="A18" s="3"/>
      <c r="B18" s="351" t="s">
        <v>7</v>
      </c>
      <c r="C18" s="352"/>
      <c r="D18" s="353">
        <v>330</v>
      </c>
      <c r="E18" s="353"/>
      <c r="F18" s="362">
        <v>281</v>
      </c>
      <c r="G18" s="363"/>
      <c r="H18" s="356">
        <f t="shared" si="0"/>
        <v>49</v>
      </c>
      <c r="I18" s="357"/>
      <c r="J18" s="358">
        <f t="shared" si="1"/>
        <v>8.5090909090909097</v>
      </c>
      <c r="K18" s="359"/>
      <c r="L18" s="359"/>
      <c r="M18" s="359">
        <f t="shared" si="2"/>
        <v>8.117437722419929</v>
      </c>
      <c r="N18" s="359"/>
      <c r="O18" s="359"/>
      <c r="P18" s="360">
        <f>SUM(J18-M18)*100</f>
        <v>39.16531866709807</v>
      </c>
      <c r="Q18" s="360"/>
      <c r="R18" s="361"/>
      <c r="S18" s="362">
        <v>2808</v>
      </c>
      <c r="T18" s="363"/>
      <c r="U18" s="363"/>
      <c r="V18" s="363">
        <v>2281</v>
      </c>
      <c r="W18" s="363"/>
      <c r="X18" s="363"/>
      <c r="Y18" s="363">
        <f t="shared" si="3"/>
        <v>123.10390179745727</v>
      </c>
      <c r="Z18" s="363"/>
      <c r="AA18" s="369">
        <f t="shared" si="4"/>
        <v>123.10390179745727</v>
      </c>
      <c r="AB18" s="370"/>
      <c r="AD18">
        <v>21</v>
      </c>
      <c r="AE18" s="15">
        <f t="shared" ref="AE18:AE29" si="5">SUM(D18/AD18)</f>
        <v>15.714285714285714</v>
      </c>
      <c r="AF18">
        <v>21</v>
      </c>
      <c r="AG18" s="15">
        <f t="shared" ref="AG18:AG29" si="6">SUM(F18/AF18)</f>
        <v>13.380952380952381</v>
      </c>
    </row>
    <row r="19" spans="1:33" ht="18" customHeight="1" x14ac:dyDescent="0.15">
      <c r="A19" s="3"/>
      <c r="B19" s="351" t="s">
        <v>8</v>
      </c>
      <c r="C19" s="352"/>
      <c r="D19" s="353">
        <v>315</v>
      </c>
      <c r="E19" s="353"/>
      <c r="F19" s="362">
        <v>309</v>
      </c>
      <c r="G19" s="363"/>
      <c r="H19" s="356">
        <f t="shared" si="0"/>
        <v>6</v>
      </c>
      <c r="I19" s="357"/>
      <c r="J19" s="358">
        <f t="shared" si="1"/>
        <v>8.4888888888888889</v>
      </c>
      <c r="K19" s="359"/>
      <c r="L19" s="359"/>
      <c r="M19" s="359">
        <f t="shared" si="2"/>
        <v>8.1456310679611654</v>
      </c>
      <c r="N19" s="359"/>
      <c r="O19" s="359"/>
      <c r="P19" s="360">
        <f t="shared" ref="P19:P29" si="7">SUM(J19-M19)*100</f>
        <v>34.32578209277235</v>
      </c>
      <c r="Q19" s="360"/>
      <c r="R19" s="361"/>
      <c r="S19" s="362">
        <v>2674</v>
      </c>
      <c r="T19" s="363"/>
      <c r="U19" s="363"/>
      <c r="V19" s="363">
        <v>2517</v>
      </c>
      <c r="W19" s="363"/>
      <c r="X19" s="363"/>
      <c r="Y19" s="363">
        <f t="shared" si="3"/>
        <v>106.23758442590385</v>
      </c>
      <c r="Z19" s="363"/>
      <c r="AA19" s="369">
        <f t="shared" si="4"/>
        <v>106.23758442590385</v>
      </c>
      <c r="AB19" s="370"/>
      <c r="AD19">
        <v>20</v>
      </c>
      <c r="AE19" s="15">
        <f t="shared" si="5"/>
        <v>15.75</v>
      </c>
      <c r="AF19">
        <v>21</v>
      </c>
      <c r="AG19" s="15">
        <f t="shared" si="6"/>
        <v>14.714285714285714</v>
      </c>
    </row>
    <row r="20" spans="1:33" ht="18" customHeight="1" x14ac:dyDescent="0.15">
      <c r="A20" s="3"/>
      <c r="B20" s="351" t="s">
        <v>9</v>
      </c>
      <c r="C20" s="352"/>
      <c r="D20" s="353">
        <v>350</v>
      </c>
      <c r="E20" s="353"/>
      <c r="F20" s="362">
        <v>321</v>
      </c>
      <c r="G20" s="363"/>
      <c r="H20" s="356">
        <f t="shared" si="0"/>
        <v>29</v>
      </c>
      <c r="I20" s="357"/>
      <c r="J20" s="358">
        <f t="shared" si="1"/>
        <v>8.5399999999999991</v>
      </c>
      <c r="K20" s="359"/>
      <c r="L20" s="359"/>
      <c r="M20" s="359">
        <f t="shared" si="2"/>
        <v>8.4112149532710276</v>
      </c>
      <c r="N20" s="359"/>
      <c r="O20" s="359"/>
      <c r="P20" s="360">
        <f t="shared" si="7"/>
        <v>12.878504672897151</v>
      </c>
      <c r="Q20" s="360"/>
      <c r="R20" s="361"/>
      <c r="S20" s="362">
        <v>2989</v>
      </c>
      <c r="T20" s="363"/>
      <c r="U20" s="363"/>
      <c r="V20" s="363">
        <v>2700</v>
      </c>
      <c r="W20" s="363"/>
      <c r="X20" s="363"/>
      <c r="Y20" s="363">
        <f t="shared" si="3"/>
        <v>110.70370370370371</v>
      </c>
      <c r="Z20" s="363"/>
      <c r="AA20" s="369">
        <f t="shared" si="4"/>
        <v>110.70370370370371</v>
      </c>
      <c r="AB20" s="370"/>
      <c r="AD20">
        <v>23</v>
      </c>
      <c r="AE20" s="15">
        <f t="shared" si="5"/>
        <v>15.217391304347826</v>
      </c>
      <c r="AF20">
        <v>22</v>
      </c>
      <c r="AG20" s="15">
        <f t="shared" si="6"/>
        <v>14.590909090909092</v>
      </c>
    </row>
    <row r="21" spans="1:33" ht="18" customHeight="1" x14ac:dyDescent="0.15">
      <c r="A21" s="3"/>
      <c r="B21" s="351" t="s">
        <v>10</v>
      </c>
      <c r="C21" s="352"/>
      <c r="D21" s="353">
        <v>303</v>
      </c>
      <c r="E21" s="353"/>
      <c r="F21" s="362">
        <v>312</v>
      </c>
      <c r="G21" s="363"/>
      <c r="H21" s="371">
        <f t="shared" si="0"/>
        <v>-9</v>
      </c>
      <c r="I21" s="372"/>
      <c r="J21" s="358">
        <f t="shared" si="1"/>
        <v>8.4686468646864679</v>
      </c>
      <c r="K21" s="359"/>
      <c r="L21" s="359"/>
      <c r="M21" s="359">
        <f t="shared" si="2"/>
        <v>8.0833333333333339</v>
      </c>
      <c r="N21" s="359"/>
      <c r="O21" s="359"/>
      <c r="P21" s="360">
        <f t="shared" si="7"/>
        <v>38.531353135313395</v>
      </c>
      <c r="Q21" s="360"/>
      <c r="R21" s="361"/>
      <c r="S21" s="362">
        <v>2566</v>
      </c>
      <c r="T21" s="363"/>
      <c r="U21" s="363"/>
      <c r="V21" s="363">
        <v>2522</v>
      </c>
      <c r="W21" s="363"/>
      <c r="X21" s="363"/>
      <c r="Y21" s="363">
        <f t="shared" si="3"/>
        <v>101.74464710547186</v>
      </c>
      <c r="Z21" s="363"/>
      <c r="AA21" s="369">
        <f t="shared" si="4"/>
        <v>101.74464710547186</v>
      </c>
      <c r="AB21" s="370"/>
      <c r="AD21">
        <v>19</v>
      </c>
      <c r="AE21" s="15">
        <f t="shared" si="5"/>
        <v>15.947368421052632</v>
      </c>
      <c r="AF21">
        <v>20</v>
      </c>
      <c r="AG21" s="15">
        <f t="shared" si="6"/>
        <v>15.6</v>
      </c>
    </row>
    <row r="22" spans="1:33" ht="18" customHeight="1" x14ac:dyDescent="0.15">
      <c r="A22" s="3"/>
      <c r="B22" s="351" t="s">
        <v>11</v>
      </c>
      <c r="C22" s="352"/>
      <c r="D22" s="353">
        <v>322</v>
      </c>
      <c r="E22" s="353"/>
      <c r="F22" s="362">
        <v>299</v>
      </c>
      <c r="G22" s="363"/>
      <c r="H22" s="371">
        <f t="shared" si="0"/>
        <v>23</v>
      </c>
      <c r="I22" s="372"/>
      <c r="J22" s="358">
        <f t="shared" si="1"/>
        <v>8.5</v>
      </c>
      <c r="K22" s="359"/>
      <c r="L22" s="359"/>
      <c r="M22" s="359">
        <f t="shared" si="2"/>
        <v>8.1304347826086953</v>
      </c>
      <c r="N22" s="359"/>
      <c r="O22" s="359"/>
      <c r="P22" s="360">
        <f t="shared" si="7"/>
        <v>36.956521739130466</v>
      </c>
      <c r="Q22" s="360"/>
      <c r="R22" s="361"/>
      <c r="S22" s="362">
        <v>2737</v>
      </c>
      <c r="T22" s="363"/>
      <c r="U22" s="363"/>
      <c r="V22" s="363">
        <v>2431</v>
      </c>
      <c r="W22" s="363"/>
      <c r="X22" s="363"/>
      <c r="Y22" s="363">
        <f t="shared" si="3"/>
        <v>112.58741258741259</v>
      </c>
      <c r="Z22" s="363"/>
      <c r="AA22" s="369">
        <f t="shared" si="4"/>
        <v>112.58741258741259</v>
      </c>
      <c r="AB22" s="370"/>
      <c r="AD22">
        <v>21</v>
      </c>
      <c r="AE22" s="15">
        <f t="shared" si="5"/>
        <v>15.333333333333334</v>
      </c>
      <c r="AF22">
        <v>20</v>
      </c>
      <c r="AG22" s="15">
        <f t="shared" si="6"/>
        <v>14.95</v>
      </c>
    </row>
    <row r="23" spans="1:33" ht="18" customHeight="1" x14ac:dyDescent="0.15">
      <c r="A23" s="3"/>
      <c r="B23" s="351" t="s">
        <v>12</v>
      </c>
      <c r="C23" s="352"/>
      <c r="D23" s="353">
        <v>358</v>
      </c>
      <c r="E23" s="353"/>
      <c r="F23" s="362">
        <v>319</v>
      </c>
      <c r="G23" s="363"/>
      <c r="H23" s="371">
        <f t="shared" si="0"/>
        <v>39</v>
      </c>
      <c r="I23" s="372"/>
      <c r="J23" s="358">
        <f t="shared" si="1"/>
        <v>8.5474860335195526</v>
      </c>
      <c r="K23" s="359"/>
      <c r="L23" s="359"/>
      <c r="M23" s="359">
        <f t="shared" si="2"/>
        <v>8.216300940438872</v>
      </c>
      <c r="N23" s="359"/>
      <c r="O23" s="359"/>
      <c r="P23" s="360">
        <f t="shared" si="7"/>
        <v>33.118509308068056</v>
      </c>
      <c r="Q23" s="360"/>
      <c r="R23" s="361"/>
      <c r="S23" s="362">
        <v>3060</v>
      </c>
      <c r="T23" s="363"/>
      <c r="U23" s="363"/>
      <c r="V23" s="363">
        <v>2621</v>
      </c>
      <c r="W23" s="363"/>
      <c r="X23" s="363"/>
      <c r="Y23" s="363">
        <f t="shared" si="3"/>
        <v>116.74933231590995</v>
      </c>
      <c r="Z23" s="363"/>
      <c r="AA23" s="369">
        <f t="shared" si="4"/>
        <v>116.74933231590995</v>
      </c>
      <c r="AB23" s="370"/>
      <c r="AD23">
        <v>23</v>
      </c>
      <c r="AE23" s="15">
        <f t="shared" si="5"/>
        <v>15.565217391304348</v>
      </c>
      <c r="AF23">
        <v>23</v>
      </c>
      <c r="AG23" s="15">
        <f t="shared" si="6"/>
        <v>13.869565217391305</v>
      </c>
    </row>
    <row r="24" spans="1:33" ht="18" customHeight="1" x14ac:dyDescent="0.15">
      <c r="A24" s="3"/>
      <c r="B24" s="351" t="s">
        <v>13</v>
      </c>
      <c r="C24" s="352"/>
      <c r="D24" s="353">
        <v>322</v>
      </c>
      <c r="E24" s="353"/>
      <c r="F24" s="362">
        <v>322</v>
      </c>
      <c r="G24" s="363"/>
      <c r="H24" s="371">
        <f t="shared" si="0"/>
        <v>0</v>
      </c>
      <c r="I24" s="372"/>
      <c r="J24" s="358">
        <f t="shared" si="1"/>
        <v>8.5062111801242235</v>
      </c>
      <c r="K24" s="359"/>
      <c r="L24" s="359"/>
      <c r="M24" s="359">
        <f t="shared" si="2"/>
        <v>8.3633540372670812</v>
      </c>
      <c r="N24" s="359"/>
      <c r="O24" s="359"/>
      <c r="P24" s="360">
        <f t="shared" si="7"/>
        <v>14.285714285714235</v>
      </c>
      <c r="Q24" s="360"/>
      <c r="R24" s="361"/>
      <c r="S24" s="362">
        <v>2739</v>
      </c>
      <c r="T24" s="363"/>
      <c r="U24" s="363"/>
      <c r="V24" s="363">
        <v>2693</v>
      </c>
      <c r="W24" s="363"/>
      <c r="X24" s="363"/>
      <c r="Y24" s="363">
        <f t="shared" si="3"/>
        <v>101.70813219457854</v>
      </c>
      <c r="Z24" s="363"/>
      <c r="AA24" s="369">
        <f t="shared" si="4"/>
        <v>101.70813219457854</v>
      </c>
      <c r="AB24" s="370"/>
      <c r="AD24">
        <v>21</v>
      </c>
      <c r="AE24" s="15">
        <f t="shared" si="5"/>
        <v>15.333333333333334</v>
      </c>
      <c r="AF24">
        <v>22</v>
      </c>
      <c r="AG24" s="15">
        <f t="shared" si="6"/>
        <v>14.636363636363637</v>
      </c>
    </row>
    <row r="25" spans="1:33" ht="18" customHeight="1" x14ac:dyDescent="0.15">
      <c r="A25" s="3"/>
      <c r="B25" s="351" t="s">
        <v>14</v>
      </c>
      <c r="C25" s="352"/>
      <c r="D25" s="353">
        <v>318</v>
      </c>
      <c r="E25" s="353"/>
      <c r="F25" s="362">
        <v>317</v>
      </c>
      <c r="G25" s="363"/>
      <c r="H25" s="371">
        <f t="shared" si="0"/>
        <v>1</v>
      </c>
      <c r="I25" s="372"/>
      <c r="J25" s="358">
        <f t="shared" si="1"/>
        <v>8.4937106918238996</v>
      </c>
      <c r="K25" s="359"/>
      <c r="L25" s="359"/>
      <c r="M25" s="359">
        <f t="shared" si="2"/>
        <v>8.2965299684542586</v>
      </c>
      <c r="N25" s="359"/>
      <c r="O25" s="359"/>
      <c r="P25" s="360">
        <f t="shared" si="7"/>
        <v>19.718072336964099</v>
      </c>
      <c r="Q25" s="360"/>
      <c r="R25" s="361"/>
      <c r="S25" s="362">
        <v>2701</v>
      </c>
      <c r="T25" s="363"/>
      <c r="U25" s="363"/>
      <c r="V25" s="363">
        <v>2630</v>
      </c>
      <c r="W25" s="363"/>
      <c r="X25" s="363"/>
      <c r="Y25" s="363">
        <f t="shared" si="3"/>
        <v>102.69961977186311</v>
      </c>
      <c r="Z25" s="363"/>
      <c r="AA25" s="369">
        <f t="shared" si="4"/>
        <v>102.69961977186311</v>
      </c>
      <c r="AB25" s="370"/>
      <c r="AD25">
        <v>20</v>
      </c>
      <c r="AE25" s="15">
        <f t="shared" si="5"/>
        <v>15.9</v>
      </c>
      <c r="AF25">
        <v>20</v>
      </c>
      <c r="AG25" s="15">
        <f t="shared" si="6"/>
        <v>15.85</v>
      </c>
    </row>
    <row r="26" spans="1:33" ht="18" customHeight="1" x14ac:dyDescent="0.15">
      <c r="A26" s="3"/>
      <c r="B26" s="351" t="s">
        <v>15</v>
      </c>
      <c r="C26" s="352"/>
      <c r="D26" s="353">
        <v>322</v>
      </c>
      <c r="E26" s="353"/>
      <c r="F26" s="362">
        <v>325</v>
      </c>
      <c r="G26" s="363"/>
      <c r="H26" s="371">
        <f t="shared" si="0"/>
        <v>-3</v>
      </c>
      <c r="I26" s="372"/>
      <c r="J26" s="358">
        <f t="shared" si="1"/>
        <v>8.4968944099378874</v>
      </c>
      <c r="K26" s="359"/>
      <c r="L26" s="359"/>
      <c r="M26" s="359">
        <f t="shared" si="2"/>
        <v>8.3476923076923075</v>
      </c>
      <c r="N26" s="359"/>
      <c r="O26" s="359"/>
      <c r="P26" s="360">
        <f t="shared" si="7"/>
        <v>14.920210224557984</v>
      </c>
      <c r="Q26" s="360"/>
      <c r="R26" s="361"/>
      <c r="S26" s="362">
        <v>2736</v>
      </c>
      <c r="T26" s="363"/>
      <c r="U26" s="363"/>
      <c r="V26" s="363">
        <v>2713</v>
      </c>
      <c r="W26" s="363"/>
      <c r="X26" s="363"/>
      <c r="Y26" s="363">
        <f t="shared" si="3"/>
        <v>100.84776999631404</v>
      </c>
      <c r="Z26" s="363"/>
      <c r="AA26" s="369">
        <f t="shared" si="4"/>
        <v>100.84776999631404</v>
      </c>
      <c r="AB26" s="370"/>
      <c r="AD26">
        <v>20</v>
      </c>
      <c r="AE26" s="15">
        <f t="shared" si="5"/>
        <v>16.100000000000001</v>
      </c>
      <c r="AF26">
        <v>20</v>
      </c>
      <c r="AG26" s="15">
        <f t="shared" si="6"/>
        <v>16.25</v>
      </c>
    </row>
    <row r="27" spans="1:33" ht="18" customHeight="1" x14ac:dyDescent="0.15">
      <c r="A27" s="3"/>
      <c r="B27" s="351" t="s">
        <v>16</v>
      </c>
      <c r="C27" s="352"/>
      <c r="D27" s="353">
        <v>332</v>
      </c>
      <c r="E27" s="353"/>
      <c r="F27" s="362">
        <v>330</v>
      </c>
      <c r="G27" s="363"/>
      <c r="H27" s="356">
        <f t="shared" si="0"/>
        <v>2</v>
      </c>
      <c r="I27" s="357"/>
      <c r="J27" s="358">
        <f t="shared" si="1"/>
        <v>8.5060240963855414</v>
      </c>
      <c r="K27" s="359"/>
      <c r="L27" s="359"/>
      <c r="M27" s="359">
        <f t="shared" si="2"/>
        <v>8.327272727272728</v>
      </c>
      <c r="N27" s="359"/>
      <c r="O27" s="359"/>
      <c r="P27" s="360">
        <f t="shared" si="7"/>
        <v>17.875136911281331</v>
      </c>
      <c r="Q27" s="360"/>
      <c r="R27" s="361"/>
      <c r="S27" s="362">
        <v>2824</v>
      </c>
      <c r="T27" s="363"/>
      <c r="U27" s="363"/>
      <c r="V27" s="363">
        <v>2748</v>
      </c>
      <c r="W27" s="363"/>
      <c r="X27" s="363"/>
      <c r="Y27" s="363">
        <f t="shared" si="3"/>
        <v>102.76564774381369</v>
      </c>
      <c r="Z27" s="363"/>
      <c r="AA27" s="369">
        <f t="shared" si="4"/>
        <v>102.76564774381369</v>
      </c>
      <c r="AB27" s="370"/>
      <c r="AD27">
        <v>20</v>
      </c>
      <c r="AE27" s="15">
        <f t="shared" si="5"/>
        <v>16.600000000000001</v>
      </c>
      <c r="AF27">
        <v>20</v>
      </c>
      <c r="AG27" s="15">
        <f t="shared" si="6"/>
        <v>16.5</v>
      </c>
    </row>
    <row r="28" spans="1:33" ht="18" customHeight="1" x14ac:dyDescent="0.15">
      <c r="A28" s="3"/>
      <c r="B28" s="351" t="s">
        <v>17</v>
      </c>
      <c r="C28" s="352"/>
      <c r="D28" s="353">
        <v>336</v>
      </c>
      <c r="E28" s="353"/>
      <c r="F28" s="362">
        <v>311</v>
      </c>
      <c r="G28" s="363"/>
      <c r="H28" s="356">
        <f t="shared" si="0"/>
        <v>25</v>
      </c>
      <c r="I28" s="357"/>
      <c r="J28" s="358">
        <f t="shared" si="1"/>
        <v>8.5148809523809526</v>
      </c>
      <c r="K28" s="359"/>
      <c r="L28" s="359"/>
      <c r="M28" s="359">
        <f t="shared" si="2"/>
        <v>8.2733118971061099</v>
      </c>
      <c r="N28" s="359"/>
      <c r="O28" s="359"/>
      <c r="P28" s="360">
        <f t="shared" si="7"/>
        <v>24.156905527484263</v>
      </c>
      <c r="Q28" s="360"/>
      <c r="R28" s="361"/>
      <c r="S28" s="362">
        <v>2861</v>
      </c>
      <c r="T28" s="363"/>
      <c r="U28" s="363"/>
      <c r="V28" s="363">
        <v>2573</v>
      </c>
      <c r="W28" s="363"/>
      <c r="X28" s="363"/>
      <c r="Y28" s="363">
        <f t="shared" si="3"/>
        <v>111.19315973571706</v>
      </c>
      <c r="Z28" s="363"/>
      <c r="AA28" s="369">
        <f t="shared" si="4"/>
        <v>111.19315973571706</v>
      </c>
      <c r="AB28" s="370"/>
      <c r="AD28">
        <v>21</v>
      </c>
      <c r="AE28" s="15">
        <f t="shared" si="5"/>
        <v>16</v>
      </c>
      <c r="AF28">
        <v>21</v>
      </c>
      <c r="AG28" s="15">
        <f t="shared" si="6"/>
        <v>14.80952380952381</v>
      </c>
    </row>
    <row r="29" spans="1:33" ht="18" customHeight="1" thickBot="1" x14ac:dyDescent="0.2">
      <c r="A29" s="3"/>
      <c r="B29" s="373" t="s">
        <v>2</v>
      </c>
      <c r="C29" s="374"/>
      <c r="D29" s="375">
        <f>SUM(D17:E28)</f>
        <v>3945</v>
      </c>
      <c r="E29" s="375"/>
      <c r="F29" s="376">
        <f>SUM(F17:G28)</f>
        <v>3748</v>
      </c>
      <c r="G29" s="377"/>
      <c r="H29" s="378">
        <f t="shared" si="0"/>
        <v>197</v>
      </c>
      <c r="I29" s="379"/>
      <c r="J29" s="380">
        <f t="shared" si="1"/>
        <v>8.5024081115335868</v>
      </c>
      <c r="K29" s="381"/>
      <c r="L29" s="381"/>
      <c r="M29" s="381">
        <f t="shared" si="2"/>
        <v>8.2435965848452515</v>
      </c>
      <c r="N29" s="381"/>
      <c r="O29" s="381"/>
      <c r="P29" s="382">
        <f t="shared" si="7"/>
        <v>25.881152668833529</v>
      </c>
      <c r="Q29" s="382"/>
      <c r="R29" s="383"/>
      <c r="S29" s="376">
        <f>SUM(S17:U28)</f>
        <v>33542</v>
      </c>
      <c r="T29" s="377"/>
      <c r="U29" s="377"/>
      <c r="V29" s="377">
        <f>SUM(V17:X28)</f>
        <v>30897</v>
      </c>
      <c r="W29" s="377"/>
      <c r="X29" s="377"/>
      <c r="Y29" s="377">
        <f t="shared" si="3"/>
        <v>108.56070168624785</v>
      </c>
      <c r="Z29" s="377"/>
      <c r="AA29" s="384">
        <f t="shared" si="4"/>
        <v>108.56070168624785</v>
      </c>
      <c r="AB29" s="385"/>
      <c r="AD29">
        <f>SUM(AD17:AD28)</f>
        <v>251</v>
      </c>
      <c r="AE29" s="15">
        <f t="shared" si="5"/>
        <v>15.717131474103585</v>
      </c>
      <c r="AF29">
        <f>SUM(AF17:AF28)</f>
        <v>251</v>
      </c>
      <c r="AG29" s="15">
        <f t="shared" si="6"/>
        <v>14.932270916334661</v>
      </c>
    </row>
    <row r="30" spans="1:33"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33" ht="19.5" customHeight="1" x14ac:dyDescent="0.15">
      <c r="A31" s="338" t="s">
        <v>87</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row>
    <row r="32" spans="1:33" ht="19.5" customHeight="1" x14ac:dyDescent="0.15">
      <c r="A32" s="338" t="s">
        <v>88</v>
      </c>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row>
    <row r="33" spans="1:28" ht="19.5" customHeight="1" x14ac:dyDescent="0.15">
      <c r="A33" s="21"/>
      <c r="B33" s="21"/>
      <c r="C33" s="21"/>
      <c r="D33" s="21" t="s">
        <v>23</v>
      </c>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ht="19.5" customHeight="1" x14ac:dyDescent="0.15">
      <c r="A34" s="21"/>
      <c r="B34" s="21"/>
      <c r="C34" s="21"/>
      <c r="D34" s="21" t="s">
        <v>71</v>
      </c>
      <c r="E34" s="21" t="s">
        <v>100</v>
      </c>
      <c r="F34" s="21"/>
      <c r="G34" s="21"/>
      <c r="H34" s="21"/>
      <c r="I34" s="21"/>
      <c r="J34" s="13"/>
      <c r="K34" s="13"/>
      <c r="L34" s="13"/>
      <c r="M34" s="13"/>
      <c r="N34" s="19"/>
      <c r="O34" s="19"/>
      <c r="P34" s="19"/>
      <c r="Q34" s="19"/>
      <c r="R34" s="19"/>
      <c r="S34" s="19"/>
      <c r="T34" s="19"/>
      <c r="U34" s="20"/>
      <c r="V34" s="20"/>
      <c r="W34" s="20"/>
      <c r="X34" s="20"/>
      <c r="Y34" s="20"/>
      <c r="Z34" s="20"/>
      <c r="AA34" s="21"/>
      <c r="AB34" s="21"/>
    </row>
    <row r="35" spans="1:28" ht="19.5" customHeight="1" x14ac:dyDescent="0.15">
      <c r="A35" s="21"/>
      <c r="B35" s="21"/>
      <c r="C35" s="21"/>
      <c r="D35" s="3"/>
      <c r="E35" s="10" t="s">
        <v>99</v>
      </c>
      <c r="F35" s="13"/>
      <c r="G35" s="13"/>
      <c r="H35" s="13"/>
      <c r="I35" s="13"/>
      <c r="J35" s="13"/>
      <c r="K35" s="13"/>
      <c r="L35" s="13"/>
      <c r="M35" s="13"/>
      <c r="N35" s="13"/>
      <c r="O35" s="13"/>
      <c r="P35" s="13"/>
      <c r="Q35" s="13"/>
      <c r="R35" s="13"/>
      <c r="S35" s="386">
        <v>49</v>
      </c>
      <c r="T35" s="386"/>
      <c r="U35" s="387" t="s">
        <v>49</v>
      </c>
      <c r="V35" s="387"/>
      <c r="W35" s="20"/>
      <c r="X35" s="20"/>
      <c r="Y35" s="20"/>
      <c r="Z35" s="20"/>
      <c r="AA35" s="21"/>
      <c r="AB35" s="21"/>
    </row>
    <row r="36" spans="1:28" ht="19.5" customHeight="1" x14ac:dyDescent="0.15">
      <c r="A36" s="21"/>
      <c r="B36" s="21"/>
      <c r="C36" s="21"/>
      <c r="D36" s="3"/>
      <c r="E36" s="10"/>
      <c r="F36" s="13"/>
      <c r="G36" s="13"/>
      <c r="H36" s="13"/>
      <c r="I36" s="13"/>
      <c r="J36" s="13"/>
      <c r="K36" s="13"/>
      <c r="L36" s="13"/>
      <c r="M36" s="13"/>
      <c r="N36" s="13"/>
      <c r="O36" s="13"/>
      <c r="P36" s="13"/>
      <c r="Q36" s="13"/>
      <c r="R36" s="13"/>
      <c r="S36" s="19"/>
      <c r="T36" s="19"/>
      <c r="U36" s="20"/>
      <c r="V36" s="20"/>
      <c r="W36" s="20"/>
      <c r="X36" s="20"/>
      <c r="Y36" s="20"/>
      <c r="Z36" s="20"/>
      <c r="AA36" s="21"/>
      <c r="AB36" s="21"/>
    </row>
    <row r="37" spans="1:28" ht="19.5" customHeight="1" x14ac:dyDescent="0.15">
      <c r="A37" s="21"/>
      <c r="B37" s="21"/>
      <c r="C37" s="21"/>
      <c r="D37" s="21" t="s">
        <v>71</v>
      </c>
      <c r="E37" s="21" t="s">
        <v>101</v>
      </c>
      <c r="F37" s="21"/>
      <c r="G37" s="21"/>
      <c r="H37" s="21"/>
      <c r="I37" s="21"/>
      <c r="J37" s="21"/>
      <c r="K37" s="21"/>
      <c r="L37" s="21"/>
      <c r="M37" s="21"/>
      <c r="N37" s="21"/>
      <c r="O37" s="21"/>
      <c r="P37" s="21"/>
      <c r="Q37" s="21"/>
      <c r="R37" s="21"/>
      <c r="S37" s="21"/>
      <c r="T37" s="21"/>
      <c r="U37" s="21"/>
      <c r="V37" s="21"/>
      <c r="W37" s="21"/>
      <c r="X37" s="21"/>
      <c r="Y37" s="21"/>
      <c r="Z37" s="21"/>
      <c r="AA37" s="21"/>
      <c r="AB37" s="21"/>
    </row>
    <row r="38" spans="1:28" ht="19.5" customHeight="1" x14ac:dyDescent="0.15">
      <c r="A38" s="21"/>
      <c r="B38" s="21"/>
      <c r="C38" s="21"/>
      <c r="D38" s="21"/>
      <c r="E38" s="10" t="s">
        <v>56</v>
      </c>
      <c r="F38" s="10"/>
      <c r="G38" s="10"/>
      <c r="H38" s="10"/>
      <c r="I38" s="10"/>
      <c r="J38" s="10"/>
      <c r="K38" s="10"/>
      <c r="L38" s="10"/>
      <c r="M38" s="10"/>
      <c r="N38" s="10"/>
      <c r="O38" s="10"/>
      <c r="P38" s="10"/>
      <c r="Q38" s="10"/>
      <c r="R38" s="10"/>
      <c r="T38" s="388">
        <v>585</v>
      </c>
      <c r="U38" s="388"/>
      <c r="V38" s="387" t="s">
        <v>49</v>
      </c>
      <c r="W38" s="387"/>
      <c r="AA38" s="16"/>
      <c r="AB38" s="3"/>
    </row>
    <row r="39" spans="1:28" ht="19.5" customHeight="1" x14ac:dyDescent="0.15">
      <c r="A39" s="21"/>
      <c r="B39" s="21"/>
      <c r="C39" s="21"/>
      <c r="D39" s="21"/>
      <c r="E39" s="10" t="s">
        <v>22</v>
      </c>
      <c r="F39" s="10"/>
      <c r="G39" s="10"/>
      <c r="H39" s="10"/>
      <c r="I39" s="10"/>
      <c r="J39" s="10"/>
      <c r="K39" s="10"/>
      <c r="L39" s="10"/>
      <c r="M39" s="10"/>
      <c r="N39" s="10"/>
      <c r="O39" s="10"/>
      <c r="P39" s="10"/>
      <c r="Q39" s="10"/>
      <c r="R39" s="10"/>
      <c r="T39" s="386">
        <v>81</v>
      </c>
      <c r="U39" s="386"/>
      <c r="V39" s="387" t="s">
        <v>49</v>
      </c>
      <c r="W39" s="387"/>
      <c r="AA39" s="3"/>
      <c r="AB39" s="3"/>
    </row>
    <row r="40" spans="1:28" ht="19.5" customHeight="1" x14ac:dyDescent="0.15">
      <c r="A40" s="21"/>
      <c r="B40" s="21"/>
      <c r="C40" s="21"/>
      <c r="D40" s="21"/>
      <c r="E40" s="10" t="s">
        <v>20</v>
      </c>
      <c r="F40" s="10"/>
      <c r="G40" s="10"/>
      <c r="H40" s="10"/>
      <c r="I40" s="10"/>
      <c r="J40" s="10"/>
      <c r="K40" s="10"/>
      <c r="L40" s="10"/>
      <c r="M40" s="10"/>
      <c r="N40" s="10"/>
      <c r="O40" s="10"/>
      <c r="P40" s="10"/>
      <c r="Q40" s="10"/>
      <c r="R40" s="10"/>
      <c r="T40" s="386">
        <v>10</v>
      </c>
      <c r="U40" s="386"/>
      <c r="V40" s="387" t="s">
        <v>49</v>
      </c>
      <c r="W40" s="387"/>
      <c r="AA40" s="10"/>
      <c r="AB40" s="10"/>
    </row>
    <row r="41" spans="1:28" ht="19.5" customHeight="1" x14ac:dyDescent="0.15">
      <c r="A41" s="21"/>
      <c r="B41" s="21"/>
      <c r="C41" s="21"/>
      <c r="D41" s="21"/>
      <c r="E41" s="10" t="s">
        <v>21</v>
      </c>
      <c r="F41" s="10"/>
      <c r="G41" s="10"/>
      <c r="H41" s="10"/>
      <c r="I41" s="10"/>
      <c r="J41" s="10"/>
      <c r="K41" s="10"/>
      <c r="L41" s="10"/>
      <c r="M41" s="10"/>
      <c r="N41" s="10"/>
      <c r="O41" s="10"/>
      <c r="P41" s="10"/>
      <c r="Q41" s="10"/>
      <c r="R41" s="10"/>
      <c r="T41" s="386">
        <v>41</v>
      </c>
      <c r="U41" s="386"/>
      <c r="V41" s="387" t="s">
        <v>49</v>
      </c>
      <c r="W41" s="387"/>
      <c r="AA41" s="10"/>
      <c r="AB41" s="10"/>
    </row>
    <row r="42" spans="1:28" ht="19.5" customHeight="1" x14ac:dyDescent="0.15">
      <c r="A42" s="3"/>
      <c r="B42" s="3"/>
      <c r="C42" s="3"/>
      <c r="D42" s="3"/>
      <c r="E42" s="10" t="s">
        <v>57</v>
      </c>
      <c r="F42" s="13"/>
      <c r="G42" s="13"/>
      <c r="H42" s="13"/>
      <c r="I42" s="13"/>
      <c r="J42" s="13"/>
      <c r="K42" s="13"/>
      <c r="L42" s="13"/>
      <c r="M42" s="13"/>
      <c r="N42" s="13"/>
      <c r="O42" s="13"/>
      <c r="P42" s="13"/>
      <c r="Q42" s="13"/>
      <c r="R42" s="13"/>
      <c r="T42" s="386">
        <v>56</v>
      </c>
      <c r="U42" s="386"/>
      <c r="V42" s="387" t="s">
        <v>49</v>
      </c>
      <c r="W42" s="387"/>
      <c r="AA42" s="17"/>
      <c r="AB42" s="17"/>
    </row>
    <row r="43" spans="1:28" ht="19.5" customHeight="1" x14ac:dyDescent="0.15">
      <c r="A43" s="3"/>
      <c r="B43" s="3"/>
      <c r="C43" s="3"/>
      <c r="D43" s="3"/>
      <c r="E43" s="10" t="s">
        <v>26</v>
      </c>
      <c r="F43" s="13"/>
      <c r="G43" s="13"/>
      <c r="H43" s="13"/>
      <c r="I43" s="13"/>
      <c r="J43" s="13"/>
      <c r="K43" s="13"/>
      <c r="L43" s="13"/>
      <c r="M43" s="13"/>
      <c r="N43" s="13"/>
      <c r="O43" s="13"/>
      <c r="P43" s="13"/>
      <c r="Q43" s="13"/>
      <c r="R43" s="13"/>
      <c r="T43" s="386">
        <v>22</v>
      </c>
      <c r="U43" s="386"/>
      <c r="V43" s="387" t="s">
        <v>49</v>
      </c>
      <c r="W43" s="387"/>
      <c r="AA43" s="17"/>
      <c r="AB43" s="17"/>
    </row>
    <row r="44" spans="1:28" ht="19.5" customHeight="1" x14ac:dyDescent="0.15">
      <c r="A44" s="3"/>
      <c r="B44" s="3"/>
      <c r="C44" s="3"/>
      <c r="D44" s="3"/>
      <c r="E44" s="10" t="s">
        <v>28</v>
      </c>
      <c r="F44" s="13"/>
      <c r="G44" s="13"/>
      <c r="H44" s="13"/>
      <c r="I44" s="13"/>
      <c r="J44" s="13"/>
      <c r="K44" s="13"/>
      <c r="L44" s="13"/>
      <c r="M44" s="13"/>
      <c r="N44" s="13"/>
      <c r="O44" s="13"/>
      <c r="P44" s="13"/>
      <c r="Q44" s="13"/>
      <c r="R44" s="13"/>
      <c r="T44" s="386">
        <v>27</v>
      </c>
      <c r="U44" s="386"/>
      <c r="V44" s="387" t="s">
        <v>49</v>
      </c>
      <c r="W44" s="387"/>
      <c r="AA44" s="16"/>
      <c r="AB44" s="3"/>
    </row>
    <row r="45" spans="1:28" ht="19.5" customHeight="1" x14ac:dyDescent="0.15">
      <c r="A45" s="3"/>
      <c r="B45" s="3"/>
      <c r="C45" s="3"/>
      <c r="D45" s="3"/>
      <c r="E45" s="10" t="s">
        <v>27</v>
      </c>
      <c r="F45" s="13"/>
      <c r="G45" s="13"/>
      <c r="H45" s="13"/>
      <c r="I45" s="13"/>
      <c r="J45" s="13"/>
      <c r="K45" s="13"/>
      <c r="L45" s="13"/>
      <c r="M45" s="13"/>
      <c r="O45" s="386" t="s">
        <v>96</v>
      </c>
      <c r="P45" s="386"/>
      <c r="Q45" s="386"/>
      <c r="R45" s="386"/>
      <c r="S45" s="386"/>
      <c r="T45" s="386">
        <v>2.1</v>
      </c>
      <c r="U45" s="386"/>
      <c r="V45" s="387" t="s">
        <v>72</v>
      </c>
      <c r="W45" s="387"/>
      <c r="AA45" s="16"/>
      <c r="AB45" s="16"/>
    </row>
    <row r="46" spans="1:28" ht="19.5" customHeight="1" x14ac:dyDescent="0.15">
      <c r="A46" s="3"/>
      <c r="B46" s="3"/>
      <c r="C46" s="3"/>
      <c r="D46" s="3"/>
      <c r="E46" s="10"/>
      <c r="F46" s="13"/>
      <c r="G46" s="13"/>
      <c r="H46" s="13"/>
      <c r="I46" s="13"/>
      <c r="J46" s="13"/>
      <c r="K46" s="13"/>
      <c r="L46" s="13"/>
      <c r="M46" s="13"/>
      <c r="N46" s="13"/>
      <c r="O46" s="13"/>
      <c r="P46" s="13"/>
      <c r="Q46" s="13"/>
      <c r="R46" s="13"/>
      <c r="S46" s="19"/>
      <c r="T46" s="19"/>
      <c r="U46" s="20"/>
      <c r="V46" s="20"/>
      <c r="W46" s="20"/>
      <c r="X46" s="20"/>
      <c r="Y46" s="20"/>
      <c r="Z46" s="20"/>
      <c r="AA46" s="20"/>
      <c r="AB46" s="20"/>
    </row>
    <row r="47" spans="1:28" ht="19.5" customHeight="1" x14ac:dyDescent="0.15">
      <c r="A47" s="3"/>
      <c r="B47" s="3"/>
      <c r="C47" s="3"/>
      <c r="D47" s="3" t="s">
        <v>71</v>
      </c>
      <c r="E47" s="10" t="s">
        <v>102</v>
      </c>
      <c r="F47" s="13"/>
      <c r="G47" s="13"/>
      <c r="H47" s="13"/>
      <c r="I47" s="13"/>
      <c r="J47" s="13"/>
      <c r="K47" s="13"/>
      <c r="L47" s="13"/>
      <c r="M47" s="13"/>
      <c r="N47" s="13"/>
      <c r="O47" s="13"/>
      <c r="P47" s="386">
        <v>10.09</v>
      </c>
      <c r="Q47" s="386"/>
      <c r="R47" s="387" t="s">
        <v>89</v>
      </c>
      <c r="S47" s="387"/>
      <c r="T47" s="387"/>
      <c r="U47" s="387"/>
      <c r="V47" s="387"/>
      <c r="W47" s="387"/>
      <c r="X47" s="387"/>
      <c r="Y47" s="387"/>
    </row>
    <row r="48" spans="1:28" ht="19.5" customHeight="1" x14ac:dyDescent="0.15">
      <c r="A48" s="3"/>
      <c r="B48" s="3"/>
      <c r="C48" s="3"/>
      <c r="D48" s="3"/>
      <c r="E48" s="3"/>
      <c r="F48" s="3"/>
      <c r="G48" s="3"/>
      <c r="H48" s="3"/>
      <c r="I48" s="3"/>
      <c r="J48" s="3"/>
      <c r="K48" s="3"/>
      <c r="L48" s="3"/>
      <c r="M48" s="3"/>
      <c r="N48" s="3"/>
      <c r="O48" s="3"/>
      <c r="P48" s="3"/>
      <c r="Q48" s="3"/>
      <c r="Z48" s="3"/>
      <c r="AA48" s="3"/>
      <c r="AB48" s="3"/>
    </row>
    <row r="49" spans="1:29" ht="19.5" customHeight="1" x14ac:dyDescent="0.15">
      <c r="A49" s="338" t="s">
        <v>42</v>
      </c>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row>
    <row r="50" spans="1:29" ht="19.5" customHeight="1" x14ac:dyDescent="0.15">
      <c r="A50" s="338" t="s">
        <v>90</v>
      </c>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row>
    <row r="51" spans="1:29" ht="19.5" customHeight="1" x14ac:dyDescent="0.15">
      <c r="A51" s="21"/>
      <c r="B51" s="21"/>
      <c r="C51" s="21" t="s">
        <v>29</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9" ht="98.25" customHeight="1" x14ac:dyDescent="0.15">
      <c r="A52" s="3"/>
      <c r="B52" s="3"/>
      <c r="C52" s="3"/>
      <c r="D52" s="389" t="s">
        <v>97</v>
      </c>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row>
    <row r="53" spans="1:29" ht="7.5" customHeight="1" x14ac:dyDescent="0.15">
      <c r="A53" s="3"/>
      <c r="B53" s="3"/>
      <c r="C53" s="3"/>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9" ht="19.5" customHeight="1" thickBot="1" x14ac:dyDescent="0.2">
      <c r="A54" s="3"/>
      <c r="B54" s="3"/>
      <c r="C54" s="3"/>
      <c r="D54" s="3"/>
      <c r="E54" s="3"/>
      <c r="F54" s="3"/>
      <c r="G54" s="23" t="s">
        <v>43</v>
      </c>
      <c r="H54" s="23"/>
      <c r="I54" s="23"/>
      <c r="J54" s="23"/>
      <c r="K54" s="23"/>
      <c r="L54" s="23"/>
      <c r="M54" s="23"/>
      <c r="N54" s="23"/>
      <c r="O54" s="23"/>
      <c r="P54" s="23"/>
      <c r="Q54" s="23"/>
      <c r="R54" s="23"/>
      <c r="S54" s="23"/>
      <c r="T54" s="23"/>
      <c r="U54" s="23"/>
      <c r="V54" s="23"/>
      <c r="W54" s="3"/>
      <c r="X54" s="3"/>
      <c r="Y54" s="3"/>
      <c r="Z54" s="3"/>
      <c r="AA54" s="3"/>
      <c r="AB54" s="3"/>
    </row>
    <row r="55" spans="1:29" ht="18" customHeight="1" x14ac:dyDescent="0.15">
      <c r="A55" s="3"/>
      <c r="B55" s="390"/>
      <c r="C55" s="391"/>
      <c r="D55" s="341" t="s">
        <v>19</v>
      </c>
      <c r="E55" s="343"/>
      <c r="F55" s="343"/>
      <c r="G55" s="343"/>
      <c r="H55" s="343"/>
      <c r="I55" s="342"/>
      <c r="J55" s="394" t="s">
        <v>59</v>
      </c>
      <c r="K55" s="395"/>
      <c r="L55" s="395"/>
      <c r="M55" s="395"/>
      <c r="N55" s="395"/>
      <c r="O55" s="396"/>
      <c r="P55" s="397" t="s">
        <v>60</v>
      </c>
      <c r="Q55" s="395"/>
      <c r="R55" s="395"/>
      <c r="S55" s="395"/>
      <c r="T55" s="395"/>
      <c r="U55" s="395"/>
      <c r="V55" s="395"/>
      <c r="W55" s="395"/>
      <c r="X55" s="395"/>
      <c r="Y55" s="395"/>
      <c r="Z55" s="395"/>
      <c r="AA55" s="395"/>
      <c r="AB55" s="398"/>
    </row>
    <row r="56" spans="1:29" ht="31.5" customHeight="1" x14ac:dyDescent="0.15">
      <c r="A56" s="3"/>
      <c r="B56" s="392"/>
      <c r="C56" s="393"/>
      <c r="D56" s="366" t="s">
        <v>61</v>
      </c>
      <c r="E56" s="364"/>
      <c r="F56" s="364" t="s">
        <v>84</v>
      </c>
      <c r="G56" s="364"/>
      <c r="H56" s="364" t="s">
        <v>62</v>
      </c>
      <c r="I56" s="365"/>
      <c r="J56" s="368" t="s">
        <v>46</v>
      </c>
      <c r="K56" s="364"/>
      <c r="L56" s="364" t="s">
        <v>86</v>
      </c>
      <c r="M56" s="364"/>
      <c r="N56" s="364" t="s">
        <v>63</v>
      </c>
      <c r="O56" s="367"/>
      <c r="P56" s="366" t="s">
        <v>64</v>
      </c>
      <c r="Q56" s="364"/>
      <c r="R56" s="364"/>
      <c r="S56" s="364"/>
      <c r="T56" s="364" t="s">
        <v>85</v>
      </c>
      <c r="U56" s="364"/>
      <c r="V56" s="364"/>
      <c r="W56" s="364"/>
      <c r="X56" s="364" t="s">
        <v>65</v>
      </c>
      <c r="Y56" s="364"/>
      <c r="Z56" s="364"/>
      <c r="AA56" s="364" t="s">
        <v>70</v>
      </c>
      <c r="AB56" s="365"/>
      <c r="AC56" s="1"/>
    </row>
    <row r="57" spans="1:29" ht="18" customHeight="1" x14ac:dyDescent="0.15">
      <c r="A57" s="3"/>
      <c r="B57" s="351" t="s">
        <v>6</v>
      </c>
      <c r="C57" s="399"/>
      <c r="D57" s="400">
        <v>882</v>
      </c>
      <c r="E57" s="353"/>
      <c r="F57" s="353">
        <v>770.5</v>
      </c>
      <c r="G57" s="353"/>
      <c r="H57" s="353">
        <f t="shared" ref="H57:H68" si="8">SUM(D57-F57)</f>
        <v>111.5</v>
      </c>
      <c r="I57" s="401"/>
      <c r="J57" s="402">
        <f t="shared" ref="J57:J69" si="9">SUM(P57/D57)</f>
        <v>319.00793650793651</v>
      </c>
      <c r="K57" s="360"/>
      <c r="L57" s="360">
        <f t="shared" ref="L57:L69" si="10">SUM(T57/F57)</f>
        <v>250.25048669695002</v>
      </c>
      <c r="M57" s="360"/>
      <c r="N57" s="360">
        <f t="shared" ref="N57:N69" si="11">SUM(J57-L57)</f>
        <v>68.757449810986486</v>
      </c>
      <c r="O57" s="403"/>
      <c r="P57" s="362">
        <v>281365</v>
      </c>
      <c r="Q57" s="363"/>
      <c r="R57" s="363"/>
      <c r="S57" s="363"/>
      <c r="T57" s="404">
        <v>192818</v>
      </c>
      <c r="U57" s="404"/>
      <c r="V57" s="404"/>
      <c r="W57" s="404"/>
      <c r="X57" s="405">
        <f t="shared" ref="X57:X69" si="12">SUM(P57-T57)</f>
        <v>88547</v>
      </c>
      <c r="Y57" s="405"/>
      <c r="Z57" s="405"/>
      <c r="AA57" s="406">
        <f t="shared" ref="AA57:AA69" si="13">SUM(P57/T57%)</f>
        <v>145.92257984213092</v>
      </c>
      <c r="AB57" s="407"/>
      <c r="AC57" s="2"/>
    </row>
    <row r="58" spans="1:29" ht="18" customHeight="1" x14ac:dyDescent="0.15">
      <c r="A58" s="3"/>
      <c r="B58" s="351" t="s">
        <v>7</v>
      </c>
      <c r="C58" s="399"/>
      <c r="D58" s="400">
        <v>871</v>
      </c>
      <c r="E58" s="353"/>
      <c r="F58" s="353">
        <v>660</v>
      </c>
      <c r="G58" s="353"/>
      <c r="H58" s="353">
        <f t="shared" si="8"/>
        <v>211</v>
      </c>
      <c r="I58" s="401"/>
      <c r="J58" s="402">
        <f t="shared" si="9"/>
        <v>318.9207807118255</v>
      </c>
      <c r="K58" s="360"/>
      <c r="L58" s="360">
        <f t="shared" si="10"/>
        <v>276.47424242424245</v>
      </c>
      <c r="M58" s="360"/>
      <c r="N58" s="360">
        <f t="shared" si="11"/>
        <v>42.446538287583053</v>
      </c>
      <c r="O58" s="403"/>
      <c r="P58" s="362">
        <v>277780</v>
      </c>
      <c r="Q58" s="363"/>
      <c r="R58" s="363"/>
      <c r="S58" s="363"/>
      <c r="T58" s="404">
        <v>182473</v>
      </c>
      <c r="U58" s="404"/>
      <c r="V58" s="404"/>
      <c r="W58" s="404"/>
      <c r="X58" s="405">
        <f t="shared" si="12"/>
        <v>95307</v>
      </c>
      <c r="Y58" s="405"/>
      <c r="Z58" s="405"/>
      <c r="AA58" s="406">
        <f t="shared" si="13"/>
        <v>152.23074098633771</v>
      </c>
      <c r="AB58" s="407"/>
      <c r="AC58" s="2"/>
    </row>
    <row r="59" spans="1:29" ht="18" customHeight="1" x14ac:dyDescent="0.15">
      <c r="A59" s="3"/>
      <c r="B59" s="351" t="s">
        <v>8</v>
      </c>
      <c r="C59" s="399"/>
      <c r="D59" s="400">
        <v>829</v>
      </c>
      <c r="E59" s="353"/>
      <c r="F59" s="353">
        <v>719</v>
      </c>
      <c r="G59" s="353"/>
      <c r="H59" s="353">
        <f t="shared" si="8"/>
        <v>110</v>
      </c>
      <c r="I59" s="401"/>
      <c r="J59" s="402">
        <f t="shared" si="9"/>
        <v>318.86489746682753</v>
      </c>
      <c r="K59" s="360"/>
      <c r="L59" s="360">
        <f t="shared" si="10"/>
        <v>265.37830319888735</v>
      </c>
      <c r="M59" s="360"/>
      <c r="N59" s="360">
        <f t="shared" si="11"/>
        <v>53.486594267940177</v>
      </c>
      <c r="O59" s="403"/>
      <c r="P59" s="362">
        <v>264339</v>
      </c>
      <c r="Q59" s="363"/>
      <c r="R59" s="363"/>
      <c r="S59" s="363"/>
      <c r="T59" s="404">
        <v>190807</v>
      </c>
      <c r="U59" s="404"/>
      <c r="V59" s="404"/>
      <c r="W59" s="404"/>
      <c r="X59" s="405">
        <f t="shared" si="12"/>
        <v>73532</v>
      </c>
      <c r="Y59" s="405"/>
      <c r="Z59" s="405"/>
      <c r="AA59" s="406">
        <f t="shared" si="13"/>
        <v>138.53737022226647</v>
      </c>
      <c r="AB59" s="407"/>
      <c r="AC59" s="2"/>
    </row>
    <row r="60" spans="1:29" ht="18" customHeight="1" x14ac:dyDescent="0.15">
      <c r="A60" s="3"/>
      <c r="B60" s="351" t="s">
        <v>9</v>
      </c>
      <c r="C60" s="399"/>
      <c r="D60" s="400">
        <v>927</v>
      </c>
      <c r="E60" s="353"/>
      <c r="F60" s="353">
        <v>860.5</v>
      </c>
      <c r="G60" s="353"/>
      <c r="H60" s="353">
        <f t="shared" si="8"/>
        <v>66.5</v>
      </c>
      <c r="I60" s="401"/>
      <c r="J60" s="402">
        <f t="shared" si="9"/>
        <v>318.98813376483281</v>
      </c>
      <c r="K60" s="360"/>
      <c r="L60" s="360">
        <f t="shared" si="10"/>
        <v>267.1365485183033</v>
      </c>
      <c r="M60" s="360"/>
      <c r="N60" s="360">
        <f t="shared" si="11"/>
        <v>51.85158524652951</v>
      </c>
      <c r="O60" s="403"/>
      <c r="P60" s="362">
        <v>295702</v>
      </c>
      <c r="Q60" s="363"/>
      <c r="R60" s="363"/>
      <c r="S60" s="363"/>
      <c r="T60" s="404">
        <v>229871</v>
      </c>
      <c r="U60" s="404"/>
      <c r="V60" s="404"/>
      <c r="W60" s="404"/>
      <c r="X60" s="405">
        <f t="shared" si="12"/>
        <v>65831</v>
      </c>
      <c r="Y60" s="405"/>
      <c r="Z60" s="405"/>
      <c r="AA60" s="406">
        <f t="shared" si="13"/>
        <v>128.63823622814536</v>
      </c>
      <c r="AB60" s="407"/>
      <c r="AC60" s="2"/>
    </row>
    <row r="61" spans="1:29" ht="18" customHeight="1" x14ac:dyDescent="0.15">
      <c r="A61" s="3"/>
      <c r="B61" s="351" t="s">
        <v>10</v>
      </c>
      <c r="C61" s="399"/>
      <c r="D61" s="400">
        <v>795</v>
      </c>
      <c r="E61" s="353"/>
      <c r="F61" s="353">
        <v>831</v>
      </c>
      <c r="G61" s="353"/>
      <c r="H61" s="408">
        <f t="shared" si="8"/>
        <v>-36</v>
      </c>
      <c r="I61" s="409"/>
      <c r="J61" s="410">
        <f t="shared" si="9"/>
        <v>318.97735849056602</v>
      </c>
      <c r="K61" s="411"/>
      <c r="L61" s="411">
        <f t="shared" si="10"/>
        <v>270.04452466907338</v>
      </c>
      <c r="M61" s="411"/>
      <c r="N61" s="411">
        <f t="shared" si="11"/>
        <v>48.932833821492636</v>
      </c>
      <c r="O61" s="371"/>
      <c r="P61" s="412">
        <v>253587</v>
      </c>
      <c r="Q61" s="413"/>
      <c r="R61" s="413"/>
      <c r="S61" s="413"/>
      <c r="T61" s="414">
        <v>224407</v>
      </c>
      <c r="U61" s="414"/>
      <c r="V61" s="414"/>
      <c r="W61" s="414"/>
      <c r="X61" s="405">
        <f t="shared" si="12"/>
        <v>29180</v>
      </c>
      <c r="Y61" s="405"/>
      <c r="Z61" s="405"/>
      <c r="AA61" s="406">
        <f t="shared" si="13"/>
        <v>113.00315943798543</v>
      </c>
      <c r="AB61" s="407"/>
      <c r="AC61" s="2"/>
    </row>
    <row r="62" spans="1:29" ht="18" customHeight="1" x14ac:dyDescent="0.15">
      <c r="A62" s="3"/>
      <c r="B62" s="351" t="s">
        <v>11</v>
      </c>
      <c r="C62" s="399"/>
      <c r="D62" s="400">
        <v>848</v>
      </c>
      <c r="E62" s="353"/>
      <c r="F62" s="353">
        <v>796.5</v>
      </c>
      <c r="G62" s="353"/>
      <c r="H62" s="408">
        <f t="shared" si="8"/>
        <v>51.5</v>
      </c>
      <c r="I62" s="409"/>
      <c r="J62" s="410">
        <f t="shared" si="9"/>
        <v>319.1179245283019</v>
      </c>
      <c r="K62" s="411"/>
      <c r="L62" s="411">
        <f t="shared" si="10"/>
        <v>295.8016321406152</v>
      </c>
      <c r="M62" s="411"/>
      <c r="N62" s="411">
        <f t="shared" si="11"/>
        <v>23.316292387686701</v>
      </c>
      <c r="O62" s="371"/>
      <c r="P62" s="412">
        <v>270612</v>
      </c>
      <c r="Q62" s="413"/>
      <c r="R62" s="413"/>
      <c r="S62" s="413"/>
      <c r="T62" s="414">
        <v>235606</v>
      </c>
      <c r="U62" s="414"/>
      <c r="V62" s="414"/>
      <c r="W62" s="414"/>
      <c r="X62" s="405">
        <f t="shared" si="12"/>
        <v>35006</v>
      </c>
      <c r="Y62" s="405"/>
      <c r="Z62" s="405"/>
      <c r="AA62" s="406">
        <f t="shared" si="13"/>
        <v>114.85785591198866</v>
      </c>
      <c r="AB62" s="407"/>
      <c r="AC62" s="2"/>
    </row>
    <row r="63" spans="1:29" ht="18" customHeight="1" x14ac:dyDescent="0.15">
      <c r="A63" s="3"/>
      <c r="B63" s="351" t="s">
        <v>12</v>
      </c>
      <c r="C63" s="399"/>
      <c r="D63" s="400">
        <v>949</v>
      </c>
      <c r="E63" s="353"/>
      <c r="F63" s="353">
        <v>938</v>
      </c>
      <c r="G63" s="353"/>
      <c r="H63" s="408">
        <f t="shared" si="8"/>
        <v>11</v>
      </c>
      <c r="I63" s="409"/>
      <c r="J63" s="410">
        <f t="shared" si="9"/>
        <v>319.14646996838775</v>
      </c>
      <c r="K63" s="411"/>
      <c r="L63" s="411">
        <f t="shared" si="10"/>
        <v>279.36034115138591</v>
      </c>
      <c r="M63" s="411"/>
      <c r="N63" s="411">
        <f t="shared" si="11"/>
        <v>39.786128817001838</v>
      </c>
      <c r="O63" s="371"/>
      <c r="P63" s="412">
        <v>302870</v>
      </c>
      <c r="Q63" s="413"/>
      <c r="R63" s="413"/>
      <c r="S63" s="413"/>
      <c r="T63" s="414">
        <v>262040</v>
      </c>
      <c r="U63" s="414"/>
      <c r="V63" s="414"/>
      <c r="W63" s="414"/>
      <c r="X63" s="405">
        <f t="shared" si="12"/>
        <v>40830</v>
      </c>
      <c r="Y63" s="405"/>
      <c r="Z63" s="405"/>
      <c r="AA63" s="406">
        <f t="shared" si="13"/>
        <v>115.58159059685543</v>
      </c>
      <c r="AB63" s="407"/>
      <c r="AC63" s="2"/>
    </row>
    <row r="64" spans="1:29" ht="18" customHeight="1" x14ac:dyDescent="0.15">
      <c r="A64" s="3"/>
      <c r="B64" s="351" t="s">
        <v>13</v>
      </c>
      <c r="C64" s="399"/>
      <c r="D64" s="400">
        <v>848</v>
      </c>
      <c r="E64" s="353"/>
      <c r="F64" s="353">
        <v>933.5</v>
      </c>
      <c r="G64" s="353"/>
      <c r="H64" s="408">
        <f t="shared" si="8"/>
        <v>-85.5</v>
      </c>
      <c r="I64" s="409"/>
      <c r="J64" s="410">
        <f t="shared" si="9"/>
        <v>319.1179245283019</v>
      </c>
      <c r="K64" s="411"/>
      <c r="L64" s="411">
        <f t="shared" si="10"/>
        <v>322.37493304767008</v>
      </c>
      <c r="M64" s="411"/>
      <c r="N64" s="411">
        <f t="shared" si="11"/>
        <v>-3.2570085193681848</v>
      </c>
      <c r="O64" s="371"/>
      <c r="P64" s="412">
        <v>270612</v>
      </c>
      <c r="Q64" s="413"/>
      <c r="R64" s="413"/>
      <c r="S64" s="413"/>
      <c r="T64" s="414">
        <v>300937</v>
      </c>
      <c r="U64" s="414"/>
      <c r="V64" s="414"/>
      <c r="W64" s="414"/>
      <c r="X64" s="405">
        <f t="shared" si="12"/>
        <v>-30325</v>
      </c>
      <c r="Y64" s="405"/>
      <c r="Z64" s="405"/>
      <c r="AA64" s="406">
        <f t="shared" si="13"/>
        <v>89.923140059215058</v>
      </c>
      <c r="AB64" s="407"/>
      <c r="AC64" s="2"/>
    </row>
    <row r="65" spans="1:29" ht="18" customHeight="1" x14ac:dyDescent="0.15">
      <c r="A65" s="3"/>
      <c r="B65" s="351" t="s">
        <v>14</v>
      </c>
      <c r="C65" s="399"/>
      <c r="D65" s="400">
        <v>837</v>
      </c>
      <c r="E65" s="353"/>
      <c r="F65" s="353">
        <v>803.5</v>
      </c>
      <c r="G65" s="353"/>
      <c r="H65" s="408">
        <f t="shared" si="8"/>
        <v>33.5</v>
      </c>
      <c r="I65" s="409"/>
      <c r="J65" s="410">
        <f t="shared" si="9"/>
        <v>319.02986857825567</v>
      </c>
      <c r="K65" s="411"/>
      <c r="L65" s="411">
        <f t="shared" si="10"/>
        <v>292.10827629122588</v>
      </c>
      <c r="M65" s="411"/>
      <c r="N65" s="411">
        <f t="shared" si="11"/>
        <v>26.921592287029796</v>
      </c>
      <c r="O65" s="371"/>
      <c r="P65" s="412">
        <v>267028</v>
      </c>
      <c r="Q65" s="413"/>
      <c r="R65" s="413"/>
      <c r="S65" s="413"/>
      <c r="T65" s="414">
        <v>234709</v>
      </c>
      <c r="U65" s="414"/>
      <c r="V65" s="414"/>
      <c r="W65" s="414"/>
      <c r="X65" s="405">
        <f t="shared" si="12"/>
        <v>32319</v>
      </c>
      <c r="Y65" s="405"/>
      <c r="Z65" s="405"/>
      <c r="AA65" s="406">
        <f t="shared" si="13"/>
        <v>113.76981709265516</v>
      </c>
      <c r="AB65" s="407"/>
      <c r="AC65" s="2"/>
    </row>
    <row r="66" spans="1:29" ht="18" customHeight="1" x14ac:dyDescent="0.15">
      <c r="A66" s="3"/>
      <c r="B66" s="351" t="s">
        <v>15</v>
      </c>
      <c r="C66" s="399"/>
      <c r="D66" s="400">
        <v>848</v>
      </c>
      <c r="E66" s="353"/>
      <c r="F66" s="353">
        <v>856.5</v>
      </c>
      <c r="G66" s="353"/>
      <c r="H66" s="408">
        <f t="shared" si="8"/>
        <v>-8.5</v>
      </c>
      <c r="I66" s="409"/>
      <c r="J66" s="410">
        <f t="shared" si="9"/>
        <v>319.1179245283019</v>
      </c>
      <c r="K66" s="411"/>
      <c r="L66" s="411">
        <f t="shared" si="10"/>
        <v>277.70461179217745</v>
      </c>
      <c r="M66" s="411"/>
      <c r="N66" s="411">
        <f t="shared" si="11"/>
        <v>41.413312736124453</v>
      </c>
      <c r="O66" s="371"/>
      <c r="P66" s="412">
        <v>270612</v>
      </c>
      <c r="Q66" s="413"/>
      <c r="R66" s="413"/>
      <c r="S66" s="413"/>
      <c r="T66" s="414">
        <v>237854</v>
      </c>
      <c r="U66" s="414"/>
      <c r="V66" s="414"/>
      <c r="W66" s="414"/>
      <c r="X66" s="405">
        <f t="shared" si="12"/>
        <v>32758</v>
      </c>
      <c r="Y66" s="405"/>
      <c r="Z66" s="405"/>
      <c r="AA66" s="406">
        <f t="shared" si="13"/>
        <v>113.7723141086549</v>
      </c>
      <c r="AB66" s="407"/>
      <c r="AC66" s="2"/>
    </row>
    <row r="67" spans="1:29" ht="18" customHeight="1" x14ac:dyDescent="0.15">
      <c r="A67" s="3"/>
      <c r="B67" s="351" t="s">
        <v>16</v>
      </c>
      <c r="C67" s="399"/>
      <c r="D67" s="400">
        <v>876</v>
      </c>
      <c r="E67" s="353"/>
      <c r="F67" s="353">
        <v>904</v>
      </c>
      <c r="G67" s="353"/>
      <c r="H67" s="408">
        <f t="shared" si="8"/>
        <v>-28</v>
      </c>
      <c r="I67" s="409"/>
      <c r="J67" s="410">
        <f t="shared" si="9"/>
        <v>319.14726027397262</v>
      </c>
      <c r="K67" s="411"/>
      <c r="L67" s="411">
        <f t="shared" si="10"/>
        <v>278.74115044247787</v>
      </c>
      <c r="M67" s="411"/>
      <c r="N67" s="411">
        <f t="shared" si="11"/>
        <v>40.406109831494746</v>
      </c>
      <c r="O67" s="371"/>
      <c r="P67" s="412">
        <v>279573</v>
      </c>
      <c r="Q67" s="413"/>
      <c r="R67" s="413"/>
      <c r="S67" s="413"/>
      <c r="T67" s="414">
        <v>251982</v>
      </c>
      <c r="U67" s="414"/>
      <c r="V67" s="414"/>
      <c r="W67" s="414"/>
      <c r="X67" s="405">
        <f t="shared" si="12"/>
        <v>27591</v>
      </c>
      <c r="Y67" s="405"/>
      <c r="Z67" s="405"/>
      <c r="AA67" s="406">
        <f t="shared" si="13"/>
        <v>110.9495916374979</v>
      </c>
      <c r="AB67" s="407"/>
      <c r="AC67" s="2"/>
    </row>
    <row r="68" spans="1:29" ht="18" customHeight="1" x14ac:dyDescent="0.15">
      <c r="A68" s="3"/>
      <c r="B68" s="351" t="s">
        <v>17</v>
      </c>
      <c r="C68" s="399"/>
      <c r="D68" s="400">
        <v>888</v>
      </c>
      <c r="E68" s="353"/>
      <c r="F68" s="353">
        <v>850.5</v>
      </c>
      <c r="G68" s="353"/>
      <c r="H68" s="353">
        <f t="shared" si="8"/>
        <v>37.5</v>
      </c>
      <c r="I68" s="401"/>
      <c r="J68" s="402">
        <f t="shared" si="9"/>
        <v>318.8704954954955</v>
      </c>
      <c r="K68" s="360"/>
      <c r="L68" s="360">
        <f t="shared" si="10"/>
        <v>283.18518518518516</v>
      </c>
      <c r="M68" s="360"/>
      <c r="N68" s="360">
        <f t="shared" si="11"/>
        <v>35.685310310310342</v>
      </c>
      <c r="O68" s="403"/>
      <c r="P68" s="362">
        <v>283157</v>
      </c>
      <c r="Q68" s="363"/>
      <c r="R68" s="363"/>
      <c r="S68" s="363"/>
      <c r="T68" s="404">
        <v>240849</v>
      </c>
      <c r="U68" s="404"/>
      <c r="V68" s="404"/>
      <c r="W68" s="404"/>
      <c r="X68" s="405">
        <f t="shared" si="12"/>
        <v>42308</v>
      </c>
      <c r="Y68" s="405"/>
      <c r="Z68" s="405"/>
      <c r="AA68" s="406">
        <f t="shared" si="13"/>
        <v>117.56619292585812</v>
      </c>
      <c r="AB68" s="407"/>
      <c r="AC68" s="2"/>
    </row>
    <row r="69" spans="1:29" ht="18" customHeight="1" thickBot="1" x14ac:dyDescent="0.2">
      <c r="A69" s="3"/>
      <c r="B69" s="373" t="s">
        <v>2</v>
      </c>
      <c r="C69" s="423"/>
      <c r="D69" s="417">
        <f>SUM(D57:E68)</f>
        <v>10398</v>
      </c>
      <c r="E69" s="418"/>
      <c r="F69" s="418">
        <f>SUM(F57:G68)</f>
        <v>9923.5</v>
      </c>
      <c r="G69" s="418"/>
      <c r="H69" s="424">
        <f>SUM(H57:I68)</f>
        <v>474.5</v>
      </c>
      <c r="I69" s="425"/>
      <c r="J69" s="426">
        <f t="shared" si="9"/>
        <v>319.02635122138872</v>
      </c>
      <c r="K69" s="415"/>
      <c r="L69" s="415">
        <f t="shared" si="10"/>
        <v>280.58175039048723</v>
      </c>
      <c r="M69" s="415"/>
      <c r="N69" s="415">
        <f t="shared" si="11"/>
        <v>38.444600830901493</v>
      </c>
      <c r="O69" s="416"/>
      <c r="P69" s="417">
        <f>SUM(P57:R68)-1</f>
        <v>3317236</v>
      </c>
      <c r="Q69" s="418"/>
      <c r="R69" s="418"/>
      <c r="S69" s="418"/>
      <c r="T69" s="419">
        <f>SUM(T57:V68)</f>
        <v>2784353</v>
      </c>
      <c r="U69" s="419"/>
      <c r="V69" s="419"/>
      <c r="W69" s="419"/>
      <c r="X69" s="420">
        <f t="shared" si="12"/>
        <v>532883</v>
      </c>
      <c r="Y69" s="420"/>
      <c r="Z69" s="420"/>
      <c r="AA69" s="421">
        <f t="shared" si="13"/>
        <v>119.13848567333237</v>
      </c>
      <c r="AB69" s="422"/>
      <c r="AC69" s="2"/>
    </row>
    <row r="70" spans="1:29" ht="12.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9" ht="16.5" customHeight="1" x14ac:dyDescent="0.15">
      <c r="A71" s="338" t="s">
        <v>31</v>
      </c>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row>
    <row r="72" spans="1:29" ht="16.5" customHeight="1" x14ac:dyDescent="0.15">
      <c r="A72" s="3"/>
      <c r="B72" s="3"/>
      <c r="C72" s="3" t="s">
        <v>32</v>
      </c>
      <c r="D72" s="3"/>
      <c r="E72" s="3"/>
      <c r="F72" s="3"/>
      <c r="G72" s="338" t="s">
        <v>93</v>
      </c>
      <c r="H72" s="338"/>
      <c r="I72" s="338"/>
      <c r="J72" s="338"/>
      <c r="K72" s="3" t="s">
        <v>91</v>
      </c>
      <c r="L72" s="3"/>
      <c r="M72" s="8"/>
      <c r="N72" s="8"/>
      <c r="O72" s="8"/>
      <c r="P72" s="3"/>
      <c r="Q72" s="3"/>
      <c r="R72" s="3"/>
      <c r="S72" s="3"/>
      <c r="T72" s="3"/>
      <c r="U72" s="3"/>
      <c r="V72" s="3"/>
      <c r="W72" s="3"/>
      <c r="X72" s="3"/>
      <c r="Y72" s="3"/>
      <c r="Z72" s="3"/>
      <c r="AA72" s="3"/>
      <c r="AB72" s="3"/>
    </row>
    <row r="73" spans="1:29" ht="16.5" customHeight="1" x14ac:dyDescent="0.15">
      <c r="A73" s="3"/>
      <c r="B73" s="3"/>
      <c r="C73" s="3" t="s">
        <v>33</v>
      </c>
      <c r="D73" s="3"/>
      <c r="E73" s="3"/>
      <c r="F73" s="3"/>
      <c r="G73" s="338" t="s">
        <v>94</v>
      </c>
      <c r="H73" s="338"/>
      <c r="I73" s="338"/>
      <c r="J73" s="338"/>
      <c r="K73" s="3" t="s">
        <v>92</v>
      </c>
      <c r="L73" s="3"/>
      <c r="M73" s="8"/>
      <c r="N73" s="8"/>
      <c r="O73" s="8"/>
      <c r="P73" s="3"/>
      <c r="Q73" s="3"/>
      <c r="R73" s="3"/>
      <c r="S73" s="3"/>
      <c r="T73" s="3"/>
      <c r="U73" s="3"/>
      <c r="V73" s="3"/>
      <c r="W73" s="3"/>
      <c r="X73" s="3"/>
      <c r="Y73" s="3"/>
      <c r="Z73" s="3"/>
      <c r="AA73" s="3"/>
      <c r="AB73" s="3"/>
    </row>
    <row r="74" spans="1:29" ht="16.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9" ht="16.5" customHeight="1" x14ac:dyDescent="0.15">
      <c r="A75" s="338" t="s">
        <v>95</v>
      </c>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row>
    <row r="76" spans="1:29" ht="16.5" customHeight="1" x14ac:dyDescent="0.15">
      <c r="A76" s="338" t="s">
        <v>39</v>
      </c>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row>
    <row r="77" spans="1:29" ht="16.5" customHeight="1" x14ac:dyDescent="0.15">
      <c r="A77" s="338" t="s">
        <v>38</v>
      </c>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row>
    <row r="78" spans="1:29" ht="16.5" customHeight="1" x14ac:dyDescent="0.15">
      <c r="A78" s="338" t="s">
        <v>37</v>
      </c>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row>
    <row r="79" spans="1:29" ht="16.5"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9" ht="18" customHeight="1"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ht="18" customHeight="1" x14ac:dyDescent="0.15"/>
    <row r="82" ht="18" customHeight="1" x14ac:dyDescent="0.15"/>
    <row r="83" ht="18" customHeight="1" x14ac:dyDescent="0.15"/>
    <row r="84" ht="18" customHeight="1" x14ac:dyDescent="0.15"/>
    <row r="85" ht="18" customHeight="1" x14ac:dyDescent="0.15"/>
    <row r="86" ht="18" customHeight="1" x14ac:dyDescent="0.15"/>
  </sheetData>
  <mergeCells count="359">
    <mergeCell ref="G72:J72"/>
    <mergeCell ref="G73:J73"/>
    <mergeCell ref="A75:AB75"/>
    <mergeCell ref="A76:AB76"/>
    <mergeCell ref="A77:AB77"/>
    <mergeCell ref="A78:AB78"/>
    <mergeCell ref="N69:O69"/>
    <mergeCell ref="P69:S69"/>
    <mergeCell ref="T69:W69"/>
    <mergeCell ref="X69:Z69"/>
    <mergeCell ref="AA69:AB69"/>
    <mergeCell ref="A71:AB71"/>
    <mergeCell ref="B69:C69"/>
    <mergeCell ref="D69:E69"/>
    <mergeCell ref="F69:G69"/>
    <mergeCell ref="H69:I69"/>
    <mergeCell ref="J69:K69"/>
    <mergeCell ref="L69:M69"/>
    <mergeCell ref="L68:M68"/>
    <mergeCell ref="N68:O68"/>
    <mergeCell ref="P68:S68"/>
    <mergeCell ref="T68:W68"/>
    <mergeCell ref="X68:Z68"/>
    <mergeCell ref="AA68:AB68"/>
    <mergeCell ref="N67:O67"/>
    <mergeCell ref="P67:S67"/>
    <mergeCell ref="T67:W67"/>
    <mergeCell ref="X67:Z67"/>
    <mergeCell ref="AA67:AB67"/>
    <mergeCell ref="L67:M67"/>
    <mergeCell ref="B68:C68"/>
    <mergeCell ref="D68:E68"/>
    <mergeCell ref="F68:G68"/>
    <mergeCell ref="H68:I68"/>
    <mergeCell ref="J68:K68"/>
    <mergeCell ref="B67:C67"/>
    <mergeCell ref="D67:E67"/>
    <mergeCell ref="F67:G67"/>
    <mergeCell ref="H67:I67"/>
    <mergeCell ref="J67:K67"/>
    <mergeCell ref="L66:M66"/>
    <mergeCell ref="N66:O66"/>
    <mergeCell ref="P66:S66"/>
    <mergeCell ref="T66:W66"/>
    <mergeCell ref="X66:Z66"/>
    <mergeCell ref="AA66:AB66"/>
    <mergeCell ref="N65:O65"/>
    <mergeCell ref="P65:S65"/>
    <mergeCell ref="T65:W65"/>
    <mergeCell ref="X65:Z65"/>
    <mergeCell ref="AA65:AB65"/>
    <mergeCell ref="L65:M65"/>
    <mergeCell ref="B66:C66"/>
    <mergeCell ref="D66:E66"/>
    <mergeCell ref="F66:G66"/>
    <mergeCell ref="H66:I66"/>
    <mergeCell ref="J66:K66"/>
    <mergeCell ref="B65:C65"/>
    <mergeCell ref="D65:E65"/>
    <mergeCell ref="F65:G65"/>
    <mergeCell ref="H65:I65"/>
    <mergeCell ref="J65:K65"/>
    <mergeCell ref="L64:M64"/>
    <mergeCell ref="N64:O64"/>
    <mergeCell ref="P64:S64"/>
    <mergeCell ref="T64:W64"/>
    <mergeCell ref="X64:Z64"/>
    <mergeCell ref="AA64:AB64"/>
    <mergeCell ref="N63:O63"/>
    <mergeCell ref="P63:S63"/>
    <mergeCell ref="T63:W63"/>
    <mergeCell ref="X63:Z63"/>
    <mergeCell ref="AA63:AB63"/>
    <mergeCell ref="L63:M63"/>
    <mergeCell ref="B64:C64"/>
    <mergeCell ref="D64:E64"/>
    <mergeCell ref="F64:G64"/>
    <mergeCell ref="H64:I64"/>
    <mergeCell ref="J64:K64"/>
    <mergeCell ref="B63:C63"/>
    <mergeCell ref="D63:E63"/>
    <mergeCell ref="F63:G63"/>
    <mergeCell ref="H63:I63"/>
    <mergeCell ref="J63:K63"/>
    <mergeCell ref="L62:M62"/>
    <mergeCell ref="N62:O62"/>
    <mergeCell ref="P62:S62"/>
    <mergeCell ref="T62:W62"/>
    <mergeCell ref="X62:Z62"/>
    <mergeCell ref="AA62:AB62"/>
    <mergeCell ref="N61:O61"/>
    <mergeCell ref="P61:S61"/>
    <mergeCell ref="T61:W61"/>
    <mergeCell ref="X61:Z61"/>
    <mergeCell ref="AA61:AB61"/>
    <mergeCell ref="L61:M61"/>
    <mergeCell ref="B62:C62"/>
    <mergeCell ref="D62:E62"/>
    <mergeCell ref="F62:G62"/>
    <mergeCell ref="H62:I62"/>
    <mergeCell ref="J62:K62"/>
    <mergeCell ref="B61:C61"/>
    <mergeCell ref="D61:E61"/>
    <mergeCell ref="F61:G61"/>
    <mergeCell ref="H61:I61"/>
    <mergeCell ref="J61:K61"/>
    <mergeCell ref="L60:M60"/>
    <mergeCell ref="N60:O60"/>
    <mergeCell ref="P60:S60"/>
    <mergeCell ref="T60:W60"/>
    <mergeCell ref="X60:Z60"/>
    <mergeCell ref="AA60:AB60"/>
    <mergeCell ref="N59:O59"/>
    <mergeCell ref="P59:S59"/>
    <mergeCell ref="T59:W59"/>
    <mergeCell ref="X59:Z59"/>
    <mergeCell ref="AA59:AB59"/>
    <mergeCell ref="L59:M59"/>
    <mergeCell ref="B60:C60"/>
    <mergeCell ref="D60:E60"/>
    <mergeCell ref="F60:G60"/>
    <mergeCell ref="H60:I60"/>
    <mergeCell ref="J60:K60"/>
    <mergeCell ref="B59:C59"/>
    <mergeCell ref="D59:E59"/>
    <mergeCell ref="F59:G59"/>
    <mergeCell ref="H59:I59"/>
    <mergeCell ref="J59:K59"/>
    <mergeCell ref="L58:M58"/>
    <mergeCell ref="N58:O58"/>
    <mergeCell ref="P58:S58"/>
    <mergeCell ref="T58:W58"/>
    <mergeCell ref="X58:Z58"/>
    <mergeCell ref="AA58:AB58"/>
    <mergeCell ref="N57:O57"/>
    <mergeCell ref="P57:S57"/>
    <mergeCell ref="T57:W57"/>
    <mergeCell ref="X57:Z57"/>
    <mergeCell ref="AA57:AB57"/>
    <mergeCell ref="L57:M57"/>
    <mergeCell ref="B58:C58"/>
    <mergeCell ref="D58:E58"/>
    <mergeCell ref="F58:G58"/>
    <mergeCell ref="H58:I58"/>
    <mergeCell ref="J58:K58"/>
    <mergeCell ref="B57:C57"/>
    <mergeCell ref="D57:E57"/>
    <mergeCell ref="F57:G57"/>
    <mergeCell ref="H57:I57"/>
    <mergeCell ref="J57:K57"/>
    <mergeCell ref="L56:M56"/>
    <mergeCell ref="N56:O56"/>
    <mergeCell ref="P56:S56"/>
    <mergeCell ref="T56:W56"/>
    <mergeCell ref="X56:Z56"/>
    <mergeCell ref="AA56:AB56"/>
    <mergeCell ref="A50:AB50"/>
    <mergeCell ref="D52:AB52"/>
    <mergeCell ref="B55:C56"/>
    <mergeCell ref="D55:I55"/>
    <mergeCell ref="J55:O55"/>
    <mergeCell ref="P55:AB55"/>
    <mergeCell ref="D56:E56"/>
    <mergeCell ref="F56:G56"/>
    <mergeCell ref="H56:I56"/>
    <mergeCell ref="J56:K56"/>
    <mergeCell ref="O45:S45"/>
    <mergeCell ref="T45:U45"/>
    <mergeCell ref="V45:W45"/>
    <mergeCell ref="P47:Q47"/>
    <mergeCell ref="R47:Y47"/>
    <mergeCell ref="A49:AB49"/>
    <mergeCell ref="T42:U42"/>
    <mergeCell ref="V42:W42"/>
    <mergeCell ref="T43:U43"/>
    <mergeCell ref="V43:W43"/>
    <mergeCell ref="T44:U44"/>
    <mergeCell ref="V44:W44"/>
    <mergeCell ref="T39:U39"/>
    <mergeCell ref="V39:W39"/>
    <mergeCell ref="T40:U40"/>
    <mergeCell ref="V40:W40"/>
    <mergeCell ref="T41:U41"/>
    <mergeCell ref="V41:W41"/>
    <mergeCell ref="A31:AB31"/>
    <mergeCell ref="A32:AB32"/>
    <mergeCell ref="S35:T35"/>
    <mergeCell ref="U35:V35"/>
    <mergeCell ref="T38:U38"/>
    <mergeCell ref="V38:W38"/>
    <mergeCell ref="M29:O29"/>
    <mergeCell ref="P29:R29"/>
    <mergeCell ref="S29:U29"/>
    <mergeCell ref="V29:X29"/>
    <mergeCell ref="Y29:Z29"/>
    <mergeCell ref="AA29:AB29"/>
    <mergeCell ref="P28:R28"/>
    <mergeCell ref="S28:U28"/>
    <mergeCell ref="V28:X28"/>
    <mergeCell ref="Y28:Z28"/>
    <mergeCell ref="AA28:AB28"/>
    <mergeCell ref="M28:O28"/>
    <mergeCell ref="B29:C29"/>
    <mergeCell ref="D29:E29"/>
    <mergeCell ref="F29:G29"/>
    <mergeCell ref="H29:I29"/>
    <mergeCell ref="J29:L29"/>
    <mergeCell ref="B28:C28"/>
    <mergeCell ref="D28:E28"/>
    <mergeCell ref="F28:G28"/>
    <mergeCell ref="H28:I28"/>
    <mergeCell ref="J28:L28"/>
    <mergeCell ref="M27:O27"/>
    <mergeCell ref="P27:R27"/>
    <mergeCell ref="S27:U27"/>
    <mergeCell ref="V27:X27"/>
    <mergeCell ref="Y27:Z27"/>
    <mergeCell ref="AA27:AB27"/>
    <mergeCell ref="P26:R26"/>
    <mergeCell ref="S26:U26"/>
    <mergeCell ref="V26:X26"/>
    <mergeCell ref="Y26:Z26"/>
    <mergeCell ref="AA26:AB26"/>
    <mergeCell ref="M26:O26"/>
    <mergeCell ref="B27:C27"/>
    <mergeCell ref="D27:E27"/>
    <mergeCell ref="F27:G27"/>
    <mergeCell ref="H27:I27"/>
    <mergeCell ref="J27:L27"/>
    <mergeCell ref="B26:C26"/>
    <mergeCell ref="D26:E26"/>
    <mergeCell ref="F26:G26"/>
    <mergeCell ref="H26:I26"/>
    <mergeCell ref="J26:L26"/>
    <mergeCell ref="M25:O25"/>
    <mergeCell ref="P25:R25"/>
    <mergeCell ref="S25:U25"/>
    <mergeCell ref="V25:X25"/>
    <mergeCell ref="Y25:Z25"/>
    <mergeCell ref="AA25:AB25"/>
    <mergeCell ref="P24:R24"/>
    <mergeCell ref="S24:U24"/>
    <mergeCell ref="V24:X24"/>
    <mergeCell ref="Y24:Z24"/>
    <mergeCell ref="AA24:AB24"/>
    <mergeCell ref="M24:O24"/>
    <mergeCell ref="B25:C25"/>
    <mergeCell ref="D25:E25"/>
    <mergeCell ref="F25:G25"/>
    <mergeCell ref="H25:I25"/>
    <mergeCell ref="J25:L25"/>
    <mergeCell ref="B24:C24"/>
    <mergeCell ref="D24:E24"/>
    <mergeCell ref="F24:G24"/>
    <mergeCell ref="H24:I24"/>
    <mergeCell ref="J24:L24"/>
    <mergeCell ref="Y20:Z20"/>
    <mergeCell ref="AA20:AB20"/>
    <mergeCell ref="B23:C23"/>
    <mergeCell ref="D23:E23"/>
    <mergeCell ref="F23:G23"/>
    <mergeCell ref="H23:I23"/>
    <mergeCell ref="J23:L23"/>
    <mergeCell ref="B22:C22"/>
    <mergeCell ref="D22:E22"/>
    <mergeCell ref="F22:G22"/>
    <mergeCell ref="H22:I22"/>
    <mergeCell ref="J22:L22"/>
    <mergeCell ref="M23:O23"/>
    <mergeCell ref="P23:R23"/>
    <mergeCell ref="S23:U23"/>
    <mergeCell ref="V23:X23"/>
    <mergeCell ref="Y23:Z23"/>
    <mergeCell ref="AA23:AB23"/>
    <mergeCell ref="P22:R22"/>
    <mergeCell ref="S22:U22"/>
    <mergeCell ref="V22:X22"/>
    <mergeCell ref="Y22:Z22"/>
    <mergeCell ref="AA22:AB22"/>
    <mergeCell ref="M22:O22"/>
    <mergeCell ref="B21:C21"/>
    <mergeCell ref="D21:E21"/>
    <mergeCell ref="F21:G21"/>
    <mergeCell ref="H21:I21"/>
    <mergeCell ref="J21:L21"/>
    <mergeCell ref="S19:U19"/>
    <mergeCell ref="V19:X19"/>
    <mergeCell ref="Y19:Z19"/>
    <mergeCell ref="AA19:AB19"/>
    <mergeCell ref="B20:C20"/>
    <mergeCell ref="D20:E20"/>
    <mergeCell ref="F20:G20"/>
    <mergeCell ref="H20:I20"/>
    <mergeCell ref="J20:L20"/>
    <mergeCell ref="M20:O20"/>
    <mergeCell ref="M21:O21"/>
    <mergeCell ref="P21:R21"/>
    <mergeCell ref="S21:U21"/>
    <mergeCell ref="V21:X21"/>
    <mergeCell ref="Y21:Z21"/>
    <mergeCell ref="AA21:AB21"/>
    <mergeCell ref="P20:R20"/>
    <mergeCell ref="S20:U20"/>
    <mergeCell ref="V20:X20"/>
    <mergeCell ref="Y18:Z18"/>
    <mergeCell ref="AA18:AB18"/>
    <mergeCell ref="B19:C19"/>
    <mergeCell ref="D19:E19"/>
    <mergeCell ref="F19:G19"/>
    <mergeCell ref="H19:I19"/>
    <mergeCell ref="J19:L19"/>
    <mergeCell ref="M19:O19"/>
    <mergeCell ref="P19:R19"/>
    <mergeCell ref="B18:C18"/>
    <mergeCell ref="D18:E18"/>
    <mergeCell ref="F18:G18"/>
    <mergeCell ref="H18:I18"/>
    <mergeCell ref="J18:L18"/>
    <mergeCell ref="M18:O18"/>
    <mergeCell ref="P18:R18"/>
    <mergeCell ref="S18:U18"/>
    <mergeCell ref="V18:X18"/>
    <mergeCell ref="AF16:AG16"/>
    <mergeCell ref="B17:C17"/>
    <mergeCell ref="D17:E17"/>
    <mergeCell ref="F17:G17"/>
    <mergeCell ref="H17:I17"/>
    <mergeCell ref="J17:L17"/>
    <mergeCell ref="M17:O17"/>
    <mergeCell ref="P17:R17"/>
    <mergeCell ref="S17:U17"/>
    <mergeCell ref="V17:X17"/>
    <mergeCell ref="P16:R16"/>
    <mergeCell ref="S16:U16"/>
    <mergeCell ref="V16:X16"/>
    <mergeCell ref="Y16:Z16"/>
    <mergeCell ref="AA16:AB16"/>
    <mergeCell ref="AD16:AE16"/>
    <mergeCell ref="B16:C16"/>
    <mergeCell ref="D16:E16"/>
    <mergeCell ref="F16:G16"/>
    <mergeCell ref="H16:I16"/>
    <mergeCell ref="J16:L16"/>
    <mergeCell ref="M16:O16"/>
    <mergeCell ref="Y17:Z17"/>
    <mergeCell ref="AA17:AB17"/>
    <mergeCell ref="A10:AB10"/>
    <mergeCell ref="A11:AB11"/>
    <mergeCell ref="D12:AB12"/>
    <mergeCell ref="B15:C15"/>
    <mergeCell ref="D15:I15"/>
    <mergeCell ref="J15:R15"/>
    <mergeCell ref="S15:AB15"/>
    <mergeCell ref="A2:AB2"/>
    <mergeCell ref="A3:AB3"/>
    <mergeCell ref="A4:AB4"/>
    <mergeCell ref="A6:AB6"/>
    <mergeCell ref="B7:AB7"/>
    <mergeCell ref="A9:AB9"/>
  </mergeCells>
  <phoneticPr fontId="3"/>
  <pageMargins left="0.9055118110236221" right="0.11811023622047245" top="0.94488188976377963"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R3</vt:lpstr>
      <vt:lpstr>R2</vt:lpstr>
      <vt:lpstr>R1</vt:lpstr>
      <vt:lpstr>30</vt:lpstr>
      <vt:lpstr>29</vt:lpstr>
      <vt:lpstr>28</vt:lpstr>
      <vt:lpstr>27</vt:lpstr>
      <vt:lpstr>26</vt:lpstr>
      <vt:lpstr>25</vt:lpstr>
      <vt:lpstr>24</vt:lpstr>
      <vt:lpstr>'R1'!Print_Area</vt:lpstr>
      <vt:lpstr>'R2'!Print_Area</vt:lpstr>
      <vt:lpstr>'R3'!Print_Area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admin@dmds079474</cp:lastModifiedBy>
  <cp:lastPrinted>2021-05-11T05:29:56Z</cp:lastPrinted>
  <dcterms:created xsi:type="dcterms:W3CDTF">2012-04-21T07:44:21Z</dcterms:created>
  <dcterms:modified xsi:type="dcterms:W3CDTF">2021-05-11T05:30:00Z</dcterms:modified>
</cp:coreProperties>
</file>