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kuinn02\Desktop\"/>
    </mc:Choice>
  </mc:AlternateContent>
  <xr:revisionPtr revIDLastSave="0" documentId="8_{3462F69B-8A7D-4FEA-9B06-74E44D1CD489}" xr6:coauthVersionLast="47" xr6:coauthVersionMax="47" xr10:uidLastSave="{00000000-0000-0000-0000-000000000000}"/>
  <bookViews>
    <workbookView xWindow="-120" yWindow="-120" windowWidth="20730" windowHeight="11160" xr2:uid="{C2071AFA-DD8B-4EF1-8309-188FAEE6C4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1" i="1" l="1"/>
  <c r="W71" i="1"/>
  <c r="AC69" i="1"/>
  <c r="W69" i="1"/>
  <c r="R67" i="1"/>
  <c r="R72" i="1" s="1"/>
  <c r="M67" i="1"/>
  <c r="AC65" i="1"/>
  <c r="W65" i="1"/>
  <c r="AC64" i="1"/>
  <c r="W64" i="1"/>
  <c r="AC63" i="1"/>
  <c r="W63" i="1"/>
  <c r="AC62" i="1"/>
  <c r="W62" i="1"/>
  <c r="AC61" i="1"/>
  <c r="W61" i="1"/>
  <c r="AC60" i="1"/>
  <c r="W60" i="1"/>
  <c r="AC59" i="1"/>
  <c r="W59" i="1"/>
  <c r="AC58" i="1"/>
  <c r="W58" i="1"/>
  <c r="AC57" i="1"/>
  <c r="W57" i="1"/>
  <c r="AC56" i="1"/>
  <c r="W56" i="1"/>
  <c r="AC55" i="1"/>
  <c r="W55" i="1"/>
  <c r="AC54" i="1"/>
  <c r="W54" i="1"/>
  <c r="AC53" i="1"/>
  <c r="W53" i="1"/>
  <c r="AC52" i="1"/>
  <c r="W52" i="1"/>
  <c r="AC51" i="1"/>
  <c r="W51" i="1"/>
  <c r="AC50" i="1"/>
  <c r="W50" i="1"/>
  <c r="AC49" i="1"/>
  <c r="W49" i="1"/>
  <c r="AC48" i="1"/>
  <c r="W48" i="1"/>
  <c r="AC47" i="1"/>
  <c r="W47" i="1"/>
  <c r="AC46" i="1"/>
  <c r="W46" i="1"/>
  <c r="W45" i="1"/>
  <c r="AC44" i="1"/>
  <c r="W44" i="1"/>
  <c r="W67" i="1" s="1"/>
  <c r="R40" i="1"/>
  <c r="AC40" i="1" s="1"/>
  <c r="M40" i="1"/>
  <c r="M72" i="1" s="1"/>
  <c r="AC39" i="1"/>
  <c r="W39" i="1"/>
  <c r="AC38" i="1"/>
  <c r="W38" i="1"/>
  <c r="AC37" i="1"/>
  <c r="W37" i="1"/>
  <c r="AC36" i="1"/>
  <c r="W36" i="1"/>
  <c r="R30" i="1"/>
  <c r="AC30" i="1" s="1"/>
  <c r="M30" i="1"/>
  <c r="W30" i="1" s="1"/>
  <c r="AC29" i="1"/>
  <c r="W29" i="1"/>
  <c r="AC28" i="1"/>
  <c r="W28" i="1"/>
  <c r="AC27" i="1"/>
  <c r="W27" i="1"/>
  <c r="R25" i="1"/>
  <c r="AC25" i="1" s="1"/>
  <c r="M25" i="1"/>
  <c r="W25" i="1" s="1"/>
  <c r="AC24" i="1"/>
  <c r="W24" i="1"/>
  <c r="R22" i="1"/>
  <c r="M22" i="1"/>
  <c r="AC21" i="1"/>
  <c r="W21" i="1"/>
  <c r="AC20" i="1"/>
  <c r="W20" i="1"/>
  <c r="AC17" i="1"/>
  <c r="W17" i="1"/>
  <c r="AC16" i="1"/>
  <c r="W16" i="1"/>
  <c r="R15" i="1"/>
  <c r="R31" i="1" s="1"/>
  <c r="M15" i="1"/>
  <c r="M31" i="1" s="1"/>
  <c r="M73" i="1" s="1"/>
  <c r="M75" i="1" s="1"/>
  <c r="R74" i="1" s="1"/>
  <c r="AC14" i="1"/>
  <c r="W14" i="1"/>
  <c r="AC13" i="1"/>
  <c r="W13" i="1"/>
  <c r="AC12" i="1"/>
  <c r="W12" i="1"/>
  <c r="W15" i="1" s="1"/>
  <c r="AC31" i="1" l="1"/>
  <c r="R73" i="1"/>
  <c r="W31" i="1"/>
  <c r="AC74" i="1"/>
  <c r="W74" i="1"/>
  <c r="W72" i="1"/>
  <c r="AC72" i="1"/>
  <c r="W40" i="1"/>
  <c r="W68" i="1" s="1"/>
  <c r="AC67" i="1"/>
  <c r="R68" i="1"/>
  <c r="AC15" i="1"/>
  <c r="M68" i="1"/>
  <c r="AC68" i="1" l="1"/>
  <c r="R75" i="1"/>
  <c r="W73" i="1"/>
  <c r="AC73" i="1"/>
  <c r="AC75" i="1" l="1"/>
  <c r="W75" i="1"/>
</calcChain>
</file>

<file path=xl/sharedStrings.xml><?xml version="1.0" encoding="utf-8"?>
<sst xmlns="http://schemas.openxmlformats.org/spreadsheetml/2006/main" count="115" uniqueCount="100">
  <si>
    <t>　　　　　　</t>
    <phoneticPr fontId="3"/>
  </si>
  <si>
    <t>令和3年度「特定非営利活動に係る事業会計」活動予算書</t>
    <rPh sb="0" eb="1">
      <t>レイ</t>
    </rPh>
    <rPh sb="1" eb="2">
      <t>ワ</t>
    </rPh>
    <rPh sb="3" eb="5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カツドウ</t>
    </rPh>
    <rPh sb="23" eb="25">
      <t>ヨサン</t>
    </rPh>
    <phoneticPr fontId="3"/>
  </si>
  <si>
    <t>令和3年4月1日から令和4年3月31日まで</t>
    <rPh sb="0" eb="2">
      <t>レイワ</t>
    </rPh>
    <rPh sb="3" eb="4">
      <t>ネン</t>
    </rPh>
    <rPh sb="5" eb="6">
      <t>ガツ</t>
    </rPh>
    <rPh sb="7" eb="8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3"/>
  </si>
  <si>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</si>
  <si>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</si>
  <si>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科目・摘要</t>
    <rPh sb="3" eb="5">
      <t>テキヨウ</t>
    </rPh>
    <phoneticPr fontId="3"/>
  </si>
  <si>
    <t>令和2年度決算</t>
    <rPh sb="0" eb="2">
      <t>レイワ</t>
    </rPh>
    <rPh sb="3" eb="4">
      <t>ネン</t>
    </rPh>
    <rPh sb="4" eb="5">
      <t>ド</t>
    </rPh>
    <rPh sb="5" eb="7">
      <t>ケッサン</t>
    </rPh>
    <phoneticPr fontId="3"/>
  </si>
  <si>
    <t>令和3年度予算</t>
    <rPh sb="0" eb="2">
      <t>レイワ</t>
    </rPh>
    <rPh sb="3" eb="4">
      <t>ネン</t>
    </rPh>
    <rPh sb="4" eb="5">
      <t>ド</t>
    </rPh>
    <rPh sb="5" eb="7">
      <t>ヨサン</t>
    </rPh>
    <phoneticPr fontId="3"/>
  </si>
  <si>
    <t>差額</t>
    <rPh sb="0" eb="2">
      <t>サガク</t>
    </rPh>
    <phoneticPr fontId="3"/>
  </si>
  <si>
    <t>対比％</t>
    <rPh sb="0" eb="2">
      <t>タイヒ</t>
    </rPh>
    <phoneticPr fontId="3"/>
  </si>
  <si>
    <t>備考</t>
    <rPh sb="0" eb="2">
      <t>ビコウ</t>
    </rPh>
    <phoneticPr fontId="3"/>
  </si>
  <si>
    <t>Ａ</t>
    <phoneticPr fontId="3"/>
  </si>
  <si>
    <t>Ｂ</t>
    <phoneticPr fontId="3"/>
  </si>
  <si>
    <t>Ｂ-Ａ</t>
    <phoneticPr fontId="3"/>
  </si>
  <si>
    <t>Ｂ/Ａ</t>
    <phoneticPr fontId="3"/>
  </si>
  <si>
    <t>Ⅰ　経常収益</t>
    <rPh sb="2" eb="4">
      <t>ケイジョウ</t>
    </rPh>
    <rPh sb="4" eb="6">
      <t>シュウエキ</t>
    </rPh>
    <phoneticPr fontId="3"/>
  </si>
  <si>
    <r>
      <t>■</t>
    </r>
    <r>
      <rPr>
        <sz val="11"/>
        <rFont val="ＭＳ ゴシック"/>
        <family val="3"/>
        <charset val="128"/>
      </rPr>
      <t>１．会費・入会金収益</t>
    </r>
    <rPh sb="3" eb="5">
      <t>カイヒ</t>
    </rPh>
    <rPh sb="6" eb="9">
      <t>ニュウカイキン</t>
    </rPh>
    <rPh sb="9" eb="11">
      <t>シュウエキ</t>
    </rPh>
    <phoneticPr fontId="3"/>
  </si>
  <si>
    <r>
      <t>■■■</t>
    </r>
    <r>
      <rPr>
        <sz val="11"/>
        <rFont val="ＭＳ ゴシック"/>
        <family val="3"/>
        <charset val="128"/>
      </rPr>
      <t>入会金収益</t>
    </r>
    <rPh sb="3" eb="6">
      <t>ニュウカイキン</t>
    </rPh>
    <rPh sb="6" eb="8">
      <t>シュウエキ</t>
    </rPh>
    <phoneticPr fontId="3"/>
  </si>
  <si>
    <t>正会員2,000/1口、賛助会員1,000/1口</t>
    <rPh sb="0" eb="3">
      <t>セイカイイン</t>
    </rPh>
    <rPh sb="10" eb="11">
      <t>クチ</t>
    </rPh>
    <rPh sb="12" eb="14">
      <t>サンジョ</t>
    </rPh>
    <rPh sb="14" eb="16">
      <t>カイイン</t>
    </rPh>
    <rPh sb="23" eb="24">
      <t>クチ</t>
    </rPh>
    <phoneticPr fontId="3"/>
  </si>
  <si>
    <r>
      <t>■■■</t>
    </r>
    <r>
      <rPr>
        <sz val="11"/>
        <rFont val="ＭＳ ゴシック"/>
        <family val="3"/>
        <charset val="128"/>
      </rPr>
      <t>正会員受取会費収益</t>
    </r>
    <rPh sb="3" eb="6">
      <t>セイカイイン</t>
    </rPh>
    <rPh sb="6" eb="8">
      <t>ウケトリ</t>
    </rPh>
    <rPh sb="8" eb="10">
      <t>カイヒ</t>
    </rPh>
    <rPh sb="10" eb="12">
      <t>シュウエキ</t>
    </rPh>
    <phoneticPr fontId="3"/>
  </si>
  <si>
    <t>年会費1,000円/口</t>
    <rPh sb="0" eb="3">
      <t>ネンカイヒ</t>
    </rPh>
    <rPh sb="8" eb="9">
      <t>エン</t>
    </rPh>
    <rPh sb="10" eb="11">
      <t>クチ</t>
    </rPh>
    <phoneticPr fontId="3"/>
  </si>
  <si>
    <r>
      <t>■■■</t>
    </r>
    <r>
      <rPr>
        <sz val="11"/>
        <rFont val="ＭＳ ゴシック"/>
        <family val="3"/>
        <charset val="128"/>
      </rPr>
      <t>賛助会員受取会費収益</t>
    </r>
    <rPh sb="3" eb="5">
      <t>サンジョ</t>
    </rPh>
    <rPh sb="5" eb="7">
      <t>カイイン</t>
    </rPh>
    <rPh sb="7" eb="9">
      <t>ウケトリ</t>
    </rPh>
    <rPh sb="9" eb="11">
      <t>カイヒ</t>
    </rPh>
    <rPh sb="11" eb="13">
      <t>シュウエキ</t>
    </rPh>
    <phoneticPr fontId="3"/>
  </si>
  <si>
    <t>計</t>
    <rPh sb="0" eb="1">
      <t>ケイ</t>
    </rPh>
    <phoneticPr fontId="3"/>
  </si>
  <si>
    <r>
      <t>■</t>
    </r>
    <r>
      <rPr>
        <sz val="11"/>
        <rFont val="ＭＳ ゴシック"/>
        <family val="3"/>
        <charset val="128"/>
      </rPr>
      <t>２．受取寄付金</t>
    </r>
    <rPh sb="3" eb="5">
      <t>ウケトリ</t>
    </rPh>
    <rPh sb="5" eb="8">
      <t>キフキン</t>
    </rPh>
    <phoneticPr fontId="3"/>
  </si>
  <si>
    <t>自動販売機 他</t>
    <rPh sb="0" eb="2">
      <t>ジドウ</t>
    </rPh>
    <rPh sb="2" eb="5">
      <t>ハンバイキ</t>
    </rPh>
    <rPh sb="6" eb="7">
      <t>ホカ</t>
    </rPh>
    <phoneticPr fontId="3"/>
  </si>
  <si>
    <r>
      <t>■</t>
    </r>
    <r>
      <rPr>
        <sz val="11"/>
        <rFont val="ＭＳ ゴシック"/>
        <family val="3"/>
        <charset val="128"/>
      </rPr>
      <t>３．受取補助金</t>
    </r>
    <rPh sb="3" eb="5">
      <t>ウケトリ</t>
    </rPh>
    <rPh sb="5" eb="7">
      <t>ホジョ</t>
    </rPh>
    <phoneticPr fontId="3"/>
  </si>
  <si>
    <r>
      <t>■</t>
    </r>
    <r>
      <rPr>
        <sz val="11"/>
        <rFont val="ＭＳ ゴシック"/>
        <family val="3"/>
        <charset val="128"/>
      </rPr>
      <t>４．事業収益</t>
    </r>
    <rPh sb="3" eb="5">
      <t>ジギョウ</t>
    </rPh>
    <rPh sb="5" eb="7">
      <t>シュウエキ</t>
    </rPh>
    <phoneticPr fontId="3"/>
  </si>
  <si>
    <t>　①障害者総合支援法に基づく障害福祉サービス事業</t>
    <rPh sb="2" eb="5">
      <t>ショウガイシャ</t>
    </rPh>
    <rPh sb="5" eb="7">
      <t>ソウゴウ</t>
    </rPh>
    <rPh sb="7" eb="9">
      <t>シエン</t>
    </rPh>
    <rPh sb="9" eb="10">
      <t>ホウ</t>
    </rPh>
    <rPh sb="11" eb="12">
      <t>モト</t>
    </rPh>
    <rPh sb="14" eb="16">
      <t>ショウガイ</t>
    </rPh>
    <rPh sb="16" eb="18">
      <t>フクシ</t>
    </rPh>
    <rPh sb="22" eb="24">
      <t>ジギョウ</t>
    </rPh>
    <phoneticPr fontId="3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</si>
  <si>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rFont val="ＭＳ ゴシック"/>
        <family val="3"/>
        <charset val="128"/>
      </rPr>
      <t xml:space="preserve"> 就労継続支援事業収益</t>
    </r>
    <rPh sb="3" eb="5">
      <t>シュウロウ</t>
    </rPh>
    <rPh sb="5" eb="7">
      <t>ケイゾク</t>
    </rPh>
    <rPh sb="7" eb="9">
      <t>シエン</t>
    </rPh>
    <rPh sb="9" eb="11">
      <t>ジギョウ</t>
    </rPh>
    <rPh sb="11" eb="13">
      <t>シュウエキ</t>
    </rPh>
    <phoneticPr fontId="3"/>
  </si>
  <si>
    <t>令和3年4月　福祉サービス費改正</t>
    <rPh sb="0" eb="2">
      <t>レイワ</t>
    </rPh>
    <rPh sb="3" eb="4">
      <t>ネン</t>
    </rPh>
    <rPh sb="5" eb="6">
      <t>ガツ</t>
    </rPh>
    <rPh sb="7" eb="9">
      <t>フクシ</t>
    </rPh>
    <rPh sb="13" eb="14">
      <t>ヒ</t>
    </rPh>
    <rPh sb="14" eb="16">
      <t>カイセイ</t>
    </rPh>
    <phoneticPr fontId="3"/>
  </si>
  <si>
    <r>
      <rPr>
        <sz val="11"/>
        <color theme="0"/>
        <rFont val="ＭＳ ゴシック"/>
        <family val="3"/>
        <charset val="128"/>
      </rPr>
      <t>■ ■</t>
    </r>
    <r>
      <rPr>
        <sz val="11"/>
        <rFont val="ＭＳ ゴシック"/>
        <family val="3"/>
        <charset val="128"/>
      </rPr>
      <t>就労支援事業収益</t>
    </r>
    <rPh sb="3" eb="5">
      <t>シュウロウ</t>
    </rPh>
    <rPh sb="5" eb="7">
      <t>シエン</t>
    </rPh>
    <rPh sb="7" eb="9">
      <t>ジギョウ</t>
    </rPh>
    <rPh sb="9" eb="11">
      <t>シュウエキ</t>
    </rPh>
    <phoneticPr fontId="3"/>
  </si>
  <si>
    <t>工賃向上計画</t>
    <rPh sb="0" eb="2">
      <t>コウチン</t>
    </rPh>
    <rPh sb="2" eb="4">
      <t>コウジョウ</t>
    </rPh>
    <rPh sb="4" eb="6">
      <t>ケイカク</t>
    </rPh>
    <phoneticPr fontId="3"/>
  </si>
  <si>
    <t>　②障害者の社会活動を促進する事業</t>
    <rPh sb="2" eb="5">
      <t>ショウガイシャ</t>
    </rPh>
    <rPh sb="6" eb="8">
      <t>シャカイ</t>
    </rPh>
    <rPh sb="8" eb="10">
      <t>カツドウ</t>
    </rPh>
    <rPh sb="11" eb="12">
      <t>ソク</t>
    </rPh>
    <rPh sb="12" eb="13">
      <t>ススム</t>
    </rPh>
    <rPh sb="15" eb="17">
      <t>ジギョウ</t>
    </rPh>
    <phoneticPr fontId="3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</si>
  <si>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rFont val="ＭＳ ゴシック"/>
        <family val="3"/>
        <charset val="128"/>
      </rPr>
      <t>歩行訓練事業収益</t>
    </r>
    <rPh sb="2" eb="4">
      <t>ホコウ</t>
    </rPh>
    <rPh sb="4" eb="6">
      <t>クンレン</t>
    </rPh>
    <rPh sb="6" eb="8">
      <t>ジギョウ</t>
    </rPh>
    <rPh sb="8" eb="10">
      <t>シュウエキ</t>
    </rPh>
    <phoneticPr fontId="3"/>
  </si>
  <si>
    <t>令和2年度 豊橋市視覚障害者歩行訓練事業</t>
    <rPh sb="0" eb="1">
      <t>レイ</t>
    </rPh>
    <rPh sb="1" eb="2">
      <t>ワ</t>
    </rPh>
    <rPh sb="3" eb="4">
      <t>ネン</t>
    </rPh>
    <rPh sb="4" eb="5">
      <t>ド</t>
    </rPh>
    <rPh sb="6" eb="9">
      <t>トヨハシシ</t>
    </rPh>
    <rPh sb="9" eb="11">
      <t>シカク</t>
    </rPh>
    <rPh sb="11" eb="14">
      <t>ショウガイシャ</t>
    </rPh>
    <rPh sb="14" eb="16">
      <t>ホコウ</t>
    </rPh>
    <rPh sb="16" eb="18">
      <t>クンレン</t>
    </rPh>
    <rPh sb="18" eb="20">
      <t>ジギョウ</t>
    </rPh>
    <phoneticPr fontId="3"/>
  </si>
  <si>
    <r>
      <t>■</t>
    </r>
    <r>
      <rPr>
        <sz val="11"/>
        <rFont val="ＭＳ ゴシック"/>
        <family val="3"/>
        <charset val="128"/>
      </rPr>
      <t>５．その他収益</t>
    </r>
    <rPh sb="5" eb="6">
      <t>タ</t>
    </rPh>
    <rPh sb="6" eb="8">
      <t>シュウエキ</t>
    </rPh>
    <phoneticPr fontId="3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</si>
  <si>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受取利息</t>
    </r>
    <rPh sb="3" eb="5">
      <t>ウケトリ</t>
    </rPh>
    <rPh sb="5" eb="7">
      <t>リソク</t>
    </rPh>
    <phoneticPr fontId="3"/>
  </si>
  <si>
    <t xml:space="preserve">      受取配当金</t>
    <rPh sb="6" eb="8">
      <t>ウケトリ</t>
    </rPh>
    <rPh sb="8" eb="11">
      <t>ハイトウキン</t>
    </rPh>
    <phoneticPr fontId="3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</si>
  <si>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雑収益</t>
    </r>
    <rPh sb="3" eb="4">
      <t>ザツ</t>
    </rPh>
    <rPh sb="4" eb="6">
      <t>シュウエキ</t>
    </rPh>
    <phoneticPr fontId="3"/>
  </si>
  <si>
    <t>　経常収益計</t>
    <rPh sb="1" eb="3">
      <t>ケイジョウ</t>
    </rPh>
    <rPh sb="3" eb="5">
      <t>シュウエキ</t>
    </rPh>
    <rPh sb="5" eb="6">
      <t>ケイ</t>
    </rPh>
    <phoneticPr fontId="3"/>
  </si>
  <si>
    <t>Ⅱ　経常費用</t>
    <rPh sb="2" eb="4">
      <t>ケイジョウ</t>
    </rPh>
    <rPh sb="4" eb="6">
      <t>ヒヨウ</t>
    </rPh>
    <phoneticPr fontId="3"/>
  </si>
  <si>
    <r>
      <t>■</t>
    </r>
    <r>
      <rPr>
        <sz val="11"/>
        <rFont val="ＭＳ ゴシック"/>
        <family val="3"/>
        <charset val="128"/>
      </rPr>
      <t>１．事業費</t>
    </r>
    <rPh sb="3" eb="6">
      <t>ジギョウヒ</t>
    </rPh>
    <phoneticPr fontId="3"/>
  </si>
  <si>
    <r>
      <t>■</t>
    </r>
    <r>
      <rPr>
        <sz val="11"/>
        <rFont val="ＭＳ ゴシック"/>
        <family val="3"/>
        <charset val="128"/>
      </rPr>
      <t>（１）人件費</t>
    </r>
    <rPh sb="4" eb="7">
      <t>ジンケンヒ</t>
    </rPh>
    <phoneticPr fontId="3"/>
  </si>
  <si>
    <r>
      <t>■■■</t>
    </r>
    <r>
      <rPr>
        <sz val="11"/>
        <rFont val="ＭＳ ゴシック"/>
        <family val="3"/>
        <charset val="128"/>
      </rPr>
      <t>給料手当</t>
    </r>
    <rPh sb="3" eb="5">
      <t>キュウリョウ</t>
    </rPh>
    <rPh sb="5" eb="7">
      <t>テアテ</t>
    </rPh>
    <phoneticPr fontId="3"/>
  </si>
  <si>
    <t>職員9名、定期昇給</t>
    <rPh sb="0" eb="2">
      <t>ショクイン</t>
    </rPh>
    <rPh sb="3" eb="4">
      <t>メイ</t>
    </rPh>
    <rPh sb="5" eb="7">
      <t>テイキ</t>
    </rPh>
    <rPh sb="7" eb="9">
      <t>ショウキュウ</t>
    </rPh>
    <phoneticPr fontId="3"/>
  </si>
  <si>
    <t>　　　退職給付費用</t>
    <rPh sb="3" eb="9">
      <t>タイショクキュウフヒヨウ</t>
    </rPh>
    <phoneticPr fontId="3"/>
  </si>
  <si>
    <t>中退共掛金</t>
    <rPh sb="0" eb="3">
      <t>チュウタイキョウ</t>
    </rPh>
    <rPh sb="3" eb="5">
      <t>カケキン</t>
    </rPh>
    <phoneticPr fontId="3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</si>
  <si>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法定福利費</t>
    </r>
    <rPh sb="3" eb="5">
      <t>ホウテイ</t>
    </rPh>
    <rPh sb="5" eb="7">
      <t>フクリ</t>
    </rPh>
    <rPh sb="7" eb="8">
      <t>ヒ</t>
    </rPh>
    <phoneticPr fontId="3"/>
  </si>
  <si>
    <t>社会保険・厚生年金・労災・労働保険料</t>
    <rPh sb="0" eb="2">
      <t>シャカイ</t>
    </rPh>
    <rPh sb="2" eb="4">
      <t>ホケン</t>
    </rPh>
    <rPh sb="5" eb="7">
      <t>コウセイ</t>
    </rPh>
    <rPh sb="7" eb="9">
      <t>ネンキン</t>
    </rPh>
    <rPh sb="10" eb="12">
      <t>ロウサイ</t>
    </rPh>
    <rPh sb="13" eb="15">
      <t>ロウドウ</t>
    </rPh>
    <rPh sb="15" eb="17">
      <t>ホケン</t>
    </rPh>
    <rPh sb="17" eb="18">
      <t>リョウ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</si>
  <si>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福利厚生費</t>
    </r>
    <rPh sb="3" eb="5">
      <t>フクリ</t>
    </rPh>
    <rPh sb="5" eb="8">
      <t>コウセイヒ</t>
    </rPh>
    <phoneticPr fontId="15"/>
  </si>
  <si>
    <t>職員健康診断等</t>
    <rPh sb="0" eb="2">
      <t>ショクイン</t>
    </rPh>
    <rPh sb="2" eb="4">
      <t>ケンコウ</t>
    </rPh>
    <rPh sb="4" eb="6">
      <t>シンダン</t>
    </rPh>
    <rPh sb="6" eb="7">
      <t>トウ</t>
    </rPh>
    <phoneticPr fontId="3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</si>
  <si>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人件費　計</t>
    </r>
    <rPh sb="3" eb="6">
      <t>ジンケンヒ</t>
    </rPh>
    <rPh sb="7" eb="8">
      <t>ケイ</t>
    </rPh>
    <phoneticPr fontId="3"/>
  </si>
  <si>
    <t>令和3年度予算</t>
    <rPh sb="0" eb="1">
      <t>レイ</t>
    </rPh>
    <rPh sb="1" eb="2">
      <t>ワ</t>
    </rPh>
    <rPh sb="3" eb="4">
      <t>ネン</t>
    </rPh>
    <rPh sb="4" eb="5">
      <t>ド</t>
    </rPh>
    <rPh sb="5" eb="7">
      <t>ヨサン</t>
    </rPh>
    <phoneticPr fontId="3"/>
  </si>
  <si>
    <r>
      <rPr>
        <sz val="11"/>
        <color indexed="9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（２）その他の経費</t>
    </r>
    <rPh sb="6" eb="7">
      <t>タ</t>
    </rPh>
    <rPh sb="8" eb="10">
      <t>ケイヒ</t>
    </rPh>
    <phoneticPr fontId="15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</si>
  <si>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研修費</t>
    </r>
    <rPh sb="3" eb="6">
      <t>ケンシュウヒ</t>
    </rPh>
    <phoneticPr fontId="15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</si>
  <si>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会議費</t>
    </r>
    <rPh sb="3" eb="6">
      <t>カイギヒ</t>
    </rPh>
    <phoneticPr fontId="15"/>
  </si>
  <si>
    <t>総会、理事会等</t>
    <rPh sb="0" eb="2">
      <t>ソウカイ</t>
    </rPh>
    <rPh sb="3" eb="6">
      <t>リジカイ</t>
    </rPh>
    <rPh sb="6" eb="7">
      <t>ナド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</si>
  <si>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旅費交通費</t>
    </r>
    <rPh sb="3" eb="5">
      <t>リョヒ</t>
    </rPh>
    <rPh sb="5" eb="8">
      <t>コウツウヒ</t>
    </rPh>
    <rPh sb="7" eb="8">
      <t>ヒ</t>
    </rPh>
    <phoneticPr fontId="15"/>
  </si>
  <si>
    <t>出張旅費等（オンライン研修等）</t>
    <rPh sb="0" eb="2">
      <t>シュッチョウ</t>
    </rPh>
    <rPh sb="2" eb="4">
      <t>リョヒ</t>
    </rPh>
    <rPh sb="4" eb="5">
      <t>トウ</t>
    </rPh>
    <rPh sb="11" eb="13">
      <t>ケンシュウ</t>
    </rPh>
    <rPh sb="13" eb="14">
      <t>ナド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</si>
  <si>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通信運搬費</t>
    </r>
    <rPh sb="3" eb="5">
      <t>ツウシン</t>
    </rPh>
    <rPh sb="5" eb="7">
      <t>ウンパン</t>
    </rPh>
    <rPh sb="7" eb="8">
      <t>ヒ</t>
    </rPh>
    <phoneticPr fontId="15"/>
  </si>
  <si>
    <t>電話、ネット、郵送料他</t>
    <rPh sb="0" eb="2">
      <t>デンワ</t>
    </rPh>
    <rPh sb="7" eb="10">
      <t>ユウソウリョウ</t>
    </rPh>
    <rPh sb="10" eb="11">
      <t>ホカ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</si>
  <si>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減価償却費</t>
    </r>
    <rPh sb="3" eb="5">
      <t>ゲンカ</t>
    </rPh>
    <rPh sb="5" eb="7">
      <t>ショウキャク</t>
    </rPh>
    <rPh sb="7" eb="8">
      <t>ヒ</t>
    </rPh>
    <phoneticPr fontId="15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</si>
  <si>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消耗什器備品費</t>
    </r>
    <rPh sb="3" eb="5">
      <t>ショウモウ</t>
    </rPh>
    <rPh sb="5" eb="7">
      <t>ジュウキ</t>
    </rPh>
    <rPh sb="7" eb="9">
      <t>ビヒン</t>
    </rPh>
    <rPh sb="9" eb="10">
      <t>ヒ</t>
    </rPh>
    <phoneticPr fontId="15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</si>
  <si>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消耗品費</t>
    </r>
    <rPh sb="3" eb="5">
      <t>ショウモウ</t>
    </rPh>
    <rPh sb="5" eb="6">
      <t>ヒン</t>
    </rPh>
    <rPh sb="6" eb="7">
      <t>ヒ</t>
    </rPh>
    <phoneticPr fontId="15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</si>
  <si>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広告宣伝費</t>
    </r>
    <rPh sb="3" eb="5">
      <t>コウコク</t>
    </rPh>
    <rPh sb="5" eb="8">
      <t>センデンヒ</t>
    </rPh>
    <rPh sb="7" eb="8">
      <t>ヒ</t>
    </rPh>
    <phoneticPr fontId="15"/>
  </si>
  <si>
    <r>
      <t>■■■</t>
    </r>
    <r>
      <rPr>
        <sz val="11"/>
        <rFont val="ＭＳ ゴシック"/>
        <family val="3"/>
        <charset val="128"/>
      </rPr>
      <t>修繕費</t>
    </r>
    <rPh sb="3" eb="6">
      <t>シュウゼンヒ</t>
    </rPh>
    <phoneticPr fontId="15"/>
  </si>
  <si>
    <r>
      <t>■■■</t>
    </r>
    <r>
      <rPr>
        <sz val="11"/>
        <rFont val="ＭＳ ゴシック"/>
        <family val="3"/>
        <charset val="128"/>
      </rPr>
      <t>車両費</t>
    </r>
    <rPh sb="3" eb="5">
      <t>シャリョウ</t>
    </rPh>
    <rPh sb="5" eb="6">
      <t>ヒ</t>
    </rPh>
    <phoneticPr fontId="15"/>
  </si>
  <si>
    <t>車両法定点検、整備費</t>
    <rPh sb="0" eb="2">
      <t>シャリョウ</t>
    </rPh>
    <rPh sb="2" eb="4">
      <t>ホウテイ</t>
    </rPh>
    <rPh sb="4" eb="6">
      <t>テンケン</t>
    </rPh>
    <rPh sb="7" eb="9">
      <t>セイビ</t>
    </rPh>
    <rPh sb="9" eb="10">
      <t>ヒ</t>
    </rPh>
    <phoneticPr fontId="3"/>
  </si>
  <si>
    <r>
      <t>■■■</t>
    </r>
    <r>
      <rPr>
        <sz val="11"/>
        <rFont val="ＭＳ ゴシック"/>
        <family val="3"/>
        <charset val="128"/>
      </rPr>
      <t>印刷製本費</t>
    </r>
    <rPh sb="3" eb="5">
      <t>インサツ</t>
    </rPh>
    <rPh sb="5" eb="7">
      <t>セイホン</t>
    </rPh>
    <rPh sb="7" eb="8">
      <t>ヒ</t>
    </rPh>
    <phoneticPr fontId="15"/>
  </si>
  <si>
    <t>てのひら通信　他</t>
    <rPh sb="4" eb="6">
      <t>ツウシン</t>
    </rPh>
    <rPh sb="7" eb="8">
      <t>ホカ</t>
    </rPh>
    <phoneticPr fontId="3"/>
  </si>
  <si>
    <r>
      <t>■■■</t>
    </r>
    <r>
      <rPr>
        <sz val="11"/>
        <rFont val="ＭＳ ゴシック"/>
        <family val="3"/>
        <charset val="128"/>
      </rPr>
      <t>新聞図書費</t>
    </r>
    <rPh sb="3" eb="5">
      <t>シンブン</t>
    </rPh>
    <rPh sb="5" eb="8">
      <t>トショヒ</t>
    </rPh>
    <phoneticPr fontId="15"/>
  </si>
  <si>
    <r>
      <t>■■■</t>
    </r>
    <r>
      <rPr>
        <sz val="11"/>
        <rFont val="ＭＳ ゴシック"/>
        <family val="3"/>
        <charset val="128"/>
      </rPr>
      <t>燃料費</t>
    </r>
    <rPh sb="3" eb="6">
      <t>ネンリョウヒ</t>
    </rPh>
    <phoneticPr fontId="15"/>
  </si>
  <si>
    <t>ガソリン代</t>
    <rPh sb="4" eb="5">
      <t>ダイ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</si>
  <si>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水道光熱費</t>
    </r>
    <rPh sb="3" eb="5">
      <t>スイドウ</t>
    </rPh>
    <rPh sb="5" eb="8">
      <t>コウネツヒ</t>
    </rPh>
    <phoneticPr fontId="15"/>
  </si>
  <si>
    <t>電気料、ガス料、水道料</t>
    <rPh sb="0" eb="2">
      <t>デンキ</t>
    </rPh>
    <rPh sb="2" eb="3">
      <t>リョウ</t>
    </rPh>
    <rPh sb="6" eb="7">
      <t>リョウ</t>
    </rPh>
    <rPh sb="8" eb="11">
      <t>スイドウリョウ</t>
    </rPh>
    <phoneticPr fontId="3"/>
  </si>
  <si>
    <r>
      <t>■■■</t>
    </r>
    <r>
      <rPr>
        <sz val="11"/>
        <rFont val="ＭＳ ゴシック"/>
        <family val="3"/>
        <charset val="128"/>
      </rPr>
      <t>賃借料</t>
    </r>
    <rPh sb="3" eb="6">
      <t>チンシャクリョウ</t>
    </rPh>
    <phoneticPr fontId="15"/>
  </si>
  <si>
    <t>家賃、Web会計、駐車場(職員用）</t>
    <rPh sb="0" eb="2">
      <t>ヤチン</t>
    </rPh>
    <rPh sb="6" eb="8">
      <t>カイケイ</t>
    </rPh>
    <rPh sb="9" eb="12">
      <t>チュウシャジョウ</t>
    </rPh>
    <rPh sb="13" eb="15">
      <t>ショクイン</t>
    </rPh>
    <rPh sb="15" eb="16">
      <t>ヨウ</t>
    </rPh>
    <phoneticPr fontId="3"/>
  </si>
  <si>
    <r>
      <t>■■■</t>
    </r>
    <r>
      <rPr>
        <sz val="11"/>
        <rFont val="ＭＳ ゴシック"/>
        <family val="3"/>
        <charset val="128"/>
      </rPr>
      <t>保険料</t>
    </r>
    <rPh sb="3" eb="6">
      <t>ホケンリョウ</t>
    </rPh>
    <phoneticPr fontId="15"/>
  </si>
  <si>
    <t>自動車保険、火災保険、施設責任賠償保険</t>
    <rPh sb="0" eb="3">
      <t>ジドウシャ</t>
    </rPh>
    <rPh sb="3" eb="5">
      <t>ホケン</t>
    </rPh>
    <rPh sb="6" eb="8">
      <t>カサイ</t>
    </rPh>
    <rPh sb="8" eb="10">
      <t>ホケン</t>
    </rPh>
    <rPh sb="11" eb="13">
      <t>シセツ</t>
    </rPh>
    <rPh sb="13" eb="15">
      <t>セキニン</t>
    </rPh>
    <rPh sb="15" eb="17">
      <t>バイショウ</t>
    </rPh>
    <rPh sb="17" eb="19">
      <t>ホケン</t>
    </rPh>
    <phoneticPr fontId="3"/>
  </si>
  <si>
    <r>
      <t>■■■</t>
    </r>
    <r>
      <rPr>
        <sz val="11"/>
        <rFont val="ＭＳ ゴシック"/>
        <family val="3"/>
        <charset val="128"/>
      </rPr>
      <t>諸謝金</t>
    </r>
    <rPh sb="3" eb="4">
      <t>ショ</t>
    </rPh>
    <rPh sb="4" eb="6">
      <t>シャキン</t>
    </rPh>
    <phoneticPr fontId="15"/>
  </si>
  <si>
    <t>お歳暮　他</t>
    <rPh sb="1" eb="3">
      <t>セイボ</t>
    </rPh>
    <rPh sb="4" eb="5">
      <t>ホカ</t>
    </rPh>
    <phoneticPr fontId="3"/>
  </si>
  <si>
    <r>
      <t>■■■</t>
    </r>
    <r>
      <rPr>
        <sz val="11"/>
        <rFont val="ＭＳ ゴシック"/>
        <family val="3"/>
        <charset val="128"/>
      </rPr>
      <t>公租公課</t>
    </r>
    <rPh sb="3" eb="5">
      <t>コウソ</t>
    </rPh>
    <rPh sb="5" eb="7">
      <t>コウカ</t>
    </rPh>
    <phoneticPr fontId="15"/>
  </si>
  <si>
    <t>車検重量税、印紙税　</t>
    <rPh sb="0" eb="2">
      <t>シャケン</t>
    </rPh>
    <rPh sb="2" eb="5">
      <t>ジュウリョウゼイ</t>
    </rPh>
    <rPh sb="6" eb="9">
      <t>インシゼイ</t>
    </rPh>
    <phoneticPr fontId="3"/>
  </si>
  <si>
    <r>
      <t>■■■</t>
    </r>
    <r>
      <rPr>
        <sz val="11"/>
        <rFont val="ＭＳ ゴシック"/>
        <family val="3"/>
        <charset val="128"/>
      </rPr>
      <t>支払負担金</t>
    </r>
    <rPh sb="3" eb="5">
      <t>シハライ</t>
    </rPh>
    <rPh sb="5" eb="8">
      <t>フタンキン</t>
    </rPh>
    <phoneticPr fontId="15"/>
  </si>
  <si>
    <t>日本盲人職能職能開発センター年会費　他</t>
    <rPh sb="0" eb="2">
      <t>ニホン</t>
    </rPh>
    <rPh sb="2" eb="4">
      <t>モウジン</t>
    </rPh>
    <rPh sb="4" eb="6">
      <t>ショクノウ</t>
    </rPh>
    <rPh sb="6" eb="8">
      <t>ショクノウ</t>
    </rPh>
    <rPh sb="8" eb="10">
      <t>カイハツ</t>
    </rPh>
    <rPh sb="14" eb="17">
      <t>ネンカイヒ</t>
    </rPh>
    <rPh sb="18" eb="19">
      <t>ホカ</t>
    </rPh>
    <phoneticPr fontId="3"/>
  </si>
  <si>
    <r>
      <t>■■■</t>
    </r>
    <r>
      <rPr>
        <sz val="11"/>
        <rFont val="ＭＳ ゴシック"/>
        <family val="3"/>
        <charset val="128"/>
      </rPr>
      <t>支払手数料</t>
    </r>
    <rPh sb="3" eb="5">
      <t>シハライ</t>
    </rPh>
    <rPh sb="5" eb="8">
      <t>テスウリョウ</t>
    </rPh>
    <phoneticPr fontId="15"/>
  </si>
  <si>
    <t>振込手数料</t>
    <rPh sb="0" eb="2">
      <t>フリコミ</t>
    </rPh>
    <rPh sb="2" eb="5">
      <t>テスウリョウ</t>
    </rPh>
    <phoneticPr fontId="3"/>
  </si>
  <si>
    <t>　　　委託費</t>
    <rPh sb="3" eb="5">
      <t>イタク</t>
    </rPh>
    <rPh sb="5" eb="6">
      <t>ヒ</t>
    </rPh>
    <phoneticPr fontId="15"/>
  </si>
  <si>
    <t>社会保険労務士</t>
    <rPh sb="0" eb="2">
      <t>シャカイ</t>
    </rPh>
    <rPh sb="2" eb="4">
      <t>ホケン</t>
    </rPh>
    <rPh sb="4" eb="7">
      <t>ロウムシ</t>
    </rPh>
    <phoneticPr fontId="3"/>
  </si>
  <si>
    <r>
      <t>■■■</t>
    </r>
    <r>
      <rPr>
        <sz val="11"/>
        <rFont val="ＭＳ ゴシック"/>
        <family val="3"/>
        <charset val="128"/>
      </rPr>
      <t>雑費</t>
    </r>
    <rPh sb="3" eb="5">
      <t>ザッピ</t>
    </rPh>
    <phoneticPr fontId="15"/>
  </si>
  <si>
    <t>　　　雑損失</t>
    <rPh sb="3" eb="4">
      <t>ザツ</t>
    </rPh>
    <rPh sb="4" eb="6">
      <t>ソンシツ</t>
    </rPh>
    <phoneticPr fontId="3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</si>
  <si>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color theme="1"/>
        <rFont val="ＭＳ ゴシック"/>
        <family val="3"/>
        <charset val="128"/>
      </rPr>
      <t>その他の経費　計</t>
    </r>
    <rPh sb="4" eb="5">
      <t>タ</t>
    </rPh>
    <rPh sb="6" eb="8">
      <t>ケイヒ</t>
    </rPh>
    <rPh sb="9" eb="10">
      <t>ケイ</t>
    </rPh>
    <phoneticPr fontId="3"/>
  </si>
  <si>
    <t>　　一般事業費　計</t>
    <rPh sb="2" eb="4">
      <t>イッパン</t>
    </rPh>
    <rPh sb="4" eb="7">
      <t>ジギョウヒ</t>
    </rPh>
    <rPh sb="8" eb="9">
      <t>ケイ</t>
    </rPh>
    <phoneticPr fontId="3"/>
  </si>
  <si>
    <t>　　就労支援事業費</t>
    <rPh sb="2" eb="4">
      <t>シュウロウ</t>
    </rPh>
    <rPh sb="4" eb="6">
      <t>シエン</t>
    </rPh>
    <rPh sb="6" eb="9">
      <t>ジギョウヒ</t>
    </rPh>
    <phoneticPr fontId="15"/>
  </si>
  <si>
    <r>
      <t>　</t>
    </r>
    <r>
      <rPr>
        <sz val="11"/>
        <color theme="0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歩行訓練委託費</t>
    </r>
    <rPh sb="2" eb="4">
      <t>ホコウ</t>
    </rPh>
    <rPh sb="4" eb="6">
      <t>クンレン</t>
    </rPh>
    <rPh sb="6" eb="8">
      <t>イタク</t>
    </rPh>
    <rPh sb="8" eb="9">
      <t>ヒ</t>
    </rPh>
    <phoneticPr fontId="15"/>
  </si>
  <si>
    <t>歩行訓練士</t>
    <rPh sb="0" eb="2">
      <t>ホコウ</t>
    </rPh>
    <rPh sb="2" eb="4">
      <t>クンレン</t>
    </rPh>
    <rPh sb="4" eb="5">
      <t>シ</t>
    </rPh>
    <phoneticPr fontId="3"/>
  </si>
  <si>
    <r>
      <t>■</t>
    </r>
    <r>
      <rPr>
        <b/>
        <sz val="11"/>
        <rFont val="ＭＳ ゴシック"/>
        <family val="3"/>
        <charset val="128"/>
      </rPr>
      <t>経常費用計</t>
    </r>
    <rPh sb="1" eb="3">
      <t>ケイジョウ</t>
    </rPh>
    <rPh sb="3" eb="5">
      <t>ヒヨウ</t>
    </rPh>
    <rPh sb="5" eb="6">
      <t>ケイ</t>
    </rPh>
    <phoneticPr fontId="15"/>
  </si>
  <si>
    <r>
      <t>■■</t>
    </r>
    <r>
      <rPr>
        <sz val="11"/>
        <rFont val="ＭＳ ゴシック"/>
        <family val="3"/>
        <charset val="128"/>
      </rPr>
      <t>当期正味財産増減額</t>
    </r>
    <rPh sb="2" eb="4">
      <t>トウキ</t>
    </rPh>
    <rPh sb="4" eb="6">
      <t>ショウミ</t>
    </rPh>
    <rPh sb="6" eb="8">
      <t>ザイサン</t>
    </rPh>
    <rPh sb="8" eb="11">
      <t>ゾウゲンガク</t>
    </rPh>
    <phoneticPr fontId="15"/>
  </si>
  <si>
    <r>
      <t>■■</t>
    </r>
    <r>
      <rPr>
        <sz val="11"/>
        <rFont val="ＭＳ ゴシック"/>
        <family val="3"/>
        <charset val="128"/>
      </rPr>
      <t>前年度正味財産額</t>
    </r>
    <rPh sb="2" eb="5">
      <t>ゼンネンド</t>
    </rPh>
    <rPh sb="5" eb="7">
      <t>ショウミ</t>
    </rPh>
    <rPh sb="7" eb="9">
      <t>ザイサン</t>
    </rPh>
    <rPh sb="9" eb="10">
      <t>ガク</t>
    </rPh>
    <phoneticPr fontId="15"/>
  </si>
  <si>
    <r>
      <t>■■</t>
    </r>
    <r>
      <rPr>
        <sz val="11"/>
        <rFont val="ＭＳ ゴシック"/>
        <family val="3"/>
        <charset val="128"/>
      </rPr>
      <t>次期繰越正味財産額</t>
    </r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</si>
</sst>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△ &quot;#,##0.0"/>
    <numFmt numFmtId="177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rgb="FFFFFFFF"/>
      <name val="ＭＳ ゴシック"/>
      <family val="3"/>
      <charset val="128"/>
    </font>
    <font>
      <b/>
      <sz val="11"/>
      <color rgb="FFFFFFFF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176" fontId="10" fillId="0" borderId="28" xfId="1" applyNumberFormat="1" applyFont="1" applyFill="1" applyBorder="1" applyAlignment="1">
      <alignment horizontal="right" vertical="center" shrinkToFit="1"/>
    </xf>
    <xf numFmtId="38" fontId="11" fillId="0" borderId="25" xfId="0" applyNumberFormat="1" applyFont="1" applyBorder="1" applyAlignment="1">
      <alignment horizontal="left" vertical="center"/>
    </xf>
    <xf numFmtId="38" fontId="11" fillId="0" borderId="26" xfId="0" applyNumberFormat="1" applyFont="1" applyBorder="1" applyAlignment="1">
      <alignment horizontal="left" vertical="center"/>
    </xf>
    <xf numFmtId="38" fontId="11" fillId="0" borderId="27" xfId="0" applyNumberFormat="1" applyFont="1" applyBorder="1" applyAlignment="1">
      <alignment horizontal="left" vertical="center"/>
    </xf>
    <xf numFmtId="177" fontId="9" fillId="0" borderId="29" xfId="1" applyNumberFormat="1" applyFont="1" applyFill="1" applyBorder="1" applyAlignment="1">
      <alignment horizontal="right" vertical="center"/>
    </xf>
    <xf numFmtId="177" fontId="9" fillId="0" borderId="30" xfId="1" applyNumberFormat="1" applyFont="1" applyFill="1" applyBorder="1" applyAlignment="1">
      <alignment horizontal="right" vertical="center"/>
    </xf>
    <xf numFmtId="177" fontId="9" fillId="0" borderId="31" xfId="1" applyNumberFormat="1" applyFont="1" applyFill="1" applyBorder="1" applyAlignment="1">
      <alignment horizontal="right" vertical="center"/>
    </xf>
    <xf numFmtId="177" fontId="9" fillId="0" borderId="32" xfId="1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shrinkToFit="1"/>
    </xf>
    <xf numFmtId="38" fontId="9" fillId="0" borderId="33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177" fontId="9" fillId="0" borderId="33" xfId="1" applyNumberFormat="1" applyFont="1" applyFill="1" applyBorder="1" applyAlignment="1">
      <alignment horizontal="right" vertical="center"/>
    </xf>
    <xf numFmtId="177" fontId="9" fillId="0" borderId="34" xfId="1" applyNumberFormat="1" applyFont="1" applyFill="1" applyBorder="1" applyAlignment="1">
      <alignment horizontal="right" vertical="center"/>
    </xf>
    <xf numFmtId="176" fontId="10" fillId="0" borderId="36" xfId="1" applyNumberFormat="1" applyFont="1" applyFill="1" applyBorder="1" applyAlignment="1">
      <alignment horizontal="right" vertical="center" shrinkToFit="1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177" fontId="9" fillId="0" borderId="40" xfId="1" applyNumberFormat="1" applyFont="1" applyFill="1" applyBorder="1" applyAlignment="1">
      <alignment horizontal="right" vertical="center"/>
    </xf>
    <xf numFmtId="177" fontId="9" fillId="0" borderId="41" xfId="1" applyNumberFormat="1" applyFont="1" applyFill="1" applyBorder="1" applyAlignment="1">
      <alignment horizontal="right" vertical="center"/>
    </xf>
    <xf numFmtId="177" fontId="9" fillId="0" borderId="42" xfId="1" applyNumberFormat="1" applyFont="1" applyFill="1" applyBorder="1" applyAlignment="1">
      <alignment horizontal="right" vertical="center"/>
    </xf>
    <xf numFmtId="177" fontId="9" fillId="0" borderId="43" xfId="1" applyNumberFormat="1" applyFont="1" applyFill="1" applyBorder="1" applyAlignment="1">
      <alignment horizontal="right" vertical="center"/>
    </xf>
    <xf numFmtId="176" fontId="10" fillId="0" borderId="44" xfId="1" applyNumberFormat="1" applyFont="1" applyFill="1" applyBorder="1" applyAlignment="1">
      <alignment horizontal="righ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177" fontId="9" fillId="0" borderId="40" xfId="1" applyNumberFormat="1" applyFont="1" applyFill="1" applyBorder="1" applyAlignment="1">
      <alignment horizontal="right" vertical="center" shrinkToFit="1"/>
    </xf>
    <xf numFmtId="177" fontId="9" fillId="0" borderId="41" xfId="1" applyNumberFormat="1" applyFont="1" applyFill="1" applyBorder="1" applyAlignment="1">
      <alignment horizontal="right" vertical="center" shrinkToFit="1"/>
    </xf>
    <xf numFmtId="177" fontId="9" fillId="0" borderId="42" xfId="1" applyNumberFormat="1" applyFont="1" applyFill="1" applyBorder="1" applyAlignment="1">
      <alignment horizontal="right" vertical="center" shrinkToFit="1"/>
    </xf>
    <xf numFmtId="177" fontId="9" fillId="0" borderId="43" xfId="1" applyNumberFormat="1" applyFont="1" applyFill="1" applyBorder="1" applyAlignment="1">
      <alignment horizontal="right" vertical="center" shrinkToFit="1"/>
    </xf>
    <xf numFmtId="0" fontId="8" fillId="0" borderId="38" xfId="0" applyFont="1" applyBorder="1" applyAlignment="1">
      <alignment vertical="center" shrinkToFit="1"/>
    </xf>
    <xf numFmtId="177" fontId="9" fillId="0" borderId="38" xfId="1" applyNumberFormat="1" applyFont="1" applyFill="1" applyBorder="1" applyAlignment="1">
      <alignment horizontal="right" vertical="center"/>
    </xf>
    <xf numFmtId="176" fontId="10" fillId="0" borderId="38" xfId="1" applyNumberFormat="1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wrapText="1" shrinkToFit="1"/>
    </xf>
    <xf numFmtId="0" fontId="9" fillId="0" borderId="38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left" vertical="center" wrapText="1" shrinkToFit="1"/>
    </xf>
    <xf numFmtId="176" fontId="10" fillId="0" borderId="44" xfId="1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177" fontId="9" fillId="0" borderId="45" xfId="1" applyNumberFormat="1" applyFont="1" applyFill="1" applyBorder="1" applyAlignment="1">
      <alignment horizontal="right" vertical="center" shrinkToFit="1"/>
    </xf>
    <xf numFmtId="177" fontId="9" fillId="0" borderId="46" xfId="1" applyNumberFormat="1" applyFont="1" applyFill="1" applyBorder="1" applyAlignment="1">
      <alignment horizontal="right" vertical="center" shrinkToFit="1"/>
    </xf>
    <xf numFmtId="177" fontId="9" fillId="0" borderId="47" xfId="1" applyNumberFormat="1" applyFont="1" applyFill="1" applyBorder="1" applyAlignment="1">
      <alignment horizontal="right" vertical="center" shrinkToFit="1"/>
    </xf>
    <xf numFmtId="176" fontId="10" fillId="0" borderId="24" xfId="1" applyNumberFormat="1" applyFont="1" applyFill="1" applyBorder="1" applyAlignment="1">
      <alignment horizontal="righ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38" fontId="9" fillId="0" borderId="27" xfId="1" applyFont="1" applyFill="1" applyBorder="1" applyAlignment="1">
      <alignment horizontal="right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left" vertical="center" shrinkToFit="1"/>
    </xf>
    <xf numFmtId="38" fontId="9" fillId="0" borderId="51" xfId="1" applyFont="1" applyFill="1" applyBorder="1" applyAlignment="1">
      <alignment horizontal="center" vertical="center"/>
    </xf>
    <xf numFmtId="38" fontId="9" fillId="0" borderId="50" xfId="1" applyFont="1" applyFill="1" applyBorder="1" applyAlignment="1">
      <alignment horizontal="right" vertical="center"/>
    </xf>
    <xf numFmtId="38" fontId="9" fillId="0" borderId="51" xfId="1" applyFont="1" applyFill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177" fontId="9" fillId="0" borderId="51" xfId="1" applyNumberFormat="1" applyFont="1" applyFill="1" applyBorder="1" applyAlignment="1">
      <alignment horizontal="center" vertical="center"/>
    </xf>
    <xf numFmtId="177" fontId="9" fillId="0" borderId="52" xfId="1" applyNumberFormat="1" applyFont="1" applyFill="1" applyBorder="1" applyAlignment="1">
      <alignment horizontal="center" vertical="center"/>
    </xf>
    <xf numFmtId="176" fontId="10" fillId="0" borderId="53" xfId="1" applyNumberFormat="1" applyFont="1" applyFill="1" applyBorder="1" applyAlignment="1">
      <alignment horizontal="right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55" xfId="0" applyFont="1" applyBorder="1" applyAlignment="1">
      <alignment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38" fontId="11" fillId="0" borderId="26" xfId="1" applyFont="1" applyFill="1" applyBorder="1" applyAlignment="1">
      <alignment horizontal="left" vertical="center" shrinkToFit="1"/>
    </xf>
    <xf numFmtId="38" fontId="11" fillId="0" borderId="27" xfId="1" applyFont="1" applyFill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shrinkToFit="1"/>
    </xf>
    <xf numFmtId="177" fontId="9" fillId="0" borderId="51" xfId="1" applyNumberFormat="1" applyFont="1" applyFill="1" applyBorder="1" applyAlignment="1">
      <alignment horizontal="right" vertical="center"/>
    </xf>
    <xf numFmtId="38" fontId="11" fillId="0" borderId="51" xfId="0" applyNumberFormat="1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shrinkToFit="1"/>
    </xf>
    <xf numFmtId="177" fontId="8" fillId="0" borderId="38" xfId="0" applyNumberFormat="1" applyFont="1" applyBorder="1" applyAlignment="1">
      <alignment horizontal="center" vertical="center" shrinkToFit="1"/>
    </xf>
    <xf numFmtId="177" fontId="5" fillId="0" borderId="38" xfId="0" applyNumberFormat="1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38" fontId="9" fillId="0" borderId="54" xfId="1" applyFont="1" applyFill="1" applyBorder="1" applyAlignment="1">
      <alignment horizontal="right" vertical="center"/>
    </xf>
    <xf numFmtId="38" fontId="9" fillId="0" borderId="48" xfId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177" fontId="9" fillId="0" borderId="23" xfId="1" applyNumberFormat="1" applyFont="1" applyFill="1" applyBorder="1" applyAlignment="1">
      <alignment horizontal="right" vertical="center"/>
    </xf>
    <xf numFmtId="176" fontId="10" fillId="0" borderId="55" xfId="1" applyNumberFormat="1" applyFont="1" applyFill="1" applyBorder="1" applyAlignment="1">
      <alignment horizontal="right" vertical="center" shrinkToFit="1"/>
    </xf>
    <xf numFmtId="38" fontId="11" fillId="0" borderId="54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177" fontId="9" fillId="0" borderId="56" xfId="1" applyNumberFormat="1" applyFont="1" applyFill="1" applyBorder="1" applyAlignment="1">
      <alignment horizontal="right" vertical="center"/>
    </xf>
    <xf numFmtId="177" fontId="9" fillId="0" borderId="57" xfId="1" applyNumberFormat="1" applyFont="1" applyFill="1" applyBorder="1" applyAlignment="1">
      <alignment horizontal="right" vertical="center"/>
    </xf>
    <xf numFmtId="177" fontId="9" fillId="0" borderId="58" xfId="1" applyNumberFormat="1" applyFont="1" applyFill="1" applyBorder="1" applyAlignment="1">
      <alignment horizontal="right" vertical="center"/>
    </xf>
    <xf numFmtId="177" fontId="9" fillId="0" borderId="59" xfId="1" applyNumberFormat="1" applyFont="1" applyFill="1" applyBorder="1" applyAlignment="1">
      <alignment horizontal="right" vertical="center"/>
    </xf>
    <xf numFmtId="0" fontId="11" fillId="0" borderId="5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38" fontId="9" fillId="0" borderId="39" xfId="1" applyFont="1" applyFill="1" applyBorder="1" applyAlignment="1">
      <alignment horizontal="right" vertical="center"/>
    </xf>
    <xf numFmtId="177" fontId="9" fillId="0" borderId="37" xfId="1" applyNumberFormat="1" applyFont="1" applyFill="1" applyBorder="1" applyAlignment="1">
      <alignment horizontal="right" vertical="center"/>
    </xf>
    <xf numFmtId="38" fontId="13" fillId="0" borderId="37" xfId="0" applyNumberFormat="1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38" fontId="9" fillId="0" borderId="45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177" fontId="9" fillId="0" borderId="46" xfId="1" applyNumberFormat="1" applyFont="1" applyFill="1" applyBorder="1" applyAlignment="1">
      <alignment horizontal="right" vertical="center"/>
    </xf>
    <xf numFmtId="176" fontId="10" fillId="0" borderId="46" xfId="1" applyNumberFormat="1" applyFont="1" applyFill="1" applyBorder="1" applyAlignment="1">
      <alignment horizontal="righ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wrapText="1" shrinkToFit="1"/>
    </xf>
    <xf numFmtId="0" fontId="9" fillId="0" borderId="30" xfId="0" applyFont="1" applyBorder="1" applyAlignment="1">
      <alignment horizontal="left" vertical="center" wrapText="1" shrinkToFit="1"/>
    </xf>
    <xf numFmtId="0" fontId="9" fillId="0" borderId="31" xfId="0" applyFont="1" applyBorder="1" applyAlignment="1">
      <alignment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38" fontId="9" fillId="0" borderId="31" xfId="1" applyFont="1" applyFill="1" applyBorder="1" applyAlignment="1">
      <alignment horizontal="right" vertical="center"/>
    </xf>
    <xf numFmtId="176" fontId="10" fillId="0" borderId="31" xfId="1" applyNumberFormat="1" applyFont="1" applyFill="1" applyBorder="1" applyAlignment="1">
      <alignment horizontal="righ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62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38" fontId="6" fillId="0" borderId="65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177" fontId="9" fillId="0" borderId="65" xfId="1" applyNumberFormat="1" applyFont="1" applyFill="1" applyBorder="1" applyAlignment="1">
      <alignment horizontal="right" vertical="center"/>
    </xf>
    <xf numFmtId="177" fontId="9" fillId="0" borderId="63" xfId="1" applyNumberFormat="1" applyFont="1" applyFill="1" applyBorder="1" applyAlignment="1">
      <alignment horizontal="right" vertical="center"/>
    </xf>
    <xf numFmtId="177" fontId="9" fillId="0" borderId="66" xfId="1" applyNumberFormat="1" applyFont="1" applyFill="1" applyBorder="1" applyAlignment="1">
      <alignment horizontal="right" vertical="center"/>
    </xf>
    <xf numFmtId="177" fontId="9" fillId="0" borderId="67" xfId="1" applyNumberFormat="1" applyFont="1" applyFill="1" applyBorder="1" applyAlignment="1">
      <alignment horizontal="right" vertical="center"/>
    </xf>
    <xf numFmtId="0" fontId="11" fillId="0" borderId="50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62" xfId="0" applyFont="1" applyBorder="1" applyAlignment="1">
      <alignment horizontal="left"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38" fontId="9" fillId="0" borderId="29" xfId="1" applyFont="1" applyFill="1" applyBorder="1" applyAlignment="1">
      <alignment horizontal="right" vertical="center"/>
    </xf>
    <xf numFmtId="38" fontId="9" fillId="0" borderId="62" xfId="1" applyFont="1" applyFill="1" applyBorder="1" applyAlignment="1">
      <alignment horizontal="right" vertical="center"/>
    </xf>
    <xf numFmtId="0" fontId="11" fillId="0" borderId="29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38" fontId="9" fillId="0" borderId="25" xfId="1" applyFont="1" applyFill="1" applyBorder="1" applyAlignment="1">
      <alignment horizontal="center" vertical="center"/>
    </xf>
    <xf numFmtId="38" fontId="9" fillId="0" borderId="26" xfId="1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center" vertical="center"/>
    </xf>
    <xf numFmtId="177" fontId="9" fillId="0" borderId="25" xfId="1" applyNumberFormat="1" applyFont="1" applyFill="1" applyBorder="1" applyAlignment="1">
      <alignment horizontal="center" vertical="center"/>
    </xf>
    <xf numFmtId="177" fontId="9" fillId="0" borderId="26" xfId="1" applyNumberFormat="1" applyFont="1" applyFill="1" applyBorder="1" applyAlignment="1">
      <alignment horizontal="center" vertical="center"/>
    </xf>
    <xf numFmtId="177" fontId="9" fillId="0" borderId="27" xfId="1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38" fontId="9" fillId="0" borderId="56" xfId="1" applyFont="1" applyFill="1" applyBorder="1" applyAlignment="1">
      <alignment horizontal="right" vertical="center"/>
    </xf>
    <xf numFmtId="38" fontId="9" fillId="0" borderId="58" xfId="1" applyFont="1" applyFill="1" applyBorder="1" applyAlignment="1">
      <alignment horizontal="right" vertical="center"/>
    </xf>
    <xf numFmtId="38" fontId="9" fillId="0" borderId="69" xfId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 shrinkToFit="1"/>
    </xf>
    <xf numFmtId="0" fontId="11" fillId="0" borderId="69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38" fontId="9" fillId="0" borderId="40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70" xfId="1" applyFont="1" applyFill="1" applyBorder="1" applyAlignment="1">
      <alignment horizontal="right" vertical="center"/>
    </xf>
    <xf numFmtId="0" fontId="11" fillId="0" borderId="40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38" fontId="9" fillId="0" borderId="11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71" xfId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7" fontId="9" fillId="0" borderId="14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right" vertical="center" shrinkToFit="1"/>
    </xf>
    <xf numFmtId="38" fontId="9" fillId="0" borderId="31" xfId="1" applyFont="1" applyFill="1" applyBorder="1" applyAlignment="1">
      <alignment horizontal="right" vertical="center" shrinkToFit="1"/>
    </xf>
    <xf numFmtId="38" fontId="9" fillId="0" borderId="62" xfId="1" applyFont="1" applyFill="1" applyBorder="1" applyAlignment="1">
      <alignment horizontal="right" vertical="center" shrinkToFit="1"/>
    </xf>
    <xf numFmtId="177" fontId="9" fillId="0" borderId="30" xfId="1" applyNumberFormat="1" applyFont="1" applyFill="1" applyBorder="1" applyAlignment="1">
      <alignment horizontal="right" vertical="center" shrinkToFit="1"/>
    </xf>
    <xf numFmtId="177" fontId="9" fillId="0" borderId="31" xfId="1" applyNumberFormat="1" applyFont="1" applyFill="1" applyBorder="1" applyAlignment="1">
      <alignment horizontal="right" vertical="center" shrinkToFit="1"/>
    </xf>
    <xf numFmtId="177" fontId="9" fillId="0" borderId="32" xfId="1" applyNumberFormat="1" applyFont="1" applyFill="1" applyBorder="1" applyAlignment="1">
      <alignment horizontal="right" vertical="center" shrinkToFit="1"/>
    </xf>
    <xf numFmtId="0" fontId="11" fillId="0" borderId="30" xfId="0" applyFont="1" applyBorder="1" applyAlignment="1">
      <alignment horizontal="left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41" xfId="0" applyFont="1" applyBorder="1" applyAlignment="1">
      <alignment horizontal="left" vertical="center" shrinkToFit="1"/>
    </xf>
    <xf numFmtId="0" fontId="17" fillId="0" borderId="70" xfId="0" applyFont="1" applyBorder="1" applyAlignment="1">
      <alignment horizontal="left" vertical="center" shrinkToFit="1"/>
    </xf>
    <xf numFmtId="38" fontId="18" fillId="0" borderId="40" xfId="1" applyFont="1" applyFill="1" applyBorder="1" applyAlignment="1">
      <alignment horizontal="right" vertical="center" shrinkToFit="1"/>
    </xf>
    <xf numFmtId="38" fontId="18" fillId="0" borderId="42" xfId="1" applyFont="1" applyFill="1" applyBorder="1" applyAlignment="1">
      <alignment horizontal="right" vertical="center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177" fontId="9" fillId="0" borderId="1" xfId="1" applyNumberFormat="1" applyFont="1" applyFill="1" applyBorder="1" applyAlignment="1">
      <alignment horizontal="right" vertical="center" shrinkToFit="1"/>
    </xf>
    <xf numFmtId="177" fontId="9" fillId="0" borderId="2" xfId="1" applyNumberFormat="1" applyFont="1" applyFill="1" applyBorder="1" applyAlignment="1">
      <alignment horizontal="right" vertical="center" shrinkToFit="1"/>
    </xf>
    <xf numFmtId="177" fontId="9" fillId="0" borderId="8" xfId="1" applyNumberFormat="1" applyFont="1" applyFill="1" applyBorder="1" applyAlignment="1">
      <alignment horizontal="right" vertical="center" shrinkToFit="1"/>
    </xf>
    <xf numFmtId="177" fontId="9" fillId="0" borderId="72" xfId="1" applyNumberFormat="1" applyFont="1" applyFill="1" applyBorder="1" applyAlignment="1">
      <alignment horizontal="right" vertical="center" shrinkToFit="1"/>
    </xf>
    <xf numFmtId="177" fontId="9" fillId="0" borderId="73" xfId="1" applyNumberFormat="1" applyFont="1" applyFill="1" applyBorder="1" applyAlignment="1">
      <alignment horizontal="right" vertical="center" shrinkToFit="1"/>
    </xf>
    <xf numFmtId="177" fontId="9" fillId="0" borderId="74" xfId="1" applyNumberFormat="1" applyFont="1" applyFill="1" applyBorder="1" applyAlignment="1">
      <alignment horizontal="right" vertical="center" shrinkToFit="1"/>
    </xf>
    <xf numFmtId="177" fontId="9" fillId="0" borderId="75" xfId="1" applyNumberFormat="1" applyFont="1" applyFill="1" applyBorder="1" applyAlignment="1">
      <alignment horizontal="right" vertical="center" shrinkToFit="1"/>
    </xf>
    <xf numFmtId="176" fontId="10" fillId="0" borderId="76" xfId="1" applyNumberFormat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177" fontId="9" fillId="0" borderId="70" xfId="1" applyNumberFormat="1" applyFont="1" applyFill="1" applyBorder="1" applyAlignment="1">
      <alignment horizontal="righ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177" fontId="9" fillId="0" borderId="11" xfId="1" applyNumberFormat="1" applyFont="1" applyFill="1" applyBorder="1" applyAlignment="1">
      <alignment horizontal="right" vertical="center" shrinkToFit="1"/>
    </xf>
    <xf numFmtId="177" fontId="9" fillId="0" borderId="12" xfId="1" applyNumberFormat="1" applyFont="1" applyFill="1" applyBorder="1" applyAlignment="1">
      <alignment horizontal="right" vertical="center" shrinkToFit="1"/>
    </xf>
    <xf numFmtId="177" fontId="9" fillId="0" borderId="13" xfId="1" applyNumberFormat="1" applyFont="1" applyFill="1" applyBorder="1" applyAlignment="1">
      <alignment horizontal="right" vertical="center" shrinkToFit="1"/>
    </xf>
    <xf numFmtId="177" fontId="9" fillId="0" borderId="14" xfId="1" applyNumberFormat="1" applyFont="1" applyFill="1" applyBorder="1" applyAlignment="1">
      <alignment horizontal="right" vertical="center" shrinkToFit="1"/>
    </xf>
    <xf numFmtId="38" fontId="11" fillId="0" borderId="11" xfId="0" applyNumberFormat="1" applyFont="1" applyBorder="1" applyAlignment="1">
      <alignment horizontal="left" vertical="center" shrinkToFit="1"/>
    </xf>
    <xf numFmtId="0" fontId="1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F5FA-2A48-461F-B728-B8ECC22A0AE1}">
  <dimension ref="A1:AR92"/>
  <sheetViews>
    <sheetView tabSelected="1" workbookViewId="0">
      <selection activeCell="AT8" sqref="AT8"/>
    </sheetView>
  </sheetViews>
  <sheetFormatPr defaultRowHeight="18.75" x14ac:dyDescent="0.4"/>
  <cols>
    <col min="1" max="11" width="2.125" customWidth="1"/>
    <col min="12" max="12" width="0.125" customWidth="1"/>
    <col min="13" max="28" width="2.375" customWidth="1"/>
    <col min="29" max="29" width="6.75" bestFit="1" customWidth="1"/>
    <col min="30" max="43" width="2.625" customWidth="1"/>
    <col min="44" max="44" width="1.5" customWidth="1"/>
    <col min="45" max="123" width="2.625" customWidth="1"/>
  </cols>
  <sheetData>
    <row r="1" spans="1:4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7.25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7.25" customHeight="1" x14ac:dyDescent="0.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7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23.4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7.25" customHeight="1" x14ac:dyDescent="0.4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7.25" customHeight="1" x14ac:dyDescent="0.4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7.25" customHeight="1" x14ac:dyDescent="0.4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 t="s">
        <v>6</v>
      </c>
      <c r="N8" s="9"/>
      <c r="O8" s="9"/>
      <c r="P8" s="9"/>
      <c r="Q8" s="9"/>
      <c r="R8" s="8" t="s">
        <v>7</v>
      </c>
      <c r="S8" s="9"/>
      <c r="T8" s="9"/>
      <c r="U8" s="9"/>
      <c r="V8" s="9"/>
      <c r="W8" s="8" t="s">
        <v>8</v>
      </c>
      <c r="X8" s="10"/>
      <c r="Y8" s="9"/>
      <c r="Z8" s="9"/>
      <c r="AA8" s="9"/>
      <c r="AB8" s="11"/>
      <c r="AC8" s="12" t="s">
        <v>9</v>
      </c>
      <c r="AD8" s="13" t="s">
        <v>10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17.25" customHeigh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 t="s">
        <v>11</v>
      </c>
      <c r="N9" s="18"/>
      <c r="O9" s="18"/>
      <c r="P9" s="18"/>
      <c r="Q9" s="18"/>
      <c r="R9" s="17" t="s">
        <v>12</v>
      </c>
      <c r="S9" s="18"/>
      <c r="T9" s="18"/>
      <c r="U9" s="18"/>
      <c r="V9" s="18"/>
      <c r="W9" s="17" t="s">
        <v>13</v>
      </c>
      <c r="X9" s="19"/>
      <c r="Y9" s="18"/>
      <c r="Z9" s="18"/>
      <c r="AA9" s="18"/>
      <c r="AB9" s="20"/>
      <c r="AC9" s="21" t="s">
        <v>14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</row>
    <row r="10" spans="1:44" ht="21" customHeight="1" x14ac:dyDescent="0.4">
      <c r="A10" s="24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7"/>
      <c r="N10" s="28"/>
      <c r="O10" s="28"/>
      <c r="P10" s="28"/>
      <c r="Q10" s="28"/>
      <c r="R10" s="27"/>
      <c r="S10" s="28"/>
      <c r="T10" s="28"/>
      <c r="U10" s="28"/>
      <c r="V10" s="28"/>
      <c r="W10" s="29"/>
      <c r="X10" s="30"/>
      <c r="Y10" s="31"/>
      <c r="Z10" s="31"/>
      <c r="AA10" s="31"/>
      <c r="AB10" s="32"/>
      <c r="AC10" s="33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4"/>
    </row>
    <row r="11" spans="1:44" ht="21" customHeight="1" x14ac:dyDescent="0.4">
      <c r="A11" s="35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8"/>
      <c r="N11" s="39"/>
      <c r="O11" s="39"/>
      <c r="P11" s="39"/>
      <c r="Q11" s="39"/>
      <c r="R11" s="38"/>
      <c r="S11" s="39"/>
      <c r="T11" s="39"/>
      <c r="U11" s="39"/>
      <c r="V11" s="39"/>
      <c r="W11" s="38"/>
      <c r="X11" s="39"/>
      <c r="Y11" s="39"/>
      <c r="Z11" s="39"/>
      <c r="AA11" s="39"/>
      <c r="AB11" s="39"/>
      <c r="AC11" s="40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</row>
    <row r="12" spans="1:44" ht="21" customHeight="1" x14ac:dyDescent="0.4">
      <c r="A12" s="35" t="s">
        <v>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38">
        <v>20000</v>
      </c>
      <c r="N12" s="39"/>
      <c r="O12" s="39"/>
      <c r="P12" s="39"/>
      <c r="Q12" s="39"/>
      <c r="R12" s="38">
        <v>15000</v>
      </c>
      <c r="S12" s="39"/>
      <c r="T12" s="39"/>
      <c r="U12" s="39"/>
      <c r="V12" s="39"/>
      <c r="W12" s="44">
        <f t="shared" ref="W12:W75" si="0">SUM(R12-M12)</f>
        <v>-5000</v>
      </c>
      <c r="X12" s="45"/>
      <c r="Y12" s="46"/>
      <c r="Z12" s="46"/>
      <c r="AA12" s="46"/>
      <c r="AB12" s="47"/>
      <c r="AC12" s="40">
        <f>SUM(R12/M12%)</f>
        <v>75</v>
      </c>
      <c r="AD12" s="48" t="s">
        <v>18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</row>
    <row r="13" spans="1:44" ht="21" customHeight="1" x14ac:dyDescent="0.4">
      <c r="A13" s="35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8">
        <v>39000</v>
      </c>
      <c r="N13" s="39"/>
      <c r="O13" s="39"/>
      <c r="P13" s="39"/>
      <c r="Q13" s="39"/>
      <c r="R13" s="38">
        <v>30000</v>
      </c>
      <c r="S13" s="39"/>
      <c r="T13" s="39"/>
      <c r="U13" s="39"/>
      <c r="V13" s="39"/>
      <c r="W13" s="44">
        <f t="shared" si="0"/>
        <v>-9000</v>
      </c>
      <c r="X13" s="45"/>
      <c r="Y13" s="46"/>
      <c r="Z13" s="46"/>
      <c r="AA13" s="46"/>
      <c r="AB13" s="47"/>
      <c r="AC13" s="40">
        <f>SUM(R13/M13%)</f>
        <v>76.92307692307692</v>
      </c>
      <c r="AD13" s="48" t="s">
        <v>20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</row>
    <row r="14" spans="1:44" ht="21" customHeight="1" x14ac:dyDescent="0.4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>
        <v>147000</v>
      </c>
      <c r="N14" s="39"/>
      <c r="O14" s="39"/>
      <c r="P14" s="39"/>
      <c r="Q14" s="39"/>
      <c r="R14" s="38">
        <v>150000</v>
      </c>
      <c r="S14" s="39"/>
      <c r="T14" s="39"/>
      <c r="U14" s="39"/>
      <c r="V14" s="39"/>
      <c r="W14" s="44">
        <f t="shared" si="0"/>
        <v>3000</v>
      </c>
      <c r="X14" s="45"/>
      <c r="Y14" s="46"/>
      <c r="Z14" s="46"/>
      <c r="AA14" s="46"/>
      <c r="AB14" s="47"/>
      <c r="AC14" s="40">
        <f t="shared" ref="AC14:AC75" si="1">SUM(R14/M14%)</f>
        <v>102.04081632653062</v>
      </c>
      <c r="AD14" s="48" t="s">
        <v>20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</row>
    <row r="15" spans="1:44" ht="21" customHeight="1" x14ac:dyDescent="0.4">
      <c r="A15" s="51" t="s">
        <v>22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4">
        <f t="shared" ref="M15" si="2">SUM(M12:Q14)</f>
        <v>206000</v>
      </c>
      <c r="N15" s="55"/>
      <c r="O15" s="55"/>
      <c r="P15" s="55"/>
      <c r="Q15" s="55"/>
      <c r="R15" s="54">
        <f t="shared" ref="R15" si="3">SUM(R12:V14)</f>
        <v>195000</v>
      </c>
      <c r="S15" s="55"/>
      <c r="T15" s="55"/>
      <c r="U15" s="55"/>
      <c r="V15" s="55"/>
      <c r="W15" s="56">
        <f t="shared" ref="W15" si="4">SUM(W12:AB14)</f>
        <v>-11000</v>
      </c>
      <c r="X15" s="57"/>
      <c r="Y15" s="57"/>
      <c r="Z15" s="57"/>
      <c r="AA15" s="57"/>
      <c r="AB15" s="57"/>
      <c r="AC15" s="58">
        <f t="shared" si="1"/>
        <v>94.660194174757279</v>
      </c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</row>
    <row r="16" spans="1:44" ht="21" customHeight="1" x14ac:dyDescent="0.4">
      <c r="A16" s="62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5">
        <v>350206</v>
      </c>
      <c r="N16" s="66"/>
      <c r="O16" s="66"/>
      <c r="P16" s="66"/>
      <c r="Q16" s="66"/>
      <c r="R16" s="65">
        <v>400000</v>
      </c>
      <c r="S16" s="66"/>
      <c r="T16" s="66"/>
      <c r="U16" s="66"/>
      <c r="V16" s="66"/>
      <c r="W16" s="67">
        <f t="shared" si="0"/>
        <v>49794</v>
      </c>
      <c r="X16" s="68"/>
      <c r="Y16" s="69"/>
      <c r="Z16" s="69"/>
      <c r="AA16" s="69"/>
      <c r="AB16" s="70"/>
      <c r="AC16" s="71">
        <f t="shared" si="1"/>
        <v>114.21848854674106</v>
      </c>
      <c r="AD16" s="72" t="s">
        <v>24</v>
      </c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1:44" ht="21" customHeight="1" x14ac:dyDescent="0.4">
      <c r="A17" s="62" t="s">
        <v>25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65">
        <v>307000</v>
      </c>
      <c r="N17" s="66"/>
      <c r="O17" s="66"/>
      <c r="P17" s="66"/>
      <c r="Q17" s="66"/>
      <c r="R17" s="65">
        <v>500000</v>
      </c>
      <c r="S17" s="66"/>
      <c r="T17" s="66"/>
      <c r="U17" s="66"/>
      <c r="V17" s="66"/>
      <c r="W17" s="75">
        <f t="shared" si="0"/>
        <v>193000</v>
      </c>
      <c r="X17" s="76"/>
      <c r="Y17" s="77"/>
      <c r="Z17" s="77"/>
      <c r="AA17" s="77"/>
      <c r="AB17" s="78"/>
      <c r="AC17" s="71">
        <f t="shared" si="1"/>
        <v>162.86644951140065</v>
      </c>
      <c r="AD17" s="72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</row>
    <row r="18" spans="1:44" ht="21" customHeight="1" x14ac:dyDescent="0.4">
      <c r="A18" s="62" t="s">
        <v>26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7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80"/>
      <c r="X18" s="80"/>
      <c r="Y18" s="80"/>
      <c r="Z18" s="80"/>
      <c r="AA18" s="80"/>
      <c r="AB18" s="80"/>
      <c r="AC18" s="81"/>
      <c r="AD18" s="72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</row>
    <row r="19" spans="1:44" ht="21" customHeight="1" x14ac:dyDescent="0.4">
      <c r="A19" s="82" t="s">
        <v>27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85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</row>
    <row r="20" spans="1:44" ht="21" customHeight="1" x14ac:dyDescent="0.4">
      <c r="A20" s="86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9">
        <v>40826045</v>
      </c>
      <c r="N20" s="90"/>
      <c r="O20" s="90"/>
      <c r="P20" s="90"/>
      <c r="Q20" s="91"/>
      <c r="R20" s="89">
        <v>41776711</v>
      </c>
      <c r="S20" s="90"/>
      <c r="T20" s="90"/>
      <c r="U20" s="90"/>
      <c r="V20" s="91"/>
      <c r="W20" s="92">
        <f t="shared" si="0"/>
        <v>950666</v>
      </c>
      <c r="X20" s="92"/>
      <c r="Y20" s="93"/>
      <c r="Z20" s="93"/>
      <c r="AA20" s="93"/>
      <c r="AB20" s="94"/>
      <c r="AC20" s="95">
        <f t="shared" si="1"/>
        <v>102.32857725993297</v>
      </c>
      <c r="AD20" s="96" t="s">
        <v>29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</row>
    <row r="21" spans="1:44" ht="21" customHeight="1" x14ac:dyDescent="0.4">
      <c r="A21" s="98" t="s">
        <v>30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  <c r="M21" s="38">
        <v>5076918</v>
      </c>
      <c r="N21" s="39"/>
      <c r="O21" s="39"/>
      <c r="P21" s="39"/>
      <c r="Q21" s="101"/>
      <c r="R21" s="38">
        <v>5200000</v>
      </c>
      <c r="S21" s="39"/>
      <c r="T21" s="39"/>
      <c r="U21" s="39"/>
      <c r="V21" s="101"/>
      <c r="W21" s="45">
        <f t="shared" si="0"/>
        <v>123082</v>
      </c>
      <c r="X21" s="45"/>
      <c r="Y21" s="46"/>
      <c r="Z21" s="46"/>
      <c r="AA21" s="46"/>
      <c r="AB21" s="47"/>
      <c r="AC21" s="40">
        <f t="shared" si="1"/>
        <v>102.42434484858727</v>
      </c>
      <c r="AD21" s="102" t="s">
        <v>31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</row>
    <row r="22" spans="1:44" ht="21" customHeight="1" x14ac:dyDescent="0.4">
      <c r="A22" s="104" t="s">
        <v>22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7">
        <f>M20+M21</f>
        <v>45902963</v>
      </c>
      <c r="N22" s="107"/>
      <c r="O22" s="107"/>
      <c r="P22" s="107"/>
      <c r="Q22" s="107"/>
      <c r="R22" s="108">
        <f>R20+R21</f>
        <v>46976711</v>
      </c>
      <c r="S22" s="109"/>
      <c r="T22" s="109"/>
      <c r="U22" s="109"/>
      <c r="V22" s="110"/>
      <c r="W22" s="111"/>
      <c r="X22" s="111"/>
      <c r="Y22" s="111"/>
      <c r="Z22" s="111"/>
      <c r="AA22" s="111"/>
      <c r="AB22" s="112"/>
      <c r="AC22" s="113"/>
      <c r="AD22" s="114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</row>
    <row r="23" spans="1:44" ht="21" customHeight="1" x14ac:dyDescent="0.4">
      <c r="A23" s="117" t="s">
        <v>32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20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</row>
    <row r="24" spans="1:44" ht="21" customHeight="1" x14ac:dyDescent="0.4">
      <c r="A24" s="98" t="s">
        <v>33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38">
        <v>174920</v>
      </c>
      <c r="N24" s="39"/>
      <c r="O24" s="39"/>
      <c r="P24" s="39"/>
      <c r="Q24" s="101"/>
      <c r="R24" s="38">
        <v>443000</v>
      </c>
      <c r="S24" s="39"/>
      <c r="T24" s="39"/>
      <c r="U24" s="39"/>
      <c r="V24" s="101"/>
      <c r="W24" s="45">
        <f t="shared" si="0"/>
        <v>268080</v>
      </c>
      <c r="X24" s="45"/>
      <c r="Y24" s="46"/>
      <c r="Z24" s="46"/>
      <c r="AA24" s="46"/>
      <c r="AB24" s="47"/>
      <c r="AC24" s="40">
        <f t="shared" si="1"/>
        <v>253.25863251772239</v>
      </c>
      <c r="AD24" s="123" t="s">
        <v>34</v>
      </c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4"/>
    </row>
    <row r="25" spans="1:44" ht="21" customHeight="1" x14ac:dyDescent="0.4">
      <c r="A25" s="125" t="s">
        <v>22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08">
        <f>M24</f>
        <v>174920</v>
      </c>
      <c r="N25" s="109"/>
      <c r="O25" s="109"/>
      <c r="P25" s="109"/>
      <c r="Q25" s="110"/>
      <c r="R25" s="108">
        <f>R24</f>
        <v>443000</v>
      </c>
      <c r="S25" s="109"/>
      <c r="T25" s="109"/>
      <c r="U25" s="109"/>
      <c r="V25" s="110"/>
      <c r="W25" s="128">
        <f t="shared" si="0"/>
        <v>268080</v>
      </c>
      <c r="X25" s="128"/>
      <c r="Y25" s="128"/>
      <c r="Z25" s="128"/>
      <c r="AA25" s="128"/>
      <c r="AB25" s="128"/>
      <c r="AC25" s="113">
        <f t="shared" si="1"/>
        <v>253.25863251772239</v>
      </c>
      <c r="AD25" s="129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</row>
    <row r="26" spans="1:44" ht="21" customHeight="1" x14ac:dyDescent="0.4">
      <c r="A26" s="62" t="s">
        <v>35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79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  <c r="X26" s="133"/>
      <c r="Y26" s="133"/>
      <c r="Z26" s="133"/>
      <c r="AA26" s="133"/>
      <c r="AB26" s="133"/>
      <c r="AC26" s="79"/>
      <c r="AD26" s="134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</row>
    <row r="27" spans="1:44" ht="21" customHeight="1" x14ac:dyDescent="0.4">
      <c r="A27" s="137" t="s">
        <v>36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40">
        <v>817</v>
      </c>
      <c r="N27" s="141"/>
      <c r="O27" s="141"/>
      <c r="P27" s="141"/>
      <c r="Q27" s="141"/>
      <c r="R27" s="140">
        <v>1000</v>
      </c>
      <c r="S27" s="141"/>
      <c r="T27" s="141"/>
      <c r="U27" s="141"/>
      <c r="V27" s="141"/>
      <c r="W27" s="142">
        <f t="shared" ref="W27:W29" si="5">SUM(R27-M27)</f>
        <v>183</v>
      </c>
      <c r="X27" s="143"/>
      <c r="Y27" s="144"/>
      <c r="Z27" s="144"/>
      <c r="AA27" s="144"/>
      <c r="AB27" s="145"/>
      <c r="AC27" s="146">
        <f t="shared" ref="AC27:AC29" si="6">SUM(R27/M27%)</f>
        <v>122.39902080783354</v>
      </c>
      <c r="AD27" s="147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7"/>
    </row>
    <row r="28" spans="1:44" ht="21" customHeight="1" x14ac:dyDescent="0.4">
      <c r="A28" s="148" t="s">
        <v>37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38">
        <v>80</v>
      </c>
      <c r="N28" s="39"/>
      <c r="O28" s="39"/>
      <c r="P28" s="39"/>
      <c r="Q28" s="39"/>
      <c r="R28" s="38">
        <v>200</v>
      </c>
      <c r="S28" s="39"/>
      <c r="T28" s="39"/>
      <c r="U28" s="39"/>
      <c r="V28" s="39"/>
      <c r="W28" s="44">
        <f t="shared" si="5"/>
        <v>120</v>
      </c>
      <c r="X28" s="45"/>
      <c r="Y28" s="46"/>
      <c r="Z28" s="46"/>
      <c r="AA28" s="46"/>
      <c r="AB28" s="47"/>
      <c r="AC28" s="40">
        <f t="shared" si="6"/>
        <v>250</v>
      </c>
      <c r="AD28" s="151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</row>
    <row r="29" spans="1:44" ht="21" customHeight="1" x14ac:dyDescent="0.4">
      <c r="A29" s="98" t="s">
        <v>38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50"/>
      <c r="M29" s="38">
        <v>2599</v>
      </c>
      <c r="N29" s="39"/>
      <c r="O29" s="39"/>
      <c r="P29" s="39"/>
      <c r="Q29" s="39"/>
      <c r="R29" s="38">
        <v>2500</v>
      </c>
      <c r="S29" s="39"/>
      <c r="T29" s="39"/>
      <c r="U29" s="39"/>
      <c r="V29" s="39"/>
      <c r="W29" s="44">
        <f t="shared" si="5"/>
        <v>-99</v>
      </c>
      <c r="X29" s="45"/>
      <c r="Y29" s="46"/>
      <c r="Z29" s="46"/>
      <c r="AA29" s="46"/>
      <c r="AB29" s="47"/>
      <c r="AC29" s="40">
        <f t="shared" si="6"/>
        <v>96.190842631781464</v>
      </c>
      <c r="AD29" s="151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3"/>
    </row>
    <row r="30" spans="1:44" ht="21" customHeight="1" x14ac:dyDescent="0.4">
      <c r="A30" s="125" t="s">
        <v>22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7"/>
      <c r="M30" s="108">
        <f t="shared" ref="M30" si="7">SUM(M27:Q29)</f>
        <v>3496</v>
      </c>
      <c r="N30" s="109"/>
      <c r="O30" s="109"/>
      <c r="P30" s="109"/>
      <c r="Q30" s="110"/>
      <c r="R30" s="108">
        <f t="shared" ref="R30" si="8">SUM(R27:V29)</f>
        <v>3700</v>
      </c>
      <c r="S30" s="109"/>
      <c r="T30" s="109"/>
      <c r="U30" s="109"/>
      <c r="V30" s="109"/>
      <c r="W30" s="152">
        <f t="shared" si="0"/>
        <v>204</v>
      </c>
      <c r="X30" s="153"/>
      <c r="Y30" s="154"/>
      <c r="Z30" s="154"/>
      <c r="AA30" s="154"/>
      <c r="AB30" s="155"/>
      <c r="AC30" s="58">
        <f t="shared" si="1"/>
        <v>105.83524027459954</v>
      </c>
      <c r="AD30" s="156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1"/>
    </row>
    <row r="31" spans="1:44" ht="21" customHeight="1" x14ac:dyDescent="0.4">
      <c r="A31" s="157" t="s">
        <v>39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9"/>
      <c r="M31" s="65">
        <f>M15+M16+M17+M22+M25+M30</f>
        <v>46944585</v>
      </c>
      <c r="N31" s="66"/>
      <c r="O31" s="66"/>
      <c r="P31" s="66"/>
      <c r="Q31" s="160"/>
      <c r="R31" s="65">
        <f>R15+R16+R17+R22+R25+R30</f>
        <v>48518411</v>
      </c>
      <c r="S31" s="66"/>
      <c r="T31" s="66"/>
      <c r="U31" s="66"/>
      <c r="V31" s="160"/>
      <c r="W31" s="161">
        <f t="shared" si="0"/>
        <v>1573826</v>
      </c>
      <c r="X31" s="80"/>
      <c r="Y31" s="80"/>
      <c r="Z31" s="80"/>
      <c r="AA31" s="80"/>
      <c r="AB31" s="80"/>
      <c r="AC31" s="71">
        <f t="shared" si="1"/>
        <v>103.35251871967769</v>
      </c>
      <c r="AD31" s="162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</row>
    <row r="32" spans="1:44" ht="21" customHeight="1" x14ac:dyDescent="0.4">
      <c r="A32" s="165" t="s">
        <v>40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X32" s="170"/>
      <c r="Y32" s="170"/>
      <c r="Z32" s="170"/>
      <c r="AA32" s="170"/>
      <c r="AB32" s="170"/>
      <c r="AC32" s="171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3"/>
    </row>
    <row r="33" spans="1:44" ht="21" customHeight="1" x14ac:dyDescent="0.4">
      <c r="A33" s="174" t="s">
        <v>27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7"/>
      <c r="AD33" s="178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80"/>
    </row>
    <row r="34" spans="1:44" ht="21" customHeight="1" x14ac:dyDescent="0.4">
      <c r="A34" s="181" t="s">
        <v>41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46"/>
      <c r="X34" s="46"/>
      <c r="Y34" s="46"/>
      <c r="Z34" s="46"/>
      <c r="AA34" s="46"/>
      <c r="AB34" s="46"/>
      <c r="AC34" s="185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7"/>
    </row>
    <row r="35" spans="1:44" ht="21" customHeight="1" x14ac:dyDescent="0.4">
      <c r="A35" s="181" t="s">
        <v>42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3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46"/>
      <c r="X35" s="46"/>
      <c r="Y35" s="46"/>
      <c r="Z35" s="46"/>
      <c r="AA35" s="46"/>
      <c r="AB35" s="46"/>
      <c r="AC35" s="185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7"/>
    </row>
    <row r="36" spans="1:44" ht="21" customHeight="1" x14ac:dyDescent="0.4">
      <c r="A36" s="35" t="s">
        <v>43</v>
      </c>
      <c r="B36" s="36"/>
      <c r="C36" s="36"/>
      <c r="D36" s="36"/>
      <c r="E36" s="36"/>
      <c r="F36" s="36"/>
      <c r="G36" s="36"/>
      <c r="H36" s="36"/>
      <c r="I36" s="36"/>
      <c r="J36" s="36"/>
      <c r="K36" s="188"/>
      <c r="L36" s="189"/>
      <c r="M36" s="38">
        <v>26981420</v>
      </c>
      <c r="N36" s="39"/>
      <c r="O36" s="39"/>
      <c r="P36" s="39"/>
      <c r="Q36" s="39"/>
      <c r="R36" s="38">
        <v>27817920</v>
      </c>
      <c r="S36" s="39"/>
      <c r="T36" s="39"/>
      <c r="U36" s="39"/>
      <c r="V36" s="39"/>
      <c r="W36" s="44">
        <f t="shared" si="0"/>
        <v>836500</v>
      </c>
      <c r="X36" s="45"/>
      <c r="Y36" s="46"/>
      <c r="Z36" s="46"/>
      <c r="AA36" s="46"/>
      <c r="AB36" s="47"/>
      <c r="AC36" s="40">
        <f t="shared" si="1"/>
        <v>103.10028160119074</v>
      </c>
      <c r="AD36" s="151" t="s">
        <v>44</v>
      </c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</row>
    <row r="37" spans="1:44" ht="21" customHeight="1" x14ac:dyDescent="0.4">
      <c r="A37" s="98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190"/>
      <c r="L37" s="189"/>
      <c r="M37" s="38">
        <v>1118736</v>
      </c>
      <c r="N37" s="39"/>
      <c r="O37" s="39"/>
      <c r="P37" s="39"/>
      <c r="Q37" s="39"/>
      <c r="R37" s="38">
        <v>1152836</v>
      </c>
      <c r="S37" s="39"/>
      <c r="T37" s="39"/>
      <c r="U37" s="39"/>
      <c r="V37" s="39"/>
      <c r="W37" s="44">
        <f t="shared" si="0"/>
        <v>34100</v>
      </c>
      <c r="X37" s="45"/>
      <c r="Y37" s="46"/>
      <c r="Z37" s="46"/>
      <c r="AA37" s="46"/>
      <c r="AB37" s="47"/>
      <c r="AC37" s="40">
        <f t="shared" ref="AC37" si="9">SUM(R37/M37%)</f>
        <v>103.04808283634387</v>
      </c>
      <c r="AD37" s="151" t="s">
        <v>46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</row>
    <row r="38" spans="1:44" ht="21" customHeight="1" x14ac:dyDescent="0.4">
      <c r="A38" s="98" t="s">
        <v>47</v>
      </c>
      <c r="B38" s="99"/>
      <c r="C38" s="99"/>
      <c r="D38" s="99"/>
      <c r="E38" s="99"/>
      <c r="F38" s="99"/>
      <c r="G38" s="99"/>
      <c r="H38" s="99"/>
      <c r="I38" s="99"/>
      <c r="J38" s="99"/>
      <c r="K38" s="190"/>
      <c r="L38" s="189"/>
      <c r="M38" s="38">
        <v>3976777</v>
      </c>
      <c r="N38" s="39"/>
      <c r="O38" s="39"/>
      <c r="P38" s="39"/>
      <c r="Q38" s="39"/>
      <c r="R38" s="38">
        <v>4149124</v>
      </c>
      <c r="S38" s="39"/>
      <c r="T38" s="39"/>
      <c r="U38" s="39"/>
      <c r="V38" s="39"/>
      <c r="W38" s="44">
        <f t="shared" si="0"/>
        <v>172347</v>
      </c>
      <c r="X38" s="45"/>
      <c r="Y38" s="46"/>
      <c r="Z38" s="46"/>
      <c r="AA38" s="46"/>
      <c r="AB38" s="47"/>
      <c r="AC38" s="40">
        <f t="shared" si="1"/>
        <v>104.33383616934016</v>
      </c>
      <c r="AD38" s="151" t="s">
        <v>48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3"/>
    </row>
    <row r="39" spans="1:44" ht="21" customHeight="1" x14ac:dyDescent="0.4">
      <c r="A39" s="148" t="s">
        <v>49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91"/>
      <c r="L39" s="192"/>
      <c r="M39" s="38">
        <v>66907</v>
      </c>
      <c r="N39" s="39"/>
      <c r="O39" s="39"/>
      <c r="P39" s="39"/>
      <c r="Q39" s="39"/>
      <c r="R39" s="38">
        <v>70000</v>
      </c>
      <c r="S39" s="39"/>
      <c r="T39" s="39"/>
      <c r="U39" s="39"/>
      <c r="V39" s="39"/>
      <c r="W39" s="44">
        <f>SUM(R39-M39)</f>
        <v>3093</v>
      </c>
      <c r="X39" s="45"/>
      <c r="Y39" s="46"/>
      <c r="Z39" s="46"/>
      <c r="AA39" s="46"/>
      <c r="AB39" s="47"/>
      <c r="AC39" s="40">
        <f>SUM(R39/M39%)</f>
        <v>104.62283468097507</v>
      </c>
      <c r="AD39" s="151" t="s">
        <v>50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</row>
    <row r="40" spans="1:44" ht="21" customHeight="1" x14ac:dyDescent="0.4">
      <c r="A40" s="193" t="s">
        <v>51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5"/>
      <c r="L40" s="196"/>
      <c r="M40" s="197">
        <f t="shared" ref="M40" si="10">SUM(M36:Q39)</f>
        <v>32143840</v>
      </c>
      <c r="N40" s="198"/>
      <c r="O40" s="198"/>
      <c r="P40" s="198"/>
      <c r="Q40" s="199"/>
      <c r="R40" s="197">
        <f t="shared" ref="R40" si="11">SUM(R36:V39)</f>
        <v>33189880</v>
      </c>
      <c r="S40" s="198"/>
      <c r="T40" s="198"/>
      <c r="U40" s="198"/>
      <c r="V40" s="199"/>
      <c r="W40" s="200">
        <f t="shared" si="0"/>
        <v>1046040</v>
      </c>
      <c r="X40" s="201"/>
      <c r="Y40" s="202"/>
      <c r="Z40" s="202"/>
      <c r="AA40" s="202"/>
      <c r="AB40" s="203"/>
      <c r="AC40" s="113">
        <f t="shared" si="1"/>
        <v>103.2542471590202</v>
      </c>
      <c r="AD40" s="204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</row>
    <row r="41" spans="1:44" ht="16.899999999999999" customHeight="1" x14ac:dyDescent="0.4">
      <c r="A41" s="6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 t="s">
        <v>6</v>
      </c>
      <c r="N41" s="9"/>
      <c r="O41" s="9"/>
      <c r="P41" s="9"/>
      <c r="Q41" s="9"/>
      <c r="R41" s="8" t="s">
        <v>52</v>
      </c>
      <c r="S41" s="9"/>
      <c r="T41" s="9"/>
      <c r="U41" s="9"/>
      <c r="V41" s="9"/>
      <c r="W41" s="8" t="s">
        <v>8</v>
      </c>
      <c r="X41" s="10"/>
      <c r="Y41" s="9"/>
      <c r="Z41" s="9"/>
      <c r="AA41" s="9"/>
      <c r="AB41" s="9"/>
      <c r="AC41" s="12" t="s">
        <v>9</v>
      </c>
      <c r="AD41" s="13" t="s">
        <v>10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4"/>
    </row>
    <row r="42" spans="1:44" ht="16.899999999999999" customHeight="1" x14ac:dyDescent="0.4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 t="s">
        <v>11</v>
      </c>
      <c r="N42" s="18"/>
      <c r="O42" s="18"/>
      <c r="P42" s="18"/>
      <c r="Q42" s="18"/>
      <c r="R42" s="17" t="s">
        <v>12</v>
      </c>
      <c r="S42" s="18"/>
      <c r="T42" s="18"/>
      <c r="U42" s="18"/>
      <c r="V42" s="18"/>
      <c r="W42" s="17" t="s">
        <v>13</v>
      </c>
      <c r="X42" s="19"/>
      <c r="Y42" s="18"/>
      <c r="Z42" s="18"/>
      <c r="AA42" s="18"/>
      <c r="AB42" s="18"/>
      <c r="AC42" s="21" t="s">
        <v>14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</row>
    <row r="43" spans="1:44" ht="21" customHeight="1" x14ac:dyDescent="0.4">
      <c r="A43" s="207" t="s">
        <v>53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9"/>
      <c r="L43" s="210"/>
      <c r="M43" s="140"/>
      <c r="N43" s="141"/>
      <c r="O43" s="141"/>
      <c r="P43" s="141"/>
      <c r="Q43" s="141"/>
      <c r="R43" s="140"/>
      <c r="S43" s="141"/>
      <c r="T43" s="141"/>
      <c r="U43" s="141"/>
      <c r="V43" s="141"/>
      <c r="W43" s="142"/>
      <c r="X43" s="143"/>
      <c r="Y43" s="144"/>
      <c r="Z43" s="144"/>
      <c r="AA43" s="144"/>
      <c r="AB43" s="145"/>
      <c r="AC43" s="146"/>
      <c r="AD43" s="211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</row>
    <row r="44" spans="1:44" ht="21" customHeight="1" x14ac:dyDescent="0.4">
      <c r="A44" s="148" t="s">
        <v>54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91"/>
      <c r="L44" s="192"/>
      <c r="M44" s="38">
        <v>6440</v>
      </c>
      <c r="N44" s="39"/>
      <c r="O44" s="39"/>
      <c r="P44" s="39"/>
      <c r="Q44" s="39"/>
      <c r="R44" s="38">
        <v>10000</v>
      </c>
      <c r="S44" s="39"/>
      <c r="T44" s="39"/>
      <c r="U44" s="39"/>
      <c r="V44" s="39"/>
      <c r="W44" s="44">
        <f t="shared" si="0"/>
        <v>3560</v>
      </c>
      <c r="X44" s="45"/>
      <c r="Y44" s="46"/>
      <c r="Z44" s="46"/>
      <c r="AA44" s="46"/>
      <c r="AB44" s="47"/>
      <c r="AC44" s="40">
        <f t="shared" si="1"/>
        <v>155.27950310559004</v>
      </c>
      <c r="AD44" s="151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3"/>
    </row>
    <row r="45" spans="1:44" ht="21" customHeight="1" x14ac:dyDescent="0.4">
      <c r="A45" s="207" t="s">
        <v>55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9"/>
      <c r="L45" s="210"/>
      <c r="M45" s="140">
        <v>0</v>
      </c>
      <c r="N45" s="141"/>
      <c r="O45" s="141"/>
      <c r="P45" s="141"/>
      <c r="Q45" s="141"/>
      <c r="R45" s="140">
        <v>10000</v>
      </c>
      <c r="S45" s="141"/>
      <c r="T45" s="141"/>
      <c r="U45" s="141"/>
      <c r="V45" s="141"/>
      <c r="W45" s="142">
        <f t="shared" si="0"/>
        <v>10000</v>
      </c>
      <c r="X45" s="143"/>
      <c r="Y45" s="144"/>
      <c r="Z45" s="144"/>
      <c r="AA45" s="144"/>
      <c r="AB45" s="145"/>
      <c r="AC45" s="146"/>
      <c r="AD45" s="211" t="s">
        <v>56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</row>
    <row r="46" spans="1:44" ht="21" customHeight="1" x14ac:dyDescent="0.4">
      <c r="A46" s="148" t="s">
        <v>57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91"/>
      <c r="L46" s="192"/>
      <c r="M46" s="38">
        <v>10040</v>
      </c>
      <c r="N46" s="39"/>
      <c r="O46" s="39"/>
      <c r="P46" s="39"/>
      <c r="Q46" s="39"/>
      <c r="R46" s="38">
        <v>10000</v>
      </c>
      <c r="S46" s="39"/>
      <c r="T46" s="39"/>
      <c r="U46" s="39"/>
      <c r="V46" s="39"/>
      <c r="W46" s="44">
        <f t="shared" si="0"/>
        <v>-40</v>
      </c>
      <c r="X46" s="45"/>
      <c r="Y46" s="46"/>
      <c r="Z46" s="46"/>
      <c r="AA46" s="46"/>
      <c r="AB46" s="47"/>
      <c r="AC46" s="40">
        <f t="shared" si="1"/>
        <v>99.601593625497998</v>
      </c>
      <c r="AD46" s="151" t="s">
        <v>58</v>
      </c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3"/>
    </row>
    <row r="47" spans="1:44" ht="21" customHeight="1" x14ac:dyDescent="0.4">
      <c r="A47" s="148" t="s">
        <v>59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91"/>
      <c r="L47" s="192"/>
      <c r="M47" s="38">
        <v>304264</v>
      </c>
      <c r="N47" s="39"/>
      <c r="O47" s="39"/>
      <c r="P47" s="39"/>
      <c r="Q47" s="39"/>
      <c r="R47" s="38">
        <v>300000</v>
      </c>
      <c r="S47" s="39"/>
      <c r="T47" s="39"/>
      <c r="U47" s="39"/>
      <c r="V47" s="39"/>
      <c r="W47" s="44">
        <f t="shared" si="0"/>
        <v>-4264</v>
      </c>
      <c r="X47" s="45"/>
      <c r="Y47" s="46"/>
      <c r="Z47" s="46"/>
      <c r="AA47" s="46"/>
      <c r="AB47" s="47"/>
      <c r="AC47" s="40">
        <f t="shared" si="1"/>
        <v>98.59858543896091</v>
      </c>
      <c r="AD47" s="151" t="s">
        <v>60</v>
      </c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</row>
    <row r="48" spans="1:44" ht="21" customHeight="1" x14ac:dyDescent="0.4">
      <c r="A48" s="148" t="s">
        <v>61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91"/>
      <c r="L48" s="192"/>
      <c r="M48" s="38">
        <v>2231774</v>
      </c>
      <c r="N48" s="39"/>
      <c r="O48" s="39"/>
      <c r="P48" s="39"/>
      <c r="Q48" s="39"/>
      <c r="R48" s="38">
        <v>1900000</v>
      </c>
      <c r="S48" s="39"/>
      <c r="T48" s="39"/>
      <c r="U48" s="39"/>
      <c r="V48" s="39"/>
      <c r="W48" s="44">
        <f t="shared" si="0"/>
        <v>-331774</v>
      </c>
      <c r="X48" s="45"/>
      <c r="Y48" s="46"/>
      <c r="Z48" s="46"/>
      <c r="AA48" s="46"/>
      <c r="AB48" s="47"/>
      <c r="AC48" s="40">
        <f t="shared" si="1"/>
        <v>85.134068234507609</v>
      </c>
      <c r="AD48" s="151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3"/>
    </row>
    <row r="49" spans="1:44" ht="21" customHeight="1" x14ac:dyDescent="0.4">
      <c r="A49" s="148" t="s">
        <v>62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91"/>
      <c r="L49" s="192"/>
      <c r="M49" s="38">
        <v>145074</v>
      </c>
      <c r="N49" s="39"/>
      <c r="O49" s="39"/>
      <c r="P49" s="39"/>
      <c r="Q49" s="39"/>
      <c r="R49" s="38">
        <v>150000</v>
      </c>
      <c r="S49" s="39"/>
      <c r="T49" s="39"/>
      <c r="U49" s="39"/>
      <c r="V49" s="39"/>
      <c r="W49" s="44">
        <f t="shared" si="0"/>
        <v>4926</v>
      </c>
      <c r="X49" s="45"/>
      <c r="Y49" s="46"/>
      <c r="Z49" s="46"/>
      <c r="AA49" s="46"/>
      <c r="AB49" s="47"/>
      <c r="AC49" s="40">
        <f t="shared" si="1"/>
        <v>103.3955084991108</v>
      </c>
      <c r="AD49" s="151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</row>
    <row r="50" spans="1:44" ht="21" customHeight="1" x14ac:dyDescent="0.4">
      <c r="A50" s="148" t="s">
        <v>63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91"/>
      <c r="L50" s="192"/>
      <c r="M50" s="38">
        <v>377181</v>
      </c>
      <c r="N50" s="39"/>
      <c r="O50" s="39"/>
      <c r="P50" s="39"/>
      <c r="Q50" s="39"/>
      <c r="R50" s="38">
        <v>400000</v>
      </c>
      <c r="S50" s="39"/>
      <c r="T50" s="39"/>
      <c r="U50" s="39"/>
      <c r="V50" s="39"/>
      <c r="W50" s="44">
        <f>SUM(R50-M50)</f>
        <v>22819</v>
      </c>
      <c r="X50" s="45"/>
      <c r="Y50" s="46"/>
      <c r="Z50" s="46"/>
      <c r="AA50" s="46"/>
      <c r="AB50" s="47"/>
      <c r="AC50" s="40">
        <f>SUM(R50/M50%)</f>
        <v>106.04988056132201</v>
      </c>
      <c r="AD50" s="151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</row>
    <row r="51" spans="1:44" ht="21" customHeight="1" x14ac:dyDescent="0.4">
      <c r="A51" s="148" t="s">
        <v>64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91"/>
      <c r="L51" s="192"/>
      <c r="M51" s="38">
        <v>3506</v>
      </c>
      <c r="N51" s="39"/>
      <c r="O51" s="39"/>
      <c r="P51" s="39"/>
      <c r="Q51" s="101"/>
      <c r="R51" s="38">
        <v>4000</v>
      </c>
      <c r="S51" s="39"/>
      <c r="T51" s="39"/>
      <c r="U51" s="39"/>
      <c r="V51" s="39"/>
      <c r="W51" s="44">
        <f t="shared" si="0"/>
        <v>494</v>
      </c>
      <c r="X51" s="45"/>
      <c r="Y51" s="46"/>
      <c r="Z51" s="46"/>
      <c r="AA51" s="46"/>
      <c r="AB51" s="47"/>
      <c r="AC51" s="40">
        <f t="shared" si="1"/>
        <v>114.09013120365087</v>
      </c>
      <c r="AD51" s="151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3"/>
    </row>
    <row r="52" spans="1:44" ht="21" customHeight="1" x14ac:dyDescent="0.4">
      <c r="A52" s="212" t="s">
        <v>65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4"/>
      <c r="L52" s="215"/>
      <c r="M52" s="38">
        <v>22000</v>
      </c>
      <c r="N52" s="39"/>
      <c r="O52" s="39"/>
      <c r="P52" s="39"/>
      <c r="Q52" s="39"/>
      <c r="R52" s="38">
        <v>25000</v>
      </c>
      <c r="S52" s="39"/>
      <c r="T52" s="39"/>
      <c r="U52" s="39"/>
      <c r="V52" s="39"/>
      <c r="W52" s="44">
        <f t="shared" si="0"/>
        <v>3000</v>
      </c>
      <c r="X52" s="45"/>
      <c r="Y52" s="46"/>
      <c r="Z52" s="46"/>
      <c r="AA52" s="46"/>
      <c r="AB52" s="47"/>
      <c r="AC52" s="40">
        <f t="shared" si="1"/>
        <v>113.63636363636364</v>
      </c>
      <c r="AD52" s="151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</row>
    <row r="53" spans="1:44" ht="21" customHeight="1" x14ac:dyDescent="0.4">
      <c r="A53" s="212" t="s">
        <v>66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4"/>
      <c r="L53" s="215"/>
      <c r="M53" s="38">
        <v>610980</v>
      </c>
      <c r="N53" s="39"/>
      <c r="O53" s="39"/>
      <c r="P53" s="39"/>
      <c r="Q53" s="39"/>
      <c r="R53" s="38">
        <v>700000</v>
      </c>
      <c r="S53" s="39"/>
      <c r="T53" s="39"/>
      <c r="U53" s="39"/>
      <c r="V53" s="39"/>
      <c r="W53" s="44">
        <f t="shared" si="0"/>
        <v>89020</v>
      </c>
      <c r="X53" s="45"/>
      <c r="Y53" s="46"/>
      <c r="Z53" s="46"/>
      <c r="AA53" s="46"/>
      <c r="AB53" s="47"/>
      <c r="AC53" s="40">
        <f t="shared" si="1"/>
        <v>114.57003502569641</v>
      </c>
      <c r="AD53" s="151" t="s">
        <v>67</v>
      </c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3"/>
    </row>
    <row r="54" spans="1:44" ht="21" customHeight="1" x14ac:dyDescent="0.4">
      <c r="A54" s="212" t="s">
        <v>68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4"/>
      <c r="L54" s="215"/>
      <c r="M54" s="38">
        <v>36318</v>
      </c>
      <c r="N54" s="39"/>
      <c r="O54" s="39"/>
      <c r="P54" s="39"/>
      <c r="Q54" s="39"/>
      <c r="R54" s="38">
        <v>40000</v>
      </c>
      <c r="S54" s="39"/>
      <c r="T54" s="39"/>
      <c r="U54" s="39"/>
      <c r="V54" s="39"/>
      <c r="W54" s="44">
        <f t="shared" si="0"/>
        <v>3682</v>
      </c>
      <c r="X54" s="45"/>
      <c r="Y54" s="46"/>
      <c r="Z54" s="46"/>
      <c r="AA54" s="46"/>
      <c r="AB54" s="47"/>
      <c r="AC54" s="40">
        <f t="shared" si="1"/>
        <v>110.13822347045542</v>
      </c>
      <c r="AD54" s="151" t="s">
        <v>69</v>
      </c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</row>
    <row r="55" spans="1:44" ht="21" customHeight="1" x14ac:dyDescent="0.4">
      <c r="A55" s="212" t="s">
        <v>70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4"/>
      <c r="L55" s="215"/>
      <c r="M55" s="38">
        <v>17407</v>
      </c>
      <c r="N55" s="39"/>
      <c r="O55" s="39"/>
      <c r="P55" s="39"/>
      <c r="Q55" s="39"/>
      <c r="R55" s="38">
        <v>20000</v>
      </c>
      <c r="S55" s="39"/>
      <c r="T55" s="39"/>
      <c r="U55" s="39"/>
      <c r="V55" s="39"/>
      <c r="W55" s="44">
        <f t="shared" si="0"/>
        <v>2593</v>
      </c>
      <c r="X55" s="45"/>
      <c r="Y55" s="46"/>
      <c r="Z55" s="46"/>
      <c r="AA55" s="46"/>
      <c r="AB55" s="47"/>
      <c r="AC55" s="40">
        <f t="shared" si="1"/>
        <v>114.89630608375941</v>
      </c>
      <c r="AD55" s="151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3"/>
    </row>
    <row r="56" spans="1:44" ht="21" customHeight="1" x14ac:dyDescent="0.4">
      <c r="A56" s="212" t="s">
        <v>71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4"/>
      <c r="L56" s="215"/>
      <c r="M56" s="38">
        <v>1105047</v>
      </c>
      <c r="N56" s="39"/>
      <c r="O56" s="39"/>
      <c r="P56" s="39"/>
      <c r="Q56" s="39"/>
      <c r="R56" s="38">
        <v>1200000</v>
      </c>
      <c r="S56" s="39"/>
      <c r="T56" s="39"/>
      <c r="U56" s="39"/>
      <c r="V56" s="39"/>
      <c r="W56" s="44">
        <f t="shared" si="0"/>
        <v>94953</v>
      </c>
      <c r="X56" s="45"/>
      <c r="Y56" s="46"/>
      <c r="Z56" s="46"/>
      <c r="AA56" s="46"/>
      <c r="AB56" s="47"/>
      <c r="AC56" s="40">
        <f t="shared" si="1"/>
        <v>108.59266619428857</v>
      </c>
      <c r="AD56" s="151" t="s">
        <v>72</v>
      </c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</row>
    <row r="57" spans="1:44" ht="21" customHeight="1" x14ac:dyDescent="0.4">
      <c r="A57" s="148" t="s">
        <v>73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91"/>
      <c r="L57" s="192"/>
      <c r="M57" s="38">
        <v>440018</v>
      </c>
      <c r="N57" s="39"/>
      <c r="O57" s="39"/>
      <c r="P57" s="39"/>
      <c r="Q57" s="101"/>
      <c r="R57" s="38">
        <v>450000</v>
      </c>
      <c r="S57" s="39"/>
      <c r="T57" s="39"/>
      <c r="U57" s="39"/>
      <c r="V57" s="101"/>
      <c r="W57" s="45">
        <f t="shared" si="0"/>
        <v>9982</v>
      </c>
      <c r="X57" s="45"/>
      <c r="Y57" s="46"/>
      <c r="Z57" s="46"/>
      <c r="AA57" s="46"/>
      <c r="AB57" s="47"/>
      <c r="AC57" s="40">
        <f t="shared" si="1"/>
        <v>102.26854355958164</v>
      </c>
      <c r="AD57" s="151" t="s">
        <v>74</v>
      </c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</row>
    <row r="58" spans="1:44" ht="21" customHeight="1" x14ac:dyDescent="0.4">
      <c r="A58" s="212" t="s">
        <v>75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4"/>
      <c r="L58" s="215"/>
      <c r="M58" s="38">
        <v>3558270</v>
      </c>
      <c r="N58" s="39"/>
      <c r="O58" s="39"/>
      <c r="P58" s="39"/>
      <c r="Q58" s="101"/>
      <c r="R58" s="38">
        <v>3500000</v>
      </c>
      <c r="S58" s="39"/>
      <c r="T58" s="39"/>
      <c r="U58" s="39"/>
      <c r="V58" s="101"/>
      <c r="W58" s="45">
        <f t="shared" si="0"/>
        <v>-58270</v>
      </c>
      <c r="X58" s="45"/>
      <c r="Y58" s="46"/>
      <c r="Z58" s="46"/>
      <c r="AA58" s="46"/>
      <c r="AB58" s="47"/>
      <c r="AC58" s="40">
        <f t="shared" si="1"/>
        <v>98.362406450325594</v>
      </c>
      <c r="AD58" s="216" t="s">
        <v>76</v>
      </c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8"/>
    </row>
    <row r="59" spans="1:44" ht="21" customHeight="1" x14ac:dyDescent="0.4">
      <c r="A59" s="212" t="s">
        <v>77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4"/>
      <c r="L59" s="215"/>
      <c r="M59" s="38">
        <v>376980</v>
      </c>
      <c r="N59" s="39"/>
      <c r="O59" s="39"/>
      <c r="P59" s="39"/>
      <c r="Q59" s="101"/>
      <c r="R59" s="38">
        <v>450000</v>
      </c>
      <c r="S59" s="39"/>
      <c r="T59" s="39"/>
      <c r="U59" s="39"/>
      <c r="V59" s="101"/>
      <c r="W59" s="45">
        <f t="shared" si="0"/>
        <v>73020</v>
      </c>
      <c r="X59" s="45"/>
      <c r="Y59" s="46"/>
      <c r="Z59" s="46"/>
      <c r="AA59" s="46"/>
      <c r="AB59" s="47"/>
      <c r="AC59" s="40">
        <f t="shared" si="1"/>
        <v>119.36972783702052</v>
      </c>
      <c r="AD59" s="151" t="s">
        <v>78</v>
      </c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3"/>
    </row>
    <row r="60" spans="1:44" ht="21" customHeight="1" x14ac:dyDescent="0.4">
      <c r="A60" s="212" t="s">
        <v>79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4"/>
      <c r="L60" s="215"/>
      <c r="M60" s="38">
        <v>78264</v>
      </c>
      <c r="N60" s="39"/>
      <c r="O60" s="39"/>
      <c r="P60" s="39"/>
      <c r="Q60" s="101"/>
      <c r="R60" s="38">
        <v>100000</v>
      </c>
      <c r="S60" s="39"/>
      <c r="T60" s="39"/>
      <c r="U60" s="39"/>
      <c r="V60" s="101"/>
      <c r="W60" s="45">
        <f t="shared" si="0"/>
        <v>21736</v>
      </c>
      <c r="X60" s="45"/>
      <c r="Y60" s="46"/>
      <c r="Z60" s="46"/>
      <c r="AA60" s="46"/>
      <c r="AB60" s="47"/>
      <c r="AC60" s="40">
        <f t="shared" si="1"/>
        <v>127.77266687110294</v>
      </c>
      <c r="AD60" s="151" t="s">
        <v>80</v>
      </c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3"/>
    </row>
    <row r="61" spans="1:44" ht="21" customHeight="1" x14ac:dyDescent="0.4">
      <c r="A61" s="212" t="s">
        <v>81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4"/>
      <c r="L61" s="215"/>
      <c r="M61" s="38">
        <v>21700</v>
      </c>
      <c r="N61" s="39"/>
      <c r="O61" s="39"/>
      <c r="P61" s="39"/>
      <c r="Q61" s="101"/>
      <c r="R61" s="38">
        <v>25000</v>
      </c>
      <c r="S61" s="39"/>
      <c r="T61" s="39"/>
      <c r="U61" s="39"/>
      <c r="V61" s="101"/>
      <c r="W61" s="45">
        <f t="shared" si="0"/>
        <v>3300</v>
      </c>
      <c r="X61" s="45"/>
      <c r="Y61" s="46"/>
      <c r="Z61" s="46"/>
      <c r="AA61" s="46"/>
      <c r="AB61" s="47"/>
      <c r="AC61" s="40">
        <f t="shared" si="1"/>
        <v>115.2073732718894</v>
      </c>
      <c r="AD61" s="151" t="s">
        <v>82</v>
      </c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3"/>
    </row>
    <row r="62" spans="1:44" ht="21" customHeight="1" x14ac:dyDescent="0.4">
      <c r="A62" s="212" t="s">
        <v>83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4"/>
      <c r="L62" s="215"/>
      <c r="M62" s="38">
        <v>64600</v>
      </c>
      <c r="N62" s="39"/>
      <c r="O62" s="39"/>
      <c r="P62" s="39"/>
      <c r="Q62" s="101"/>
      <c r="R62" s="38">
        <v>70000</v>
      </c>
      <c r="S62" s="39"/>
      <c r="T62" s="39"/>
      <c r="U62" s="39"/>
      <c r="V62" s="101"/>
      <c r="W62" s="45">
        <f t="shared" si="0"/>
        <v>5400</v>
      </c>
      <c r="X62" s="45"/>
      <c r="Y62" s="46"/>
      <c r="Z62" s="46"/>
      <c r="AA62" s="46"/>
      <c r="AB62" s="47"/>
      <c r="AC62" s="40">
        <f t="shared" si="1"/>
        <v>108.35913312693498</v>
      </c>
      <c r="AD62" s="151" t="s">
        <v>84</v>
      </c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3"/>
    </row>
    <row r="63" spans="1:44" ht="21" customHeight="1" x14ac:dyDescent="0.4">
      <c r="A63" s="219" t="s">
        <v>85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20"/>
      <c r="M63" s="221">
        <v>57783</v>
      </c>
      <c r="N63" s="184"/>
      <c r="O63" s="184"/>
      <c r="P63" s="184"/>
      <c r="Q63" s="222"/>
      <c r="R63" s="221">
        <v>60000</v>
      </c>
      <c r="S63" s="184"/>
      <c r="T63" s="184"/>
      <c r="U63" s="184"/>
      <c r="V63" s="222"/>
      <c r="W63" s="45">
        <f t="shared" si="0"/>
        <v>2217</v>
      </c>
      <c r="X63" s="45"/>
      <c r="Y63" s="46"/>
      <c r="Z63" s="46"/>
      <c r="AA63" s="46"/>
      <c r="AB63" s="47"/>
      <c r="AC63" s="40">
        <f t="shared" si="1"/>
        <v>103.83676859976117</v>
      </c>
      <c r="AD63" s="223" t="s">
        <v>86</v>
      </c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7"/>
    </row>
    <row r="64" spans="1:44" ht="21" customHeight="1" x14ac:dyDescent="0.4">
      <c r="A64" s="224" t="s">
        <v>87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0"/>
      <c r="M64" s="221">
        <v>291944</v>
      </c>
      <c r="N64" s="184"/>
      <c r="O64" s="184"/>
      <c r="P64" s="184"/>
      <c r="Q64" s="222"/>
      <c r="R64" s="221">
        <v>300000</v>
      </c>
      <c r="S64" s="184"/>
      <c r="T64" s="184"/>
      <c r="U64" s="184"/>
      <c r="V64" s="222"/>
      <c r="W64" s="45">
        <f t="shared" si="0"/>
        <v>8056</v>
      </c>
      <c r="X64" s="45"/>
      <c r="Y64" s="46"/>
      <c r="Z64" s="46"/>
      <c r="AA64" s="46"/>
      <c r="AB64" s="47"/>
      <c r="AC64" s="40">
        <f t="shared" si="1"/>
        <v>102.7594333159784</v>
      </c>
      <c r="AD64" s="223" t="s">
        <v>88</v>
      </c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7"/>
    </row>
    <row r="65" spans="1:44" ht="21" customHeight="1" x14ac:dyDescent="0.4">
      <c r="A65" s="219" t="s">
        <v>89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20"/>
      <c r="M65" s="221">
        <v>51044</v>
      </c>
      <c r="N65" s="184"/>
      <c r="O65" s="184"/>
      <c r="P65" s="184"/>
      <c r="Q65" s="222"/>
      <c r="R65" s="221">
        <v>55000</v>
      </c>
      <c r="S65" s="184"/>
      <c r="T65" s="184"/>
      <c r="U65" s="184"/>
      <c r="V65" s="222"/>
      <c r="W65" s="45">
        <f t="shared" si="0"/>
        <v>3956</v>
      </c>
      <c r="X65" s="45"/>
      <c r="Y65" s="46"/>
      <c r="Z65" s="46"/>
      <c r="AA65" s="46"/>
      <c r="AB65" s="47"/>
      <c r="AC65" s="40">
        <f t="shared" si="1"/>
        <v>107.75017631847034</v>
      </c>
      <c r="AD65" s="223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7"/>
    </row>
    <row r="66" spans="1:44" ht="21" customHeight="1" x14ac:dyDescent="0.4">
      <c r="A66" s="148" t="s">
        <v>90</v>
      </c>
      <c r="B66" s="149"/>
      <c r="C66" s="149"/>
      <c r="D66" s="149"/>
      <c r="E66" s="149"/>
      <c r="F66" s="149"/>
      <c r="G66" s="149"/>
      <c r="H66" s="149"/>
      <c r="I66" s="149"/>
      <c r="J66" s="149"/>
      <c r="K66" s="225"/>
      <c r="L66" s="226"/>
      <c r="M66" s="38">
        <v>5580</v>
      </c>
      <c r="N66" s="39"/>
      <c r="O66" s="39"/>
      <c r="P66" s="39"/>
      <c r="Q66" s="101"/>
      <c r="R66" s="227"/>
      <c r="S66" s="228"/>
      <c r="T66" s="228"/>
      <c r="U66" s="228"/>
      <c r="V66" s="229"/>
      <c r="W66" s="230"/>
      <c r="X66" s="231"/>
      <c r="Y66" s="231"/>
      <c r="Z66" s="231"/>
      <c r="AA66" s="231"/>
      <c r="AB66" s="232"/>
      <c r="AC66" s="58"/>
      <c r="AD66" s="233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5"/>
    </row>
    <row r="67" spans="1:44" ht="21" customHeight="1" x14ac:dyDescent="0.4">
      <c r="A67" s="236" t="s">
        <v>91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7"/>
      <c r="M67" s="238">
        <f>SUM(M44:Q66)</f>
        <v>9816214</v>
      </c>
      <c r="N67" s="239"/>
      <c r="O67" s="239"/>
      <c r="P67" s="239"/>
      <c r="Q67" s="240"/>
      <c r="R67" s="238">
        <f>SUM(R44:V66)</f>
        <v>9779000</v>
      </c>
      <c r="S67" s="239"/>
      <c r="T67" s="239"/>
      <c r="U67" s="239"/>
      <c r="V67" s="240"/>
      <c r="W67" s="153">
        <f>SUM(W43:AB65)</f>
        <v>-31634</v>
      </c>
      <c r="X67" s="153"/>
      <c r="Y67" s="154"/>
      <c r="Z67" s="154"/>
      <c r="AA67" s="154"/>
      <c r="AB67" s="155"/>
      <c r="AC67" s="58">
        <f t="shared" si="1"/>
        <v>99.620892535553935</v>
      </c>
      <c r="AD67" s="241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3"/>
    </row>
    <row r="68" spans="1:44" ht="21" customHeight="1" x14ac:dyDescent="0.4">
      <c r="A68" s="244" t="s">
        <v>92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5"/>
      <c r="M68" s="246">
        <f>SUM(M40+M67)</f>
        <v>41960054</v>
      </c>
      <c r="N68" s="247"/>
      <c r="O68" s="247"/>
      <c r="P68" s="247"/>
      <c r="Q68" s="248"/>
      <c r="R68" s="246">
        <f>SUM(R40+R67)</f>
        <v>42968880</v>
      </c>
      <c r="S68" s="247"/>
      <c r="T68" s="247"/>
      <c r="U68" s="247"/>
      <c r="V68" s="248"/>
      <c r="W68" s="68">
        <f>SUM(W40+W67)</f>
        <v>1014406</v>
      </c>
      <c r="X68" s="68"/>
      <c r="Y68" s="69"/>
      <c r="Z68" s="69"/>
      <c r="AA68" s="69"/>
      <c r="AB68" s="70"/>
      <c r="AC68" s="71">
        <f t="shared" si="1"/>
        <v>102.40425334057007</v>
      </c>
      <c r="AD68" s="249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1"/>
    </row>
    <row r="69" spans="1:44" ht="21" customHeight="1" x14ac:dyDescent="0.4">
      <c r="A69" s="252" t="s">
        <v>93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4"/>
      <c r="M69" s="255">
        <v>4817712</v>
      </c>
      <c r="N69" s="256"/>
      <c r="O69" s="256"/>
      <c r="P69" s="256"/>
      <c r="Q69" s="257"/>
      <c r="R69" s="255">
        <v>5126380</v>
      </c>
      <c r="S69" s="256"/>
      <c r="T69" s="256"/>
      <c r="U69" s="256"/>
      <c r="V69" s="257"/>
      <c r="W69" s="258">
        <f t="shared" si="0"/>
        <v>308668</v>
      </c>
      <c r="X69" s="258"/>
      <c r="Y69" s="259"/>
      <c r="Z69" s="259"/>
      <c r="AA69" s="259"/>
      <c r="AB69" s="260"/>
      <c r="AC69" s="261">
        <f t="shared" si="1"/>
        <v>106.40694171839246</v>
      </c>
      <c r="AD69" s="262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4"/>
    </row>
    <row r="70" spans="1:44" ht="21" customHeight="1" x14ac:dyDescent="0.4">
      <c r="A70" s="265" t="s">
        <v>32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8"/>
    </row>
    <row r="71" spans="1:44" ht="21" customHeight="1" x14ac:dyDescent="0.4">
      <c r="A71" s="224" t="s">
        <v>94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69">
        <v>160920</v>
      </c>
      <c r="N71" s="270"/>
      <c r="O71" s="270"/>
      <c r="P71" s="270"/>
      <c r="Q71" s="271"/>
      <c r="R71" s="269">
        <v>408000</v>
      </c>
      <c r="S71" s="270"/>
      <c r="T71" s="270"/>
      <c r="U71" s="270"/>
      <c r="V71" s="271"/>
      <c r="W71" s="272">
        <f t="shared" si="0"/>
        <v>247080</v>
      </c>
      <c r="X71" s="272"/>
      <c r="Y71" s="273"/>
      <c r="Z71" s="273"/>
      <c r="AA71" s="273"/>
      <c r="AB71" s="274"/>
      <c r="AC71" s="40">
        <f t="shared" si="1"/>
        <v>253.54213273676359</v>
      </c>
      <c r="AD71" s="275" t="s">
        <v>95</v>
      </c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7"/>
    </row>
    <row r="72" spans="1:44" ht="21" customHeight="1" x14ac:dyDescent="0.4">
      <c r="A72" s="276" t="s">
        <v>96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8"/>
      <c r="L72" s="279"/>
      <c r="M72" s="280">
        <f>SUM(M40+M67+M69+M71)</f>
        <v>46938686</v>
      </c>
      <c r="N72" s="281"/>
      <c r="O72" s="281"/>
      <c r="P72" s="281"/>
      <c r="Q72" s="281"/>
      <c r="R72" s="280">
        <f>SUM(R40+R67+R69+R71)</f>
        <v>48503260</v>
      </c>
      <c r="S72" s="281"/>
      <c r="T72" s="281"/>
      <c r="U72" s="281"/>
      <c r="V72" s="281"/>
      <c r="W72" s="75">
        <f t="shared" si="0"/>
        <v>1564574</v>
      </c>
      <c r="X72" s="76"/>
      <c r="Y72" s="77"/>
      <c r="Z72" s="77"/>
      <c r="AA72" s="77"/>
      <c r="AB72" s="78"/>
      <c r="AC72" s="71">
        <f t="shared" si="1"/>
        <v>103.33322922588843</v>
      </c>
      <c r="AD72" s="162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4"/>
    </row>
    <row r="73" spans="1:44" ht="21" customHeight="1" x14ac:dyDescent="0.4">
      <c r="A73" s="282" t="s">
        <v>97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4"/>
      <c r="L73" s="285"/>
      <c r="M73" s="286">
        <f>SUM(M31-M72)</f>
        <v>5899</v>
      </c>
      <c r="N73" s="287"/>
      <c r="O73" s="287"/>
      <c r="P73" s="287"/>
      <c r="Q73" s="288"/>
      <c r="R73" s="286">
        <f>SUM(R31-R72)</f>
        <v>15151</v>
      </c>
      <c r="S73" s="287"/>
      <c r="T73" s="287"/>
      <c r="U73" s="287"/>
      <c r="V73" s="288"/>
      <c r="W73" s="289">
        <f t="shared" si="0"/>
        <v>9252</v>
      </c>
      <c r="X73" s="290"/>
      <c r="Y73" s="291"/>
      <c r="Z73" s="291"/>
      <c r="AA73" s="291"/>
      <c r="AB73" s="292"/>
      <c r="AC73" s="293">
        <f t="shared" si="1"/>
        <v>256.84014239701645</v>
      </c>
      <c r="AD73" s="294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6"/>
    </row>
    <row r="74" spans="1:44" ht="21" customHeight="1" x14ac:dyDescent="0.4">
      <c r="A74" s="297" t="s">
        <v>98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9"/>
      <c r="M74" s="75">
        <v>62274372</v>
      </c>
      <c r="N74" s="77"/>
      <c r="O74" s="77"/>
      <c r="P74" s="77"/>
      <c r="Q74" s="300"/>
      <c r="R74" s="75">
        <f>M75</f>
        <v>62280271</v>
      </c>
      <c r="S74" s="77"/>
      <c r="T74" s="77"/>
      <c r="U74" s="77"/>
      <c r="V74" s="300"/>
      <c r="W74" s="75">
        <f>SUM(R74-M74)</f>
        <v>5899</v>
      </c>
      <c r="X74" s="76"/>
      <c r="Y74" s="77"/>
      <c r="Z74" s="77"/>
      <c r="AA74" s="77"/>
      <c r="AB74" s="78"/>
      <c r="AC74" s="71">
        <f t="shared" si="1"/>
        <v>100.00947259652816</v>
      </c>
      <c r="AD74" s="249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1"/>
    </row>
    <row r="75" spans="1:44" ht="21" customHeight="1" x14ac:dyDescent="0.4">
      <c r="A75" s="301" t="s">
        <v>99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3"/>
      <c r="M75" s="304">
        <f t="shared" ref="M75" si="12">SUM(M73:Q74)</f>
        <v>62280271</v>
      </c>
      <c r="N75" s="305"/>
      <c r="O75" s="305"/>
      <c r="P75" s="305"/>
      <c r="Q75" s="305"/>
      <c r="R75" s="304">
        <f t="shared" ref="R75" si="13">SUM(R73:V74)</f>
        <v>62295422</v>
      </c>
      <c r="S75" s="305"/>
      <c r="T75" s="305"/>
      <c r="U75" s="305"/>
      <c r="V75" s="305"/>
      <c r="W75" s="304">
        <f t="shared" si="0"/>
        <v>15151</v>
      </c>
      <c r="X75" s="306"/>
      <c r="Y75" s="305"/>
      <c r="Z75" s="305"/>
      <c r="AA75" s="305"/>
      <c r="AB75" s="307"/>
      <c r="AC75" s="261">
        <f t="shared" si="1"/>
        <v>100.02432712600111</v>
      </c>
      <c r="AD75" s="308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4"/>
    </row>
    <row r="76" spans="1:44" ht="13.5" customHeight="1" x14ac:dyDescent="0.4"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</row>
    <row r="77" spans="1:44" ht="13.5" customHeight="1" x14ac:dyDescent="0.4">
      <c r="M77" s="309"/>
      <c r="N77" s="309"/>
      <c r="O77" s="309"/>
      <c r="P77" s="309"/>
      <c r="Q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</row>
    <row r="78" spans="1:44" ht="13.5" customHeight="1" x14ac:dyDescent="0.4">
      <c r="M78" s="309"/>
      <c r="N78" s="309"/>
      <c r="O78" s="309"/>
      <c r="P78" s="309"/>
      <c r="Q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</row>
    <row r="79" spans="1:44" ht="13.5" customHeight="1" x14ac:dyDescent="0.4">
      <c r="M79" s="309"/>
      <c r="N79" s="309"/>
      <c r="O79" s="309"/>
      <c r="P79" s="309"/>
      <c r="Q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</row>
    <row r="80" spans="1:44" ht="13.5" customHeight="1" x14ac:dyDescent="0.4">
      <c r="M80" s="309"/>
      <c r="N80" s="309"/>
      <c r="O80" s="309"/>
      <c r="P80" s="309"/>
      <c r="Q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</row>
    <row r="81" spans="13:44" ht="13.5" customHeight="1" x14ac:dyDescent="0.4">
      <c r="M81" s="309"/>
      <c r="N81" s="309"/>
      <c r="O81" s="309"/>
      <c r="P81" s="309"/>
      <c r="Q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</row>
    <row r="82" spans="13:44" ht="13.5" customHeight="1" x14ac:dyDescent="0.4">
      <c r="M82" s="309"/>
      <c r="N82" s="309"/>
      <c r="O82" s="309"/>
      <c r="P82" s="309"/>
      <c r="Q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</row>
    <row r="83" spans="13:44" ht="13.5" customHeight="1" x14ac:dyDescent="0.4">
      <c r="M83" s="309"/>
      <c r="N83" s="309"/>
      <c r="O83" s="309"/>
      <c r="P83" s="309"/>
      <c r="Q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</row>
    <row r="84" spans="13:44" ht="13.5" customHeight="1" x14ac:dyDescent="0.4">
      <c r="M84" s="309"/>
      <c r="N84" s="309"/>
      <c r="O84" s="309"/>
      <c r="P84" s="309"/>
      <c r="Q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</row>
    <row r="85" spans="13:44" ht="13.5" customHeight="1" x14ac:dyDescent="0.4"/>
    <row r="86" spans="13:44" ht="13.5" customHeight="1" x14ac:dyDescent="0.4"/>
    <row r="87" spans="13:44" ht="13.5" customHeight="1" x14ac:dyDescent="0.4"/>
    <row r="88" spans="13:44" ht="13.5" customHeight="1" x14ac:dyDescent="0.4"/>
    <row r="89" spans="13:44" ht="13.5" customHeight="1" x14ac:dyDescent="0.4"/>
    <row r="90" spans="13:44" ht="13.5" customHeight="1" x14ac:dyDescent="0.4"/>
    <row r="91" spans="13:44" ht="13.5" customHeight="1" x14ac:dyDescent="0.4"/>
    <row r="92" spans="13:44" ht="13.5" customHeight="1" x14ac:dyDescent="0.4"/>
  </sheetData>
  <mergeCells count="330">
    <mergeCell ref="A75:K75"/>
    <mergeCell ref="M75:Q75"/>
    <mergeCell ref="R75:V75"/>
    <mergeCell ref="W75:AB75"/>
    <mergeCell ref="AD75:AR75"/>
    <mergeCell ref="A73:K73"/>
    <mergeCell ref="M73:Q73"/>
    <mergeCell ref="R73:V73"/>
    <mergeCell ref="W73:AB73"/>
    <mergeCell ref="AD73:AR73"/>
    <mergeCell ref="A74:K74"/>
    <mergeCell ref="M74:Q74"/>
    <mergeCell ref="R74:V74"/>
    <mergeCell ref="W74:AB74"/>
    <mergeCell ref="AD74:AR74"/>
    <mergeCell ref="A71:K71"/>
    <mergeCell ref="M71:Q71"/>
    <mergeCell ref="R71:V71"/>
    <mergeCell ref="W71:AB71"/>
    <mergeCell ref="AD71:AR71"/>
    <mergeCell ref="A72:K72"/>
    <mergeCell ref="M72:Q72"/>
    <mergeCell ref="R72:V72"/>
    <mergeCell ref="W72:AB72"/>
    <mergeCell ref="AD72:AR72"/>
    <mergeCell ref="A69:K69"/>
    <mergeCell ref="M69:Q69"/>
    <mergeCell ref="R69:V69"/>
    <mergeCell ref="W69:AB69"/>
    <mergeCell ref="AD69:AR69"/>
    <mergeCell ref="A70:AC70"/>
    <mergeCell ref="AD70:AR70"/>
    <mergeCell ref="A67:K67"/>
    <mergeCell ref="M67:Q67"/>
    <mergeCell ref="R67:V67"/>
    <mergeCell ref="W67:AB67"/>
    <mergeCell ref="AD67:AR67"/>
    <mergeCell ref="A68:K68"/>
    <mergeCell ref="M68:Q68"/>
    <mergeCell ref="R68:V68"/>
    <mergeCell ref="W68:AB68"/>
    <mergeCell ref="AD68:AR68"/>
    <mergeCell ref="A65:K65"/>
    <mergeCell ref="M65:Q65"/>
    <mergeCell ref="R65:V65"/>
    <mergeCell ref="W65:AB65"/>
    <mergeCell ref="AD65:AR65"/>
    <mergeCell ref="A66:K66"/>
    <mergeCell ref="M66:Q66"/>
    <mergeCell ref="R66:V66"/>
    <mergeCell ref="W66:AB66"/>
    <mergeCell ref="AD66:AR66"/>
    <mergeCell ref="A63:K63"/>
    <mergeCell ref="M63:Q63"/>
    <mergeCell ref="R63:V63"/>
    <mergeCell ref="W63:AB63"/>
    <mergeCell ref="AD63:AR63"/>
    <mergeCell ref="A64:K64"/>
    <mergeCell ref="M64:Q64"/>
    <mergeCell ref="R64:V64"/>
    <mergeCell ref="W64:AB64"/>
    <mergeCell ref="AD64:AR64"/>
    <mergeCell ref="A61:K61"/>
    <mergeCell ref="M61:Q61"/>
    <mergeCell ref="R61:V61"/>
    <mergeCell ref="W61:AB61"/>
    <mergeCell ref="AD61:AR61"/>
    <mergeCell ref="A62:K62"/>
    <mergeCell ref="M62:Q62"/>
    <mergeCell ref="R62:V62"/>
    <mergeCell ref="W62:AB62"/>
    <mergeCell ref="AD62:AR62"/>
    <mergeCell ref="A59:K59"/>
    <mergeCell ref="M59:Q59"/>
    <mergeCell ref="R59:V59"/>
    <mergeCell ref="W59:AB59"/>
    <mergeCell ref="AD59:AR59"/>
    <mergeCell ref="A60:K60"/>
    <mergeCell ref="M60:Q60"/>
    <mergeCell ref="R60:V60"/>
    <mergeCell ref="W60:AB60"/>
    <mergeCell ref="AD60:AR60"/>
    <mergeCell ref="A57:K57"/>
    <mergeCell ref="M57:Q57"/>
    <mergeCell ref="R57:V57"/>
    <mergeCell ref="W57:AB57"/>
    <mergeCell ref="AD57:AR57"/>
    <mergeCell ref="A58:K58"/>
    <mergeCell ref="M58:Q58"/>
    <mergeCell ref="R58:V58"/>
    <mergeCell ref="W58:AB58"/>
    <mergeCell ref="AD58:AR58"/>
    <mergeCell ref="A55:K55"/>
    <mergeCell ref="M55:Q55"/>
    <mergeCell ref="R55:V55"/>
    <mergeCell ref="W55:AB55"/>
    <mergeCell ref="AD55:AR55"/>
    <mergeCell ref="A56:K56"/>
    <mergeCell ref="M56:Q56"/>
    <mergeCell ref="R56:V56"/>
    <mergeCell ref="W56:AB56"/>
    <mergeCell ref="AD56:AR56"/>
    <mergeCell ref="A53:K53"/>
    <mergeCell ref="M53:Q53"/>
    <mergeCell ref="R53:V53"/>
    <mergeCell ref="W53:AB53"/>
    <mergeCell ref="AD53:AR53"/>
    <mergeCell ref="A54:K54"/>
    <mergeCell ref="M54:Q54"/>
    <mergeCell ref="R54:V54"/>
    <mergeCell ref="W54:AB54"/>
    <mergeCell ref="AD54:AR54"/>
    <mergeCell ref="A51:K51"/>
    <mergeCell ref="M51:Q51"/>
    <mergeCell ref="R51:V51"/>
    <mergeCell ref="W51:AB51"/>
    <mergeCell ref="AD51:AR51"/>
    <mergeCell ref="A52:K52"/>
    <mergeCell ref="M52:Q52"/>
    <mergeCell ref="R52:V52"/>
    <mergeCell ref="W52:AB52"/>
    <mergeCell ref="AD52:AR52"/>
    <mergeCell ref="A49:K49"/>
    <mergeCell ref="M49:Q49"/>
    <mergeCell ref="R49:V49"/>
    <mergeCell ref="W49:AB49"/>
    <mergeCell ref="AD49:AR49"/>
    <mergeCell ref="A50:K50"/>
    <mergeCell ref="M50:Q50"/>
    <mergeCell ref="R50:V50"/>
    <mergeCell ref="W50:AB50"/>
    <mergeCell ref="AD50:AR50"/>
    <mergeCell ref="A47:K47"/>
    <mergeCell ref="M47:Q47"/>
    <mergeCell ref="R47:V47"/>
    <mergeCell ref="W47:AB47"/>
    <mergeCell ref="AD47:AR47"/>
    <mergeCell ref="A48:K48"/>
    <mergeCell ref="M48:Q48"/>
    <mergeCell ref="R48:V48"/>
    <mergeCell ref="W48:AB48"/>
    <mergeCell ref="AD48:AR48"/>
    <mergeCell ref="A45:K45"/>
    <mergeCell ref="M45:Q45"/>
    <mergeCell ref="R45:V45"/>
    <mergeCell ref="W45:AB45"/>
    <mergeCell ref="AD45:AR45"/>
    <mergeCell ref="A46:K46"/>
    <mergeCell ref="M46:Q46"/>
    <mergeCell ref="R46:V46"/>
    <mergeCell ref="W46:AB46"/>
    <mergeCell ref="AD46:AR46"/>
    <mergeCell ref="AD43:AR43"/>
    <mergeCell ref="A44:K44"/>
    <mergeCell ref="M44:Q44"/>
    <mergeCell ref="R44:V44"/>
    <mergeCell ref="W44:AB44"/>
    <mergeCell ref="AD44:AR44"/>
    <mergeCell ref="M42:Q42"/>
    <mergeCell ref="R42:V42"/>
    <mergeCell ref="W42:AB42"/>
    <mergeCell ref="A43:K43"/>
    <mergeCell ref="M43:Q43"/>
    <mergeCell ref="R43:V43"/>
    <mergeCell ref="W43:AB43"/>
    <mergeCell ref="A40:K40"/>
    <mergeCell ref="M40:Q40"/>
    <mergeCell ref="R40:V40"/>
    <mergeCell ref="W40:AB40"/>
    <mergeCell ref="AD40:AR40"/>
    <mergeCell ref="A41:L42"/>
    <mergeCell ref="M41:Q41"/>
    <mergeCell ref="R41:V41"/>
    <mergeCell ref="W41:AB41"/>
    <mergeCell ref="AD41:AR42"/>
    <mergeCell ref="A38:K38"/>
    <mergeCell ref="M38:Q38"/>
    <mergeCell ref="R38:V38"/>
    <mergeCell ref="W38:AB38"/>
    <mergeCell ref="AD38:AR38"/>
    <mergeCell ref="A39:K39"/>
    <mergeCell ref="M39:Q39"/>
    <mergeCell ref="R39:V39"/>
    <mergeCell ref="W39:AB39"/>
    <mergeCell ref="AD39:AR39"/>
    <mergeCell ref="A36:K36"/>
    <mergeCell ref="M36:Q36"/>
    <mergeCell ref="R36:V36"/>
    <mergeCell ref="W36:AB36"/>
    <mergeCell ref="AD36:AR36"/>
    <mergeCell ref="A37:K37"/>
    <mergeCell ref="M37:Q37"/>
    <mergeCell ref="R37:V37"/>
    <mergeCell ref="W37:AB37"/>
    <mergeCell ref="AD37:AR37"/>
    <mergeCell ref="A34:K34"/>
    <mergeCell ref="M34:Q34"/>
    <mergeCell ref="R34:V34"/>
    <mergeCell ref="W34:AB34"/>
    <mergeCell ref="AD34:AR34"/>
    <mergeCell ref="A35:K35"/>
    <mergeCell ref="M35:Q35"/>
    <mergeCell ref="R35:V35"/>
    <mergeCell ref="W35:AB35"/>
    <mergeCell ref="AD35:AR35"/>
    <mergeCell ref="A32:K32"/>
    <mergeCell ref="M32:Q32"/>
    <mergeCell ref="R32:V32"/>
    <mergeCell ref="W32:AB32"/>
    <mergeCell ref="AD32:AR32"/>
    <mergeCell ref="A33:AB33"/>
    <mergeCell ref="AD33:AR33"/>
    <mergeCell ref="A30:K30"/>
    <mergeCell ref="M30:Q30"/>
    <mergeCell ref="R30:V30"/>
    <mergeCell ref="W30:AB30"/>
    <mergeCell ref="AD30:AR30"/>
    <mergeCell ref="A31:K31"/>
    <mergeCell ref="M31:Q31"/>
    <mergeCell ref="R31:V31"/>
    <mergeCell ref="W31:AB31"/>
    <mergeCell ref="AD31:AR31"/>
    <mergeCell ref="A28:K28"/>
    <mergeCell ref="M28:Q28"/>
    <mergeCell ref="R28:V28"/>
    <mergeCell ref="W28:AB28"/>
    <mergeCell ref="AD28:AR28"/>
    <mergeCell ref="A29:K29"/>
    <mergeCell ref="M29:Q29"/>
    <mergeCell ref="R29:V29"/>
    <mergeCell ref="W29:AB29"/>
    <mergeCell ref="AD29:AR29"/>
    <mergeCell ref="A26:K26"/>
    <mergeCell ref="M26:Q26"/>
    <mergeCell ref="R26:V26"/>
    <mergeCell ref="W26:AB26"/>
    <mergeCell ref="AD26:AR26"/>
    <mergeCell ref="A27:K27"/>
    <mergeCell ref="M27:Q27"/>
    <mergeCell ref="R27:V27"/>
    <mergeCell ref="W27:AB27"/>
    <mergeCell ref="AD27:AR27"/>
    <mergeCell ref="A24:L24"/>
    <mergeCell ref="M24:Q24"/>
    <mergeCell ref="R24:V24"/>
    <mergeCell ref="W24:AB24"/>
    <mergeCell ref="AD24:AR24"/>
    <mergeCell ref="A25:K25"/>
    <mergeCell ref="M25:Q25"/>
    <mergeCell ref="R25:V25"/>
    <mergeCell ref="W25:AB25"/>
    <mergeCell ref="AD25:AR25"/>
    <mergeCell ref="A22:K22"/>
    <mergeCell ref="M22:Q22"/>
    <mergeCell ref="R22:V22"/>
    <mergeCell ref="W22:AB22"/>
    <mergeCell ref="AD22:AR22"/>
    <mergeCell ref="A23:AB23"/>
    <mergeCell ref="AD23:AR23"/>
    <mergeCell ref="A20:L20"/>
    <mergeCell ref="M20:Q20"/>
    <mergeCell ref="R20:V20"/>
    <mergeCell ref="W20:AB20"/>
    <mergeCell ref="AD20:AR20"/>
    <mergeCell ref="A21:L21"/>
    <mergeCell ref="M21:Q21"/>
    <mergeCell ref="R21:V21"/>
    <mergeCell ref="W21:AB21"/>
    <mergeCell ref="AD21:AR21"/>
    <mergeCell ref="A18:K18"/>
    <mergeCell ref="M18:Q18"/>
    <mergeCell ref="R18:V18"/>
    <mergeCell ref="W18:AB18"/>
    <mergeCell ref="AD18:AR18"/>
    <mergeCell ref="A19:AB19"/>
    <mergeCell ref="AD19:AR19"/>
    <mergeCell ref="A16:L16"/>
    <mergeCell ref="M16:Q16"/>
    <mergeCell ref="R16:V16"/>
    <mergeCell ref="W16:AB16"/>
    <mergeCell ref="AD16:AR16"/>
    <mergeCell ref="A17:L17"/>
    <mergeCell ref="M17:Q17"/>
    <mergeCell ref="R17:V17"/>
    <mergeCell ref="W17:AB17"/>
    <mergeCell ref="AD17:AR17"/>
    <mergeCell ref="A14:L14"/>
    <mergeCell ref="M14:Q14"/>
    <mergeCell ref="R14:V14"/>
    <mergeCell ref="W14:AB14"/>
    <mergeCell ref="AD14:AR14"/>
    <mergeCell ref="A15:K15"/>
    <mergeCell ref="M15:Q15"/>
    <mergeCell ref="R15:V15"/>
    <mergeCell ref="W15:AB15"/>
    <mergeCell ref="AD15:AR15"/>
    <mergeCell ref="A12:L12"/>
    <mergeCell ref="M12:Q12"/>
    <mergeCell ref="R12:V12"/>
    <mergeCell ref="W12:AB12"/>
    <mergeCell ref="AD12:AR12"/>
    <mergeCell ref="A13:L13"/>
    <mergeCell ref="M13:Q13"/>
    <mergeCell ref="R13:V13"/>
    <mergeCell ref="W13:AB13"/>
    <mergeCell ref="AD13:AR13"/>
    <mergeCell ref="A10:L10"/>
    <mergeCell ref="M10:Q10"/>
    <mergeCell ref="R10:V10"/>
    <mergeCell ref="W10:AB10"/>
    <mergeCell ref="AD10:AR10"/>
    <mergeCell ref="A11:L11"/>
    <mergeCell ref="M11:Q11"/>
    <mergeCell ref="R11:V11"/>
    <mergeCell ref="W11:AB11"/>
    <mergeCell ref="AD11:AR11"/>
    <mergeCell ref="A8:L9"/>
    <mergeCell ref="M8:Q8"/>
    <mergeCell ref="R8:V8"/>
    <mergeCell ref="W8:AB8"/>
    <mergeCell ref="AD8:AR9"/>
    <mergeCell ref="M9:Q9"/>
    <mergeCell ref="R9:V9"/>
    <mergeCell ref="W9:AB9"/>
    <mergeCell ref="A1:AR1"/>
    <mergeCell ref="A2:AR2"/>
    <mergeCell ref="A3:AR3"/>
    <mergeCell ref="A5:AR5"/>
    <mergeCell ref="A6:AR6"/>
    <mergeCell ref="A7:AR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syokuinn02</dc:creator>
  <cp:lastModifiedBy>syokuinn02</cp:lastModifiedBy>
  <dcterms:created xsi:type="dcterms:W3CDTF">2021-07-28T08:05:02Z</dcterms:created>
  <dcterms:modified xsi:type="dcterms:W3CDTF">2021-07-28T08:05:37Z</dcterms:modified>
</cp:coreProperties>
</file>