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490" windowHeight="7500"/>
  </bookViews>
  <sheets>
    <sheet name="25-4" sheetId="93" r:id="rId1"/>
    <sheet name="25-6" sheetId="94" r:id="rId2"/>
    <sheet name="25-7" sheetId="95" r:id="rId3"/>
    <sheet name="25-9" sheetId="96" r:id="rId4"/>
    <sheet name="25-5" sheetId="99" r:id="rId5"/>
    <sheet name="25-8" sheetId="100" r:id="rId6"/>
    <sheet name="25-10" sheetId="98" r:id="rId7"/>
    <sheet name="25-12" sheetId="101" r:id="rId8"/>
    <sheet name="26-1" sheetId="102" r:id="rId9"/>
    <sheet name="26-2" sheetId="104" r:id="rId10"/>
    <sheet name="26-3" sheetId="103" r:id="rId11"/>
    <sheet name="26-3 決算" sheetId="105" r:id="rId12"/>
    <sheet name="26年度決算 " sheetId="106" r:id="rId13"/>
    <sheet name="27年度決算  " sheetId="107" r:id="rId14"/>
    <sheet name="28年度活動予算書’１６" sheetId="108" r:id="rId15"/>
    <sheet name="2９年度活動予算書’１７ " sheetId="109" r:id="rId16"/>
  </sheets>
  <calcPr calcId="152511"/>
</workbook>
</file>

<file path=xl/calcChain.xml><?xml version="1.0" encoding="utf-8"?>
<calcChain xmlns="http://schemas.openxmlformats.org/spreadsheetml/2006/main">
  <c r="G48" i="109" l="1"/>
  <c r="G47" i="109"/>
  <c r="G46" i="109"/>
  <c r="G45" i="109"/>
  <c r="G44" i="109"/>
  <c r="G43" i="109"/>
  <c r="G42" i="109"/>
  <c r="G41" i="109"/>
  <c r="G40" i="109"/>
  <c r="G39" i="109"/>
  <c r="G38" i="109"/>
  <c r="G37" i="109"/>
  <c r="G36" i="109"/>
  <c r="G35" i="109"/>
  <c r="G34" i="109"/>
  <c r="G33" i="109"/>
  <c r="G32" i="109"/>
  <c r="G31" i="109"/>
  <c r="G49" i="109" s="1"/>
  <c r="G29" i="109"/>
  <c r="G28" i="109"/>
  <c r="G27" i="109"/>
  <c r="G26" i="109"/>
  <c r="G25" i="109"/>
  <c r="G24" i="109"/>
  <c r="G23" i="109"/>
  <c r="G30" i="109" s="1"/>
  <c r="G20" i="109"/>
  <c r="G19" i="109"/>
  <c r="G18" i="109"/>
  <c r="G17" i="109"/>
  <c r="G21" i="109" s="1"/>
  <c r="G14" i="109"/>
  <c r="G13" i="109"/>
  <c r="G12" i="109"/>
  <c r="G11" i="109"/>
  <c r="G10" i="109"/>
  <c r="G9" i="109"/>
  <c r="G8" i="109"/>
  <c r="G15" i="109" s="1"/>
  <c r="G7" i="109"/>
  <c r="G48" i="108"/>
  <c r="G47" i="108"/>
  <c r="G46" i="108"/>
  <c r="G45" i="108"/>
  <c r="G44" i="108"/>
  <c r="G43" i="108"/>
  <c r="G42" i="108"/>
  <c r="G41" i="108"/>
  <c r="G40" i="108"/>
  <c r="G39" i="108"/>
  <c r="G38" i="108"/>
  <c r="G37" i="108"/>
  <c r="G36" i="108"/>
  <c r="G35" i="108"/>
  <c r="G34" i="108"/>
  <c r="G33" i="108"/>
  <c r="G32" i="108"/>
  <c r="G31" i="108"/>
  <c r="G49" i="108" s="1"/>
  <c r="G29" i="108"/>
  <c r="G28" i="108"/>
  <c r="G27" i="108"/>
  <c r="G26" i="108"/>
  <c r="G25" i="108"/>
  <c r="G24" i="108"/>
  <c r="G23" i="108"/>
  <c r="G30" i="108" s="1"/>
  <c r="G20" i="108"/>
  <c r="G19" i="108"/>
  <c r="G18" i="108"/>
  <c r="G17" i="108"/>
  <c r="G21" i="108" s="1"/>
  <c r="G14" i="108"/>
  <c r="G13" i="108"/>
  <c r="G12" i="108"/>
  <c r="G11" i="108"/>
  <c r="G10" i="108"/>
  <c r="G9" i="108"/>
  <c r="G15" i="108" s="1"/>
  <c r="G8" i="108"/>
  <c r="G7" i="108"/>
  <c r="F49" i="109"/>
  <c r="E49" i="109"/>
  <c r="F30" i="109"/>
  <c r="E30" i="109"/>
  <c r="F21" i="109"/>
  <c r="F50" i="109" s="1"/>
  <c r="E21" i="109"/>
  <c r="E50" i="109" s="1"/>
  <c r="G50" i="109" s="1"/>
  <c r="F15" i="109"/>
  <c r="E15" i="109"/>
  <c r="F49" i="108"/>
  <c r="E49" i="108"/>
  <c r="F30" i="108"/>
  <c r="E30" i="108"/>
  <c r="E50" i="108" s="1"/>
  <c r="F21" i="108"/>
  <c r="E21" i="108"/>
  <c r="F15" i="108"/>
  <c r="E15" i="108"/>
  <c r="G17" i="107"/>
  <c r="E18" i="107"/>
  <c r="G56" i="107"/>
  <c r="F53" i="107"/>
  <c r="G53" i="107" s="1"/>
  <c r="E53" i="107"/>
  <c r="G52" i="107"/>
  <c r="G50" i="107"/>
  <c r="G49" i="107"/>
  <c r="G48" i="107"/>
  <c r="G47" i="107"/>
  <c r="G46" i="107"/>
  <c r="G45" i="107"/>
  <c r="G44" i="107"/>
  <c r="G43" i="107"/>
  <c r="G42" i="107"/>
  <c r="G41" i="107"/>
  <c r="G40" i="107"/>
  <c r="G39" i="107"/>
  <c r="G38" i="107"/>
  <c r="G37" i="107"/>
  <c r="G36" i="107"/>
  <c r="G35" i="107"/>
  <c r="G34" i="107"/>
  <c r="F33" i="107"/>
  <c r="F54" i="107" s="1"/>
  <c r="E33" i="107"/>
  <c r="G32" i="107"/>
  <c r="G31" i="107"/>
  <c r="G30" i="107"/>
  <c r="G33" i="107" s="1"/>
  <c r="G28" i="107"/>
  <c r="G27" i="107"/>
  <c r="G26" i="107"/>
  <c r="G25" i="107"/>
  <c r="F24" i="107"/>
  <c r="E24" i="107"/>
  <c r="G23" i="107"/>
  <c r="G22" i="107"/>
  <c r="G21" i="107"/>
  <c r="G20" i="107"/>
  <c r="G19" i="107"/>
  <c r="F18" i="107"/>
  <c r="F55" i="107" s="1"/>
  <c r="G16" i="107"/>
  <c r="G15" i="107"/>
  <c r="G14" i="107"/>
  <c r="G13" i="107"/>
  <c r="G12" i="107"/>
  <c r="G11" i="107"/>
  <c r="G9" i="107"/>
  <c r="G8" i="107"/>
  <c r="G7" i="107"/>
  <c r="F52" i="106"/>
  <c r="G55" i="106"/>
  <c r="E52" i="106"/>
  <c r="G52" i="106" s="1"/>
  <c r="G51" i="106"/>
  <c r="G49" i="106"/>
  <c r="G48" i="106"/>
  <c r="G47" i="106"/>
  <c r="G46" i="106"/>
  <c r="G45" i="106"/>
  <c r="G44" i="106"/>
  <c r="G43" i="106"/>
  <c r="G42" i="106"/>
  <c r="G41" i="106"/>
  <c r="G40" i="106"/>
  <c r="G39" i="106"/>
  <c r="G38" i="106"/>
  <c r="G37" i="106"/>
  <c r="G36" i="106"/>
  <c r="G35" i="106"/>
  <c r="G34" i="106"/>
  <c r="G33" i="106"/>
  <c r="F32" i="106"/>
  <c r="E32" i="106"/>
  <c r="G31" i="106"/>
  <c r="G30" i="106"/>
  <c r="G29" i="106"/>
  <c r="G27" i="106"/>
  <c r="G32" i="106" s="1"/>
  <c r="G26" i="106"/>
  <c r="G25" i="106"/>
  <c r="G24" i="106"/>
  <c r="F23" i="106"/>
  <c r="G23" i="106" s="1"/>
  <c r="E23" i="106"/>
  <c r="G22" i="106"/>
  <c r="G21" i="106"/>
  <c r="G20" i="106"/>
  <c r="G19" i="106"/>
  <c r="G18" i="106"/>
  <c r="F17" i="106"/>
  <c r="E17" i="106"/>
  <c r="E54" i="106" s="1"/>
  <c r="G16" i="106"/>
  <c r="G15" i="106"/>
  <c r="G14" i="106"/>
  <c r="G13" i="106"/>
  <c r="G12" i="106"/>
  <c r="G11" i="106"/>
  <c r="G9" i="106"/>
  <c r="G8" i="106"/>
  <c r="G7" i="106"/>
  <c r="E52" i="105"/>
  <c r="G51" i="105"/>
  <c r="G55" i="105"/>
  <c r="F52" i="105"/>
  <c r="G52" i="105"/>
  <c r="G50" i="105"/>
  <c r="G49" i="105"/>
  <c r="G48" i="105"/>
  <c r="G47" i="105"/>
  <c r="G46" i="105"/>
  <c r="G45" i="105"/>
  <c r="G44" i="105"/>
  <c r="G43" i="105"/>
  <c r="G42" i="105"/>
  <c r="G41" i="105"/>
  <c r="G40" i="105"/>
  <c r="G39" i="105"/>
  <c r="G38" i="105"/>
  <c r="G37" i="105"/>
  <c r="G36" i="105"/>
  <c r="G35" i="105"/>
  <c r="G34" i="105"/>
  <c r="F33" i="105"/>
  <c r="E33" i="105"/>
  <c r="G32" i="105"/>
  <c r="G31" i="105"/>
  <c r="G30" i="105"/>
  <c r="G28" i="105"/>
  <c r="G27" i="105"/>
  <c r="G33" i="105" s="1"/>
  <c r="G26" i="105"/>
  <c r="G25" i="105"/>
  <c r="F24" i="105"/>
  <c r="E24" i="105"/>
  <c r="G24" i="105" s="1"/>
  <c r="G23" i="105"/>
  <c r="G22" i="105"/>
  <c r="G21" i="105"/>
  <c r="G20" i="105"/>
  <c r="G19" i="105"/>
  <c r="F18" i="105"/>
  <c r="E18" i="105"/>
  <c r="G18" i="105" s="1"/>
  <c r="G17" i="105"/>
  <c r="G16" i="105"/>
  <c r="G15" i="105"/>
  <c r="G14" i="105"/>
  <c r="G13" i="105"/>
  <c r="G12" i="105"/>
  <c r="G11" i="105"/>
  <c r="G9" i="105"/>
  <c r="G8" i="105"/>
  <c r="G7" i="105"/>
  <c r="F33" i="103"/>
  <c r="F52" i="103" s="1"/>
  <c r="F53" i="103" s="1"/>
  <c r="F55" i="103" s="1"/>
  <c r="E33" i="103"/>
  <c r="G54" i="104"/>
  <c r="F51" i="104"/>
  <c r="E51" i="104"/>
  <c r="G50" i="104"/>
  <c r="G49" i="104"/>
  <c r="G48" i="104"/>
  <c r="G47" i="104"/>
  <c r="G46" i="104"/>
  <c r="G45" i="104"/>
  <c r="G44" i="104"/>
  <c r="G43" i="104"/>
  <c r="G42" i="104"/>
  <c r="G41" i="104"/>
  <c r="G40" i="104"/>
  <c r="G39" i="104"/>
  <c r="G38" i="104"/>
  <c r="G37" i="104"/>
  <c r="G36" i="104"/>
  <c r="G35" i="104"/>
  <c r="G34" i="104"/>
  <c r="G33" i="104"/>
  <c r="F32" i="104"/>
  <c r="E32" i="104"/>
  <c r="G32" i="104" s="1"/>
  <c r="G31" i="104"/>
  <c r="G30" i="104"/>
  <c r="G29" i="104"/>
  <c r="G28" i="104"/>
  <c r="G27" i="104"/>
  <c r="G26" i="104"/>
  <c r="G25" i="104"/>
  <c r="F24" i="104"/>
  <c r="F52" i="104"/>
  <c r="F53" i="104" s="1"/>
  <c r="E24" i="104"/>
  <c r="G23" i="104"/>
  <c r="G22" i="104"/>
  <c r="G21" i="104"/>
  <c r="G20" i="104"/>
  <c r="G19" i="104"/>
  <c r="F18" i="104"/>
  <c r="E18" i="104"/>
  <c r="G18" i="104" s="1"/>
  <c r="G17" i="104"/>
  <c r="G16" i="104"/>
  <c r="G15" i="104"/>
  <c r="G14" i="104"/>
  <c r="G13" i="104"/>
  <c r="G12" i="104"/>
  <c r="G11" i="104"/>
  <c r="G9" i="104"/>
  <c r="G8" i="104"/>
  <c r="G7" i="104"/>
  <c r="G54" i="103"/>
  <c r="F51" i="103"/>
  <c r="G51" i="103" s="1"/>
  <c r="E51" i="103"/>
  <c r="G50" i="103"/>
  <c r="G49" i="103"/>
  <c r="G48" i="103"/>
  <c r="G47" i="103"/>
  <c r="G46" i="103"/>
  <c r="G45" i="103"/>
  <c r="G44" i="103"/>
  <c r="G43" i="103"/>
  <c r="G42" i="103"/>
  <c r="G41" i="103"/>
  <c r="G40" i="103"/>
  <c r="G39" i="103"/>
  <c r="G38" i="103"/>
  <c r="G37" i="103"/>
  <c r="G36" i="103"/>
  <c r="G35" i="103"/>
  <c r="G34" i="103"/>
  <c r="G32" i="103"/>
  <c r="G31" i="103"/>
  <c r="G30" i="103"/>
  <c r="G28" i="103"/>
  <c r="G27" i="103"/>
  <c r="G26" i="103"/>
  <c r="G33" i="103" s="1"/>
  <c r="G25" i="103"/>
  <c r="F24" i="103"/>
  <c r="E24" i="103"/>
  <c r="E52" i="103" s="1"/>
  <c r="G23" i="103"/>
  <c r="G22" i="103"/>
  <c r="G21" i="103"/>
  <c r="G20" i="103"/>
  <c r="G19" i="103"/>
  <c r="F18" i="103"/>
  <c r="E18" i="103"/>
  <c r="G18" i="103" s="1"/>
  <c r="G17" i="103"/>
  <c r="G16" i="103"/>
  <c r="G15" i="103"/>
  <c r="G14" i="103"/>
  <c r="G13" i="103"/>
  <c r="G12" i="103"/>
  <c r="G11" i="103"/>
  <c r="G9" i="103"/>
  <c r="G8" i="103"/>
  <c r="G7" i="103"/>
  <c r="G54" i="102"/>
  <c r="F51" i="102"/>
  <c r="E51" i="102"/>
  <c r="G51" i="102" s="1"/>
  <c r="G50" i="102"/>
  <c r="G49" i="102"/>
  <c r="G48" i="102"/>
  <c r="G47" i="102"/>
  <c r="G46" i="102"/>
  <c r="G45" i="102"/>
  <c r="G44" i="102"/>
  <c r="G43" i="102"/>
  <c r="G42" i="102"/>
  <c r="G41" i="102"/>
  <c r="G40" i="102"/>
  <c r="G39" i="102"/>
  <c r="G38" i="102"/>
  <c r="G37" i="102"/>
  <c r="G36" i="102"/>
  <c r="G35" i="102"/>
  <c r="G34" i="102"/>
  <c r="G33" i="102"/>
  <c r="F32" i="102"/>
  <c r="E32" i="102"/>
  <c r="G32" i="102" s="1"/>
  <c r="G31" i="102"/>
  <c r="G30" i="102"/>
  <c r="G29" i="102"/>
  <c r="G28" i="102"/>
  <c r="G27" i="102"/>
  <c r="G26" i="102"/>
  <c r="G25" i="102"/>
  <c r="F24" i="102"/>
  <c r="F52" i="102" s="1"/>
  <c r="F53" i="102" s="1"/>
  <c r="F55" i="102" s="1"/>
  <c r="E24" i="102"/>
  <c r="G24" i="102" s="1"/>
  <c r="G23" i="102"/>
  <c r="G22" i="102"/>
  <c r="G21" i="102"/>
  <c r="G20" i="102"/>
  <c r="G19" i="102"/>
  <c r="F18" i="102"/>
  <c r="E18" i="102"/>
  <c r="G18" i="102" s="1"/>
  <c r="G17" i="102"/>
  <c r="G16" i="102"/>
  <c r="G15" i="102"/>
  <c r="G14" i="102"/>
  <c r="G13" i="102"/>
  <c r="G12" i="102"/>
  <c r="G11" i="102"/>
  <c r="G9" i="102"/>
  <c r="G8" i="102"/>
  <c r="G7" i="102"/>
  <c r="G54" i="101"/>
  <c r="F51" i="101"/>
  <c r="E51" i="101"/>
  <c r="G50" i="101"/>
  <c r="G49" i="101"/>
  <c r="G48" i="101"/>
  <c r="G47" i="101"/>
  <c r="G46" i="101"/>
  <c r="G45" i="101"/>
  <c r="G44" i="101"/>
  <c r="G43" i="101"/>
  <c r="G42" i="101"/>
  <c r="G41" i="101"/>
  <c r="G40" i="101"/>
  <c r="G39" i="101"/>
  <c r="G38" i="101"/>
  <c r="G37" i="101"/>
  <c r="G36" i="101"/>
  <c r="G35" i="101"/>
  <c r="G34" i="101"/>
  <c r="G33" i="101"/>
  <c r="F32" i="101"/>
  <c r="E32" i="101"/>
  <c r="G31" i="101"/>
  <c r="G30" i="101"/>
  <c r="G29" i="101"/>
  <c r="G28" i="101"/>
  <c r="G27" i="101"/>
  <c r="G26" i="101"/>
  <c r="G25" i="101"/>
  <c r="F24" i="101"/>
  <c r="E24" i="101"/>
  <c r="E52" i="101" s="1"/>
  <c r="G52" i="101" s="1"/>
  <c r="G23" i="101"/>
  <c r="G22" i="101"/>
  <c r="G21" i="101"/>
  <c r="G20" i="101"/>
  <c r="G19" i="101"/>
  <c r="F18" i="101"/>
  <c r="E18" i="101"/>
  <c r="G17" i="101"/>
  <c r="G16" i="101"/>
  <c r="G15" i="101"/>
  <c r="G14" i="101"/>
  <c r="G13" i="101"/>
  <c r="G12" i="101"/>
  <c r="G11" i="101"/>
  <c r="G9" i="101"/>
  <c r="G8" i="101"/>
  <c r="G7" i="101"/>
  <c r="E24" i="99"/>
  <c r="G54" i="100"/>
  <c r="F51" i="100"/>
  <c r="G51" i="100" s="1"/>
  <c r="E51" i="100"/>
  <c r="G50" i="100"/>
  <c r="G49" i="100"/>
  <c r="G48" i="100"/>
  <c r="G47" i="100"/>
  <c r="G46" i="100"/>
  <c r="G45" i="100"/>
  <c r="G44" i="100"/>
  <c r="G43" i="100"/>
  <c r="G42" i="100"/>
  <c r="G41" i="100"/>
  <c r="G40" i="100"/>
  <c r="G39" i="100"/>
  <c r="G38" i="100"/>
  <c r="G37" i="100"/>
  <c r="G36" i="100"/>
  <c r="G35" i="100"/>
  <c r="G34" i="100"/>
  <c r="G33" i="100"/>
  <c r="F32" i="100"/>
  <c r="F52" i="100" s="1"/>
  <c r="F53" i="100" s="1"/>
  <c r="F55" i="100" s="1"/>
  <c r="E32" i="100"/>
  <c r="G32" i="100" s="1"/>
  <c r="G31" i="100"/>
  <c r="G30" i="100"/>
  <c r="G29" i="100"/>
  <c r="G28" i="100"/>
  <c r="G27" i="100"/>
  <c r="G26" i="100"/>
  <c r="G25" i="100"/>
  <c r="F24" i="100"/>
  <c r="E24" i="100"/>
  <c r="G23" i="100"/>
  <c r="G22" i="100"/>
  <c r="G21" i="100"/>
  <c r="G20" i="100"/>
  <c r="G19" i="100"/>
  <c r="F18" i="100"/>
  <c r="E18" i="100"/>
  <c r="G17" i="100"/>
  <c r="G16" i="100"/>
  <c r="G15" i="100"/>
  <c r="G14" i="100"/>
  <c r="G13" i="100"/>
  <c r="G12" i="100"/>
  <c r="G11" i="100"/>
  <c r="G9" i="100"/>
  <c r="G8" i="100"/>
  <c r="G7" i="100"/>
  <c r="G54" i="99"/>
  <c r="F51" i="99"/>
  <c r="E51" i="99"/>
  <c r="G51" i="99"/>
  <c r="G50" i="99"/>
  <c r="G49" i="99"/>
  <c r="G48" i="99"/>
  <c r="G47" i="99"/>
  <c r="G46" i="99"/>
  <c r="G45" i="99"/>
  <c r="G44" i="99"/>
  <c r="G43" i="99"/>
  <c r="G42" i="99"/>
  <c r="G41" i="99"/>
  <c r="G40" i="99"/>
  <c r="G39" i="99"/>
  <c r="G38" i="99"/>
  <c r="G37" i="99"/>
  <c r="G36" i="99"/>
  <c r="G35" i="99"/>
  <c r="G34" i="99"/>
  <c r="G33" i="99"/>
  <c r="F32" i="99"/>
  <c r="F52" i="99"/>
  <c r="G52" i="99" s="1"/>
  <c r="E32" i="99"/>
  <c r="G31" i="99"/>
  <c r="G30" i="99"/>
  <c r="G29" i="99"/>
  <c r="G28" i="99"/>
  <c r="G27" i="99"/>
  <c r="G26" i="99"/>
  <c r="G25" i="99"/>
  <c r="F24" i="99"/>
  <c r="G23" i="99"/>
  <c r="G22" i="99"/>
  <c r="G21" i="99"/>
  <c r="G20" i="99"/>
  <c r="G19" i="99"/>
  <c r="F18" i="99"/>
  <c r="F53" i="99" s="1"/>
  <c r="E18" i="99"/>
  <c r="G17" i="99"/>
  <c r="G15" i="99"/>
  <c r="G14" i="99"/>
  <c r="G13" i="99"/>
  <c r="G12" i="99"/>
  <c r="G11" i="99"/>
  <c r="G9" i="99"/>
  <c r="G8" i="99"/>
  <c r="G7" i="99"/>
  <c r="G54" i="98"/>
  <c r="F51" i="98"/>
  <c r="F52" i="98" s="1"/>
  <c r="F53" i="98" s="1"/>
  <c r="F55" i="98" s="1"/>
  <c r="E51" i="98"/>
  <c r="G51" i="98" s="1"/>
  <c r="G50" i="98"/>
  <c r="G49" i="98"/>
  <c r="G48" i="98"/>
  <c r="G47" i="98"/>
  <c r="G46" i="98"/>
  <c r="G45" i="98"/>
  <c r="G44" i="98"/>
  <c r="G43" i="98"/>
  <c r="G42" i="98"/>
  <c r="G41" i="98"/>
  <c r="G40" i="98"/>
  <c r="G39" i="98"/>
  <c r="G38" i="98"/>
  <c r="G37" i="98"/>
  <c r="G36" i="98"/>
  <c r="G35" i="98"/>
  <c r="G34" i="98"/>
  <c r="G33" i="98"/>
  <c r="F32" i="98"/>
  <c r="E32" i="98"/>
  <c r="G32" i="98" s="1"/>
  <c r="G31" i="98"/>
  <c r="G30" i="98"/>
  <c r="G29" i="98"/>
  <c r="G28" i="98"/>
  <c r="G27" i="98"/>
  <c r="G26" i="98"/>
  <c r="G25" i="98"/>
  <c r="F24" i="98"/>
  <c r="E24" i="98"/>
  <c r="E52" i="98" s="1"/>
  <c r="G52" i="98" s="1"/>
  <c r="G23" i="98"/>
  <c r="G22" i="98"/>
  <c r="G21" i="98"/>
  <c r="G20" i="98"/>
  <c r="G19" i="98"/>
  <c r="F18" i="98"/>
  <c r="E18" i="98"/>
  <c r="G17" i="98"/>
  <c r="G16" i="98"/>
  <c r="G15" i="98"/>
  <c r="G14" i="98"/>
  <c r="G13" i="98"/>
  <c r="G12" i="98"/>
  <c r="G11" i="98"/>
  <c r="G9" i="98"/>
  <c r="G8" i="98"/>
  <c r="G7" i="98"/>
  <c r="G16" i="96"/>
  <c r="G54" i="96"/>
  <c r="F51" i="96"/>
  <c r="E51" i="96"/>
  <c r="G51" i="96" s="1"/>
  <c r="G50" i="96"/>
  <c r="G49" i="96"/>
  <c r="G48" i="96"/>
  <c r="G47" i="96"/>
  <c r="G46" i="96"/>
  <c r="G45" i="96"/>
  <c r="G44" i="96"/>
  <c r="G43" i="96"/>
  <c r="G42" i="96"/>
  <c r="G41" i="96"/>
  <c r="G40" i="96"/>
  <c r="G39" i="96"/>
  <c r="G38" i="96"/>
  <c r="G37" i="96"/>
  <c r="G36" i="96"/>
  <c r="G35" i="96"/>
  <c r="G34" i="96"/>
  <c r="G33" i="96"/>
  <c r="F32" i="96"/>
  <c r="E32" i="96"/>
  <c r="G32" i="96"/>
  <c r="G31" i="96"/>
  <c r="G30" i="96"/>
  <c r="G29" i="96"/>
  <c r="G28" i="96"/>
  <c r="G27" i="96"/>
  <c r="G26" i="96"/>
  <c r="G25" i="96"/>
  <c r="F24" i="96"/>
  <c r="F52" i="96" s="1"/>
  <c r="E24" i="96"/>
  <c r="G23" i="96"/>
  <c r="G22" i="96"/>
  <c r="G21" i="96"/>
  <c r="G20" i="96"/>
  <c r="G19" i="96"/>
  <c r="F18" i="96"/>
  <c r="E18" i="96"/>
  <c r="E53" i="96" s="1"/>
  <c r="G17" i="96"/>
  <c r="G15" i="96"/>
  <c r="G14" i="96"/>
  <c r="G13" i="96"/>
  <c r="G12" i="96"/>
  <c r="G11" i="96"/>
  <c r="G9" i="96"/>
  <c r="G8" i="96"/>
  <c r="G7" i="96"/>
  <c r="G54" i="95"/>
  <c r="F51" i="95"/>
  <c r="G51" i="95"/>
  <c r="E51" i="95"/>
  <c r="G50" i="95"/>
  <c r="G49" i="95"/>
  <c r="G48" i="95"/>
  <c r="G47" i="95"/>
  <c r="G46" i="95"/>
  <c r="G45" i="95"/>
  <c r="G44" i="95"/>
  <c r="G43" i="95"/>
  <c r="G42" i="95"/>
  <c r="G41" i="95"/>
  <c r="G40" i="95"/>
  <c r="G39" i="95"/>
  <c r="G38" i="95"/>
  <c r="G37" i="95"/>
  <c r="G36" i="95"/>
  <c r="G35" i="95"/>
  <c r="G34" i="95"/>
  <c r="G33" i="95"/>
  <c r="F32" i="95"/>
  <c r="E32" i="95"/>
  <c r="G32" i="95" s="1"/>
  <c r="G31" i="95"/>
  <c r="G30" i="95"/>
  <c r="G29" i="95"/>
  <c r="G28" i="95"/>
  <c r="G27" i="95"/>
  <c r="G26" i="95"/>
  <c r="G25" i="95"/>
  <c r="F24" i="95"/>
  <c r="F52" i="95" s="1"/>
  <c r="E24" i="95"/>
  <c r="G23" i="95"/>
  <c r="G22" i="95"/>
  <c r="G21" i="95"/>
  <c r="G20" i="95"/>
  <c r="G19" i="95"/>
  <c r="F18" i="95"/>
  <c r="E18" i="95"/>
  <c r="G18" i="95" s="1"/>
  <c r="G17" i="95"/>
  <c r="G15" i="95"/>
  <c r="G14" i="95"/>
  <c r="G13" i="95"/>
  <c r="G12" i="95"/>
  <c r="G11" i="95"/>
  <c r="G9" i="95"/>
  <c r="G8" i="95"/>
  <c r="G7" i="95"/>
  <c r="G50" i="94"/>
  <c r="G54" i="94"/>
  <c r="F51" i="94"/>
  <c r="E51" i="94"/>
  <c r="G51" i="94" s="1"/>
  <c r="G49" i="94"/>
  <c r="G48" i="94"/>
  <c r="G47" i="94"/>
  <c r="G46" i="94"/>
  <c r="G45" i="94"/>
  <c r="G44" i="94"/>
  <c r="G43" i="94"/>
  <c r="G42" i="94"/>
  <c r="G41" i="94"/>
  <c r="G40" i="94"/>
  <c r="G39" i="94"/>
  <c r="G38" i="94"/>
  <c r="G37" i="94"/>
  <c r="G36" i="94"/>
  <c r="G35" i="94"/>
  <c r="G34" i="94"/>
  <c r="G33" i="94"/>
  <c r="F32" i="94"/>
  <c r="E32" i="94"/>
  <c r="G32" i="94" s="1"/>
  <c r="G31" i="94"/>
  <c r="G30" i="94"/>
  <c r="G29" i="94"/>
  <c r="G28" i="94"/>
  <c r="G27" i="94"/>
  <c r="G26" i="94"/>
  <c r="G25" i="94"/>
  <c r="F24" i="94"/>
  <c r="F52" i="94" s="1"/>
  <c r="F53" i="94" s="1"/>
  <c r="F55" i="94" s="1"/>
  <c r="E24" i="94"/>
  <c r="G24" i="94" s="1"/>
  <c r="G23" i="94"/>
  <c r="G22" i="94"/>
  <c r="G21" i="94"/>
  <c r="G20" i="94"/>
  <c r="G19" i="94"/>
  <c r="F18" i="94"/>
  <c r="E18" i="94"/>
  <c r="G18" i="94"/>
  <c r="G17" i="94"/>
  <c r="G15" i="94"/>
  <c r="G14" i="94"/>
  <c r="G13" i="94"/>
  <c r="G12" i="94"/>
  <c r="G11" i="94"/>
  <c r="G9" i="94"/>
  <c r="G8" i="94"/>
  <c r="G7" i="94"/>
  <c r="F51" i="93"/>
  <c r="E23" i="93"/>
  <c r="G54" i="93"/>
  <c r="E51" i="93"/>
  <c r="G51" i="93"/>
  <c r="G50" i="93"/>
  <c r="G49" i="93"/>
  <c r="G48" i="93"/>
  <c r="G47" i="93"/>
  <c r="G46" i="93"/>
  <c r="G45" i="93"/>
  <c r="G44" i="93"/>
  <c r="G43" i="93"/>
  <c r="G42" i="93"/>
  <c r="G41" i="93"/>
  <c r="G40" i="93"/>
  <c r="G39" i="93"/>
  <c r="G38" i="93"/>
  <c r="G37" i="93"/>
  <c r="G36" i="93"/>
  <c r="G35" i="93"/>
  <c r="G34" i="93"/>
  <c r="G33" i="93"/>
  <c r="G32" i="93"/>
  <c r="F31" i="93"/>
  <c r="G31" i="93" s="1"/>
  <c r="E31" i="93"/>
  <c r="G30" i="93"/>
  <c r="G29" i="93"/>
  <c r="G28" i="93"/>
  <c r="G27" i="93"/>
  <c r="G26" i="93"/>
  <c r="G25" i="93"/>
  <c r="G24" i="93"/>
  <c r="F23" i="93"/>
  <c r="G22" i="93"/>
  <c r="G21" i="93"/>
  <c r="G20" i="93"/>
  <c r="G19" i="93"/>
  <c r="G18" i="93"/>
  <c r="F17" i="93"/>
  <c r="E17" i="93"/>
  <c r="G16" i="93"/>
  <c r="G15" i="93"/>
  <c r="G14" i="93"/>
  <c r="G13" i="93"/>
  <c r="G12" i="93"/>
  <c r="G11" i="93"/>
  <c r="G10" i="93"/>
  <c r="G9" i="93"/>
  <c r="G8" i="93"/>
  <c r="G7" i="93"/>
  <c r="G23" i="93"/>
  <c r="G24" i="95"/>
  <c r="E52" i="93"/>
  <c r="E53" i="93" s="1"/>
  <c r="E52" i="95"/>
  <c r="G24" i="96"/>
  <c r="E52" i="96"/>
  <c r="G32" i="99"/>
  <c r="G18" i="100"/>
  <c r="G24" i="103"/>
  <c r="G51" i="104"/>
  <c r="E52" i="104"/>
  <c r="G52" i="104" s="1"/>
  <c r="E53" i="104"/>
  <c r="E55" i="104" s="1"/>
  <c r="F53" i="105"/>
  <c r="F54" i="105" s="1"/>
  <c r="F56" i="105" s="1"/>
  <c r="E53" i="106"/>
  <c r="G53" i="106" s="1"/>
  <c r="F53" i="106"/>
  <c r="F54" i="106" s="1"/>
  <c r="F56" i="106" s="1"/>
  <c r="E54" i="107"/>
  <c r="G54" i="107" s="1"/>
  <c r="G24" i="107"/>
  <c r="E55" i="107"/>
  <c r="E57" i="107" s="1"/>
  <c r="E53" i="95"/>
  <c r="G24" i="99"/>
  <c r="E52" i="99"/>
  <c r="G24" i="104"/>
  <c r="G18" i="96"/>
  <c r="E52" i="100"/>
  <c r="G24" i="100"/>
  <c r="F52" i="101"/>
  <c r="F53" i="101" s="1"/>
  <c r="F55" i="101" s="1"/>
  <c r="G32" i="101"/>
  <c r="G51" i="101"/>
  <c r="E53" i="99"/>
  <c r="E55" i="95"/>
  <c r="E53" i="100"/>
  <c r="E55" i="99"/>
  <c r="F50" i="108"/>
  <c r="G53" i="95" l="1"/>
  <c r="G53" i="100"/>
  <c r="G57" i="107"/>
  <c r="E55" i="93"/>
  <c r="F53" i="95"/>
  <c r="F55" i="95" s="1"/>
  <c r="G52" i="95"/>
  <c r="E53" i="98"/>
  <c r="E53" i="101"/>
  <c r="F55" i="104"/>
  <c r="G53" i="104"/>
  <c r="G52" i="100"/>
  <c r="G53" i="96"/>
  <c r="E55" i="96"/>
  <c r="G55" i="96" s="1"/>
  <c r="G52" i="96"/>
  <c r="F53" i="96"/>
  <c r="F55" i="96" s="1"/>
  <c r="G53" i="99"/>
  <c r="F55" i="99"/>
  <c r="G55" i="99" s="1"/>
  <c r="G52" i="103"/>
  <c r="E53" i="103"/>
  <c r="E56" i="106"/>
  <c r="G56" i="106" s="1"/>
  <c r="G54" i="106"/>
  <c r="G55" i="107"/>
  <c r="F57" i="107"/>
  <c r="G50" i="108"/>
  <c r="G55" i="95"/>
  <c r="G55" i="104"/>
  <c r="E55" i="100"/>
  <c r="G55" i="100" s="1"/>
  <c r="E52" i="94"/>
  <c r="G18" i="107"/>
  <c r="G52" i="93"/>
  <c r="G18" i="99"/>
  <c r="F52" i="93"/>
  <c r="F53" i="93" s="1"/>
  <c r="G18" i="98"/>
  <c r="G24" i="101"/>
  <c r="E54" i="105"/>
  <c r="G24" i="98"/>
  <c r="G17" i="93"/>
  <c r="G18" i="101"/>
  <c r="E53" i="105"/>
  <c r="G53" i="105" s="1"/>
  <c r="G17" i="106"/>
  <c r="E52" i="102"/>
  <c r="F55" i="93" l="1"/>
  <c r="G53" i="93"/>
  <c r="G52" i="94"/>
  <c r="E53" i="94"/>
  <c r="E55" i="103"/>
  <c r="G55" i="103" s="1"/>
  <c r="G53" i="103"/>
  <c r="E55" i="101"/>
  <c r="G55" i="101" s="1"/>
  <c r="G53" i="101"/>
  <c r="G55" i="93"/>
  <c r="E53" i="102"/>
  <c r="G52" i="102"/>
  <c r="E56" i="105"/>
  <c r="G56" i="105" s="1"/>
  <c r="G54" i="105"/>
  <c r="G53" i="98"/>
  <c r="E55" i="98"/>
  <c r="G55" i="98" s="1"/>
  <c r="G53" i="102" l="1"/>
  <c r="E55" i="102"/>
  <c r="G55" i="102" s="1"/>
  <c r="G53" i="94"/>
  <c r="E55" i="94"/>
  <c r="G55" i="94" s="1"/>
</calcChain>
</file>

<file path=xl/sharedStrings.xml><?xml version="1.0" encoding="utf-8"?>
<sst xmlns="http://schemas.openxmlformats.org/spreadsheetml/2006/main" count="1038" uniqueCount="96">
  <si>
    <t>つどいの家はむろ</t>
    <rPh sb="4" eb="5">
      <t>イエ</t>
    </rPh>
    <phoneticPr fontId="2"/>
  </si>
  <si>
    <t>よくする会</t>
    <rPh sb="4" eb="5">
      <t>カイ</t>
    </rPh>
    <phoneticPr fontId="2"/>
  </si>
  <si>
    <t>合　　計</t>
    <rPh sb="0" eb="1">
      <t>ゴウ</t>
    </rPh>
    <rPh sb="3" eb="4">
      <t>ケイ</t>
    </rPh>
    <phoneticPr fontId="2"/>
  </si>
  <si>
    <t>科　　目</t>
    <rPh sb="0" eb="1">
      <t>カ</t>
    </rPh>
    <rPh sb="3" eb="4">
      <t>メ</t>
    </rPh>
    <phoneticPr fontId="2"/>
  </si>
  <si>
    <t>金      額</t>
    <rPh sb="0" eb="1">
      <t>キン</t>
    </rPh>
    <rPh sb="7" eb="8">
      <t>ガク</t>
    </rPh>
    <phoneticPr fontId="2"/>
  </si>
  <si>
    <t>金　　額</t>
    <rPh sb="0" eb="1">
      <t>キン</t>
    </rPh>
    <rPh sb="3" eb="4">
      <t>ガク</t>
    </rPh>
    <phoneticPr fontId="2"/>
  </si>
  <si>
    <t>貸倒引当金戻益</t>
    <rPh sb="0" eb="2">
      <t>カシダオレ</t>
    </rPh>
    <rPh sb="2" eb="4">
      <t>ヒキアテ</t>
    </rPh>
    <rPh sb="4" eb="5">
      <t>キン</t>
    </rPh>
    <rPh sb="5" eb="6">
      <t>モド</t>
    </rPh>
    <rPh sb="6" eb="7">
      <t>エキ</t>
    </rPh>
    <phoneticPr fontId="2"/>
  </si>
  <si>
    <t>宣伝広告費</t>
    <rPh sb="0" eb="2">
      <t>センデン</t>
    </rPh>
    <rPh sb="2" eb="5">
      <t>コウコクヒ</t>
    </rPh>
    <phoneticPr fontId="2"/>
  </si>
  <si>
    <t>法人税等</t>
    <rPh sb="0" eb="3">
      <t>ホウジンゼイ</t>
    </rPh>
    <rPh sb="3" eb="4">
      <t>トウ</t>
    </rPh>
    <phoneticPr fontId="2"/>
  </si>
  <si>
    <t xml:space="preserve">Ⅰ　経常収益      </t>
    <rPh sb="2" eb="4">
      <t>ケイジョウ</t>
    </rPh>
    <rPh sb="4" eb="6">
      <t>シュウエキ</t>
    </rPh>
    <phoneticPr fontId="2"/>
  </si>
  <si>
    <t>1.年会費</t>
    <rPh sb="2" eb="3">
      <t>ネン</t>
    </rPh>
    <rPh sb="3" eb="5">
      <t>カイヒ</t>
    </rPh>
    <phoneticPr fontId="2"/>
  </si>
  <si>
    <t>2.雑収入</t>
    <rPh sb="2" eb="5">
      <t>ザッシュウニュウ</t>
    </rPh>
    <phoneticPr fontId="2"/>
  </si>
  <si>
    <t>3．受取寄付金</t>
    <rPh sb="2" eb="3">
      <t>ウ</t>
    </rPh>
    <rPh sb="3" eb="4">
      <t>ト</t>
    </rPh>
    <rPh sb="4" eb="7">
      <t>キフキン</t>
    </rPh>
    <phoneticPr fontId="2"/>
  </si>
  <si>
    <t>2.街かどデイハウス</t>
    <rPh sb="2" eb="3">
      <t>マチ</t>
    </rPh>
    <phoneticPr fontId="2"/>
  </si>
  <si>
    <t>1.介護保険収入</t>
    <rPh sb="2" eb="4">
      <t>カイゴ</t>
    </rPh>
    <rPh sb="4" eb="6">
      <t>ホケン</t>
    </rPh>
    <rPh sb="6" eb="8">
      <t>シュウニュウ</t>
    </rPh>
    <phoneticPr fontId="2"/>
  </si>
  <si>
    <t>3.予防介護</t>
    <rPh sb="2" eb="4">
      <t>ヨボウ</t>
    </rPh>
    <rPh sb="4" eb="6">
      <t>カイゴ</t>
    </rPh>
    <phoneticPr fontId="2"/>
  </si>
  <si>
    <r>
      <t>4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互助型ヘルパー派遣</t>
    </r>
    <rPh sb="2" eb="4">
      <t>ゴジョ</t>
    </rPh>
    <rPh sb="4" eb="5">
      <t>カタ</t>
    </rPh>
    <rPh sb="9" eb="11">
      <t>ハケン</t>
    </rPh>
    <phoneticPr fontId="2"/>
  </si>
  <si>
    <t>　　事業収益</t>
    <rPh sb="2" eb="4">
      <t>ジギョウ</t>
    </rPh>
    <rPh sb="4" eb="6">
      <t>シュウエキ</t>
    </rPh>
    <phoneticPr fontId="2"/>
  </si>
  <si>
    <t xml:space="preserve">   　事業収益外</t>
    <rPh sb="4" eb="6">
      <t>ジギョウ</t>
    </rPh>
    <rPh sb="6" eb="8">
      <t>シュウエキ</t>
    </rPh>
    <rPh sb="8" eb="9">
      <t>ガイ</t>
    </rPh>
    <phoneticPr fontId="2"/>
  </si>
  <si>
    <t>経常収入合計</t>
    <rPh sb="0" eb="2">
      <t>ケイジョウ</t>
    </rPh>
    <rPh sb="2" eb="4">
      <t>シュウニュウ</t>
    </rPh>
    <rPh sb="4" eb="6">
      <t>ゴウケイ</t>
    </rPh>
    <phoneticPr fontId="2"/>
  </si>
  <si>
    <t>Ⅱ　経常費用</t>
    <rPh sb="2" eb="4">
      <t>ケイジョウ</t>
    </rPh>
    <rPh sb="4" eb="6">
      <t>ヒヨウ</t>
    </rPh>
    <phoneticPr fontId="2"/>
  </si>
  <si>
    <t>1.人件費</t>
    <rPh sb="2" eb="5">
      <t>ジンケンヒ</t>
    </rPh>
    <phoneticPr fontId="2"/>
  </si>
  <si>
    <t>　給料手当</t>
    <rPh sb="1" eb="3">
      <t>キュウリョウ</t>
    </rPh>
    <rPh sb="3" eb="5">
      <t>テア</t>
    </rPh>
    <phoneticPr fontId="2"/>
  </si>
  <si>
    <t xml:space="preserve">  法定福利費</t>
    <rPh sb="2" eb="4">
      <t>ホウテイ</t>
    </rPh>
    <rPh sb="4" eb="6">
      <t>フクリ</t>
    </rPh>
    <rPh sb="6" eb="7">
      <t>ヒ</t>
    </rPh>
    <phoneticPr fontId="2"/>
  </si>
  <si>
    <t xml:space="preserve">  福利厚生費</t>
    <rPh sb="2" eb="4">
      <t>フクリ</t>
    </rPh>
    <rPh sb="4" eb="7">
      <t>コウセイヒ</t>
    </rPh>
    <phoneticPr fontId="2"/>
  </si>
  <si>
    <t>2.その他の経費</t>
    <rPh sb="4" eb="5">
      <t>タ</t>
    </rPh>
    <rPh sb="6" eb="8">
      <t>ケイヒ</t>
    </rPh>
    <phoneticPr fontId="2"/>
  </si>
  <si>
    <t>　行事費</t>
    <rPh sb="1" eb="3">
      <t>ギョウジ</t>
    </rPh>
    <rPh sb="3" eb="4">
      <t>ヒ</t>
    </rPh>
    <phoneticPr fontId="2"/>
  </si>
  <si>
    <t xml:space="preserve">  会議費</t>
    <rPh sb="2" eb="4">
      <t>カイギ</t>
    </rPh>
    <rPh sb="4" eb="5">
      <t>ヒ</t>
    </rPh>
    <phoneticPr fontId="2"/>
  </si>
  <si>
    <t xml:space="preserve">  外注費（昼食費）</t>
    <rPh sb="2" eb="4">
      <t>ガイチュウ</t>
    </rPh>
    <rPh sb="4" eb="5">
      <t>ヒ</t>
    </rPh>
    <rPh sb="6" eb="8">
      <t>チュウショク</t>
    </rPh>
    <rPh sb="8" eb="9">
      <t>ヒ</t>
    </rPh>
    <phoneticPr fontId="2"/>
  </si>
  <si>
    <t xml:space="preserve">  諸会費</t>
    <rPh sb="2" eb="3">
      <t>ショ</t>
    </rPh>
    <rPh sb="3" eb="5">
      <t>カイヒ</t>
    </rPh>
    <phoneticPr fontId="2"/>
  </si>
  <si>
    <t xml:space="preserve">    １事業費</t>
    <rPh sb="5" eb="7">
      <t>ジギョウ</t>
    </rPh>
    <rPh sb="7" eb="8">
      <t>ヒ</t>
    </rPh>
    <phoneticPr fontId="2"/>
  </si>
  <si>
    <t xml:space="preserve"> 　 2管理費</t>
    <rPh sb="4" eb="7">
      <t>カンリヒ</t>
    </rPh>
    <phoneticPr fontId="2"/>
  </si>
  <si>
    <t xml:space="preserve">  賃借料</t>
    <rPh sb="2" eb="5">
      <t>チンシャクリョウ</t>
    </rPh>
    <phoneticPr fontId="2"/>
  </si>
  <si>
    <t>　研修費</t>
    <rPh sb="1" eb="4">
      <t>ケンシュウヒ</t>
    </rPh>
    <phoneticPr fontId="2"/>
  </si>
  <si>
    <t>1.経費</t>
    <rPh sb="2" eb="4">
      <t>ケイヒ</t>
    </rPh>
    <phoneticPr fontId="2"/>
  </si>
  <si>
    <t xml:space="preserve">  通信費</t>
    <rPh sb="2" eb="5">
      <t>ツウシンヒ</t>
    </rPh>
    <phoneticPr fontId="2"/>
  </si>
  <si>
    <t xml:space="preserve">  消耗品費</t>
    <rPh sb="2" eb="4">
      <t>ショウモウ</t>
    </rPh>
    <rPh sb="4" eb="5">
      <t>ヒン</t>
    </rPh>
    <rPh sb="5" eb="6">
      <t>ヒ</t>
    </rPh>
    <phoneticPr fontId="2"/>
  </si>
  <si>
    <t xml:space="preserve">  事務用品費</t>
    <rPh sb="2" eb="4">
      <t>ジム</t>
    </rPh>
    <rPh sb="4" eb="6">
      <t>ヨウヒン</t>
    </rPh>
    <rPh sb="6" eb="7">
      <t>ヒ</t>
    </rPh>
    <phoneticPr fontId="2"/>
  </si>
  <si>
    <t>　修繕費</t>
    <rPh sb="1" eb="4">
      <t>シュウゼンヒ</t>
    </rPh>
    <phoneticPr fontId="2"/>
  </si>
  <si>
    <t>　水道光熱費</t>
    <rPh sb="1" eb="3">
      <t>スイドウ</t>
    </rPh>
    <rPh sb="3" eb="5">
      <t>コウネツ</t>
    </rPh>
    <rPh sb="5" eb="6">
      <t>ヒ</t>
    </rPh>
    <phoneticPr fontId="2"/>
  </si>
  <si>
    <t>　支払手数料</t>
    <rPh sb="1" eb="3">
      <t>シハラ</t>
    </rPh>
    <rPh sb="3" eb="6">
      <t>テスウリョウ</t>
    </rPh>
    <phoneticPr fontId="2"/>
  </si>
  <si>
    <t>　車輌費</t>
    <rPh sb="1" eb="3">
      <t>シャリョウ</t>
    </rPh>
    <rPh sb="3" eb="4">
      <t>ヒ</t>
    </rPh>
    <phoneticPr fontId="2"/>
  </si>
  <si>
    <t>　リース料</t>
    <rPh sb="4" eb="5">
      <t>リョウ</t>
    </rPh>
    <phoneticPr fontId="2"/>
  </si>
  <si>
    <t>　保険料</t>
    <rPh sb="1" eb="4">
      <t>ホケンリョウ</t>
    </rPh>
    <phoneticPr fontId="2"/>
  </si>
  <si>
    <t>　租税公課</t>
    <rPh sb="1" eb="3">
      <t>ソゼイ</t>
    </rPh>
    <rPh sb="3" eb="5">
      <t>コウカ</t>
    </rPh>
    <phoneticPr fontId="2"/>
  </si>
  <si>
    <t>　図書印刷費</t>
    <rPh sb="1" eb="3">
      <t>トショ</t>
    </rPh>
    <rPh sb="3" eb="5">
      <t>インサツ</t>
    </rPh>
    <rPh sb="5" eb="6">
      <t>ヒ</t>
    </rPh>
    <phoneticPr fontId="2"/>
  </si>
  <si>
    <t>　おやつ材料費</t>
    <rPh sb="4" eb="6">
      <t>ザイリョウ</t>
    </rPh>
    <rPh sb="6" eb="7">
      <t>ヒ</t>
    </rPh>
    <phoneticPr fontId="2"/>
  </si>
  <si>
    <t>　衛生費</t>
    <rPh sb="1" eb="4">
      <t>エイセイヒ</t>
    </rPh>
    <phoneticPr fontId="2"/>
  </si>
  <si>
    <t>　減価償却費</t>
    <rPh sb="1" eb="3">
      <t>ゲンカ</t>
    </rPh>
    <rPh sb="3" eb="5">
      <t>ショウキャク</t>
    </rPh>
    <rPh sb="5" eb="6">
      <t>ヒ</t>
    </rPh>
    <phoneticPr fontId="2"/>
  </si>
  <si>
    <t>　旅費交通費</t>
    <rPh sb="1" eb="3">
      <t>リョヒ</t>
    </rPh>
    <rPh sb="3" eb="6">
      <t>コウツウヒ</t>
    </rPh>
    <phoneticPr fontId="2"/>
  </si>
  <si>
    <t>　人件費計</t>
    <rPh sb="1" eb="3">
      <t>ジンケン</t>
    </rPh>
    <rPh sb="3" eb="4">
      <t>ヒ</t>
    </rPh>
    <rPh sb="4" eb="5">
      <t>ケイ</t>
    </rPh>
    <phoneticPr fontId="2"/>
  </si>
  <si>
    <t>　その他経費計</t>
    <rPh sb="3" eb="4">
      <t>タ</t>
    </rPh>
    <rPh sb="4" eb="6">
      <t>ケイヒ</t>
    </rPh>
    <rPh sb="6" eb="7">
      <t>ケイ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</si>
  <si>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</si>
  <si>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次期繰越正味財産</t>
    <rPh sb="0" eb="2">
      <t>ジキ</t>
    </rPh>
    <rPh sb="2" eb="3">
      <t>ク</t>
    </rPh>
    <rPh sb="3" eb="4">
      <t>コ</t>
    </rPh>
    <rPh sb="4" eb="6">
      <t>ショウミ</t>
    </rPh>
    <rPh sb="6" eb="8">
      <t>ザイサン</t>
    </rPh>
    <phoneticPr fontId="2"/>
  </si>
  <si>
    <t>当期正味財産</t>
    <rPh sb="0" eb="2">
      <t>トウキ</t>
    </rPh>
    <rPh sb="2" eb="4">
      <t>ショウミ</t>
    </rPh>
    <rPh sb="4" eb="6">
      <t>ザイサン</t>
    </rPh>
    <phoneticPr fontId="2"/>
  </si>
  <si>
    <r>
      <t>1.</t>
    </r>
    <r>
      <rPr>
        <sz val="11"/>
        <rFont val="ＭＳ Ｐゴシック"/>
        <family val="3"/>
        <charset val="128"/>
      </rPr>
      <t>受取利息</t>
    </r>
    <rPh sb="2" eb="3">
      <t>ウ</t>
    </rPh>
    <rPh sb="3" eb="4">
      <t>ト</t>
    </rPh>
    <rPh sb="4" eb="6">
      <t>リソク</t>
    </rPh>
    <phoneticPr fontId="2"/>
  </si>
  <si>
    <t>除却損</t>
    <rPh sb="0" eb="2">
      <t>ジョキャク</t>
    </rPh>
    <rPh sb="2" eb="3">
      <t>ソン</t>
    </rPh>
    <phoneticPr fontId="2"/>
  </si>
  <si>
    <t>管理費合計</t>
    <rPh sb="0" eb="3">
      <t>カンリヒ</t>
    </rPh>
    <rPh sb="3" eb="4">
      <t>ゴウ</t>
    </rPh>
    <rPh sb="4" eb="5">
      <t>ケイ</t>
    </rPh>
    <phoneticPr fontId="2"/>
  </si>
  <si>
    <t>経常費用合計</t>
    <rPh sb="0" eb="2">
      <t>ケイジョウ</t>
    </rPh>
    <rPh sb="2" eb="4">
      <t>ヒヨウ</t>
    </rPh>
    <rPh sb="4" eb="6">
      <t>ゴウケイ</t>
    </rPh>
    <phoneticPr fontId="2"/>
  </si>
  <si>
    <t>２０13年度［高槻の高齢社会をよくする会］収支計算書</t>
    <rPh sb="4" eb="6">
      <t>ネンド</t>
    </rPh>
    <rPh sb="7" eb="9">
      <t>タカツキ</t>
    </rPh>
    <rPh sb="10" eb="12">
      <t>コウレイ</t>
    </rPh>
    <rPh sb="12" eb="14">
      <t>シャカイ</t>
    </rPh>
    <rPh sb="19" eb="20">
      <t>カイ</t>
    </rPh>
    <rPh sb="21" eb="23">
      <t>シュウシ</t>
    </rPh>
    <rPh sb="23" eb="26">
      <t>ケイサンショ</t>
    </rPh>
    <phoneticPr fontId="2"/>
  </si>
  <si>
    <t>　　 2013年　4 月 １日から 2014年4月 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</si>
  <si>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>5.未収入金</t>
    <rPh sb="2" eb="5">
      <t>ミシュウニュウ</t>
    </rPh>
    <rPh sb="5" eb="6">
      <t>キン</t>
    </rPh>
    <phoneticPr fontId="2"/>
  </si>
  <si>
    <t>事業収益外</t>
    <rPh sb="0" eb="2">
      <t>ジギョウ</t>
    </rPh>
    <rPh sb="2" eb="4">
      <t>シュウエキ</t>
    </rPh>
    <rPh sb="4" eb="5">
      <t>ガイ</t>
    </rPh>
    <phoneticPr fontId="2"/>
  </si>
  <si>
    <t>寄付金(本部へ）</t>
    <rPh sb="0" eb="3">
      <t>キフキン</t>
    </rPh>
    <rPh sb="4" eb="6">
      <t>ホンブ</t>
    </rPh>
    <phoneticPr fontId="2"/>
  </si>
  <si>
    <t>3．寄付金</t>
    <rPh sb="2" eb="5">
      <t>キフキン</t>
    </rPh>
    <phoneticPr fontId="2"/>
  </si>
  <si>
    <t>4．寄付金（はむろより）</t>
    <rPh sb="2" eb="5">
      <t>キフキン</t>
    </rPh>
    <phoneticPr fontId="2"/>
  </si>
  <si>
    <t xml:space="preserve">   　経常外収益      </t>
    <rPh sb="4" eb="6">
      <t>ケイジョウ</t>
    </rPh>
    <rPh sb="6" eb="7">
      <t>ガイ</t>
    </rPh>
    <rPh sb="7" eb="9">
      <t>シュウエキ</t>
    </rPh>
    <phoneticPr fontId="2"/>
  </si>
  <si>
    <t>　　 2013年　4 月 １日から 2014年6月 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</si>
  <si>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>2,預り金</t>
    <rPh sb="2" eb="3">
      <t>アズカ</t>
    </rPh>
    <rPh sb="4" eb="5">
      <t>キン</t>
    </rPh>
    <phoneticPr fontId="2"/>
  </si>
  <si>
    <t>　　 2013年　4 月 １日から 2014年7月 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</si>
  <si>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>　　 2013年　4 月 １日から 2014年9月 30日まで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</si>
  <si>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>　　 2013年　4 月 １日から 2013年10月 31日まで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9" eb="30">
      <t>ニチ</t>
    </rPh>
    <phoneticPr fontId="2"/>
  </si>
  <si>
    <t>　　 2013年　4 月 １日から 2014年5月 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</si>
  <si>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>　　 2013年　4 月 １日から 2014年8月 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</si>
  <si>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>　　 2013年　4 月 １日から 2013年12月 31日まで</t>
    <rPh sb="7" eb="8">
      <t>ネン</t>
    </rPh>
    <rPh sb="11" eb="12">
      <t>ガツ</t>
    </rPh>
    <rPh sb="14" eb="15">
      <t>ヒ</t>
    </rPh>
    <rPh sb="22" eb="23">
      <t>ネン</t>
    </rPh>
    <rPh sb="25" eb="26">
      <t>ガツ</t>
    </rPh>
    <rPh sb="29" eb="30">
      <t>ニチ</t>
    </rPh>
    <phoneticPr fontId="2"/>
  </si>
  <si>
    <t>　　 2013年　4 月 １日から 2014年1月 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</si>
  <si>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>　　 2013年　4 月 １日から 2014年3月 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</si>
  <si>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>　　 2013年　4 月 １日から 2014年2月 28日まで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</si>
  <si>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>ありんこの会</t>
    <rPh sb="5" eb="6">
      <t>カイ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</si>
  <si>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</si>
  <si>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管理費合計</t>
    <rPh sb="0" eb="3">
      <t>カンリヒ</t>
    </rPh>
    <rPh sb="3" eb="5">
      <t>ゴウケイ</t>
    </rPh>
    <phoneticPr fontId="2"/>
  </si>
  <si>
    <t>２０1４年度［高槻の高齢社会をよくする会］収支計算書</t>
    <rPh sb="4" eb="6">
      <t>ネンド</t>
    </rPh>
    <rPh sb="7" eb="9">
      <t>タカツキ</t>
    </rPh>
    <rPh sb="10" eb="12">
      <t>コウレイ</t>
    </rPh>
    <rPh sb="12" eb="14">
      <t>シャカイ</t>
    </rPh>
    <rPh sb="19" eb="20">
      <t>カイ</t>
    </rPh>
    <rPh sb="21" eb="23">
      <t>シュウシ</t>
    </rPh>
    <rPh sb="23" eb="26">
      <t>ケイサンショ</t>
    </rPh>
    <phoneticPr fontId="2"/>
  </si>
  <si>
    <t>　　 201４年　4 月 １日から 201５年3月 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</si>
  <si>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>予備費</t>
    <rPh sb="0" eb="3">
      <t>ヨビヒ</t>
    </rPh>
    <phoneticPr fontId="2"/>
  </si>
  <si>
    <t>雑費</t>
    <rPh sb="0" eb="1">
      <t>ザツ</t>
    </rPh>
    <rPh sb="1" eb="2">
      <t>ヒ</t>
    </rPh>
    <phoneticPr fontId="2"/>
  </si>
  <si>
    <t>　　 2015年　4 月 １日から 2016年3月 31日まで</t>
    <rPh sb="7" eb="8">
      <t>ネン</t>
    </rPh>
    <rPh sb="11" eb="12">
      <t>ガツ</t>
    </rPh>
    <rPh sb="14" eb="15">
      <t>ヒ</t>
    </rPh>
    <rPh sb="22" eb="23">
      <t>ネン</t>
    </rPh>
    <rPh sb="24" eb="25">
      <t>ガツ</t>
    </rPh>
    <rPh sb="28" eb="29">
      <t>ニチ</t>
    </rPh>
    <phoneticPr fontId="2"/>
  </si>
  <si>
    <t>2．法人税等還付金</t>
    <rPh sb="2" eb="5">
      <t>ホウジンゼイ</t>
    </rPh>
    <rPh sb="5" eb="6">
      <t>トウ</t>
    </rPh>
    <rPh sb="6" eb="9">
      <t>カンプキン</t>
    </rPh>
    <phoneticPr fontId="2"/>
  </si>
  <si>
    <t>寄付金支出</t>
    <rPh sb="0" eb="3">
      <t>キフキン</t>
    </rPh>
    <rPh sb="3" eb="5">
      <t>シシュツ</t>
    </rPh>
    <phoneticPr fontId="2"/>
  </si>
  <si>
    <t>２０15年度［高槻の高齢社会をよくする会］活動計算書</t>
    <rPh sb="4" eb="6">
      <t>ネンド</t>
    </rPh>
    <rPh sb="7" eb="9">
      <t>タカツキ</t>
    </rPh>
    <rPh sb="10" eb="12">
      <t>コウレイ</t>
    </rPh>
    <rPh sb="12" eb="14">
      <t>シャカイ</t>
    </rPh>
    <rPh sb="19" eb="20">
      <t>カイ</t>
    </rPh>
    <rPh sb="21" eb="23">
      <t>カツドウ</t>
    </rPh>
    <rPh sb="23" eb="26">
      <t>ケイサンショ</t>
    </rPh>
    <phoneticPr fontId="2"/>
  </si>
  <si>
    <t>２０1６年度［高槻の高齢社会をよくする会］活動予算書</t>
    <rPh sb="4" eb="6">
      <t>ネンド</t>
    </rPh>
    <rPh sb="7" eb="9">
      <t>タカツキ</t>
    </rPh>
    <rPh sb="10" eb="12">
      <t>コウレイ</t>
    </rPh>
    <rPh sb="12" eb="14">
      <t>シャカイ</t>
    </rPh>
    <rPh sb="19" eb="20">
      <t>カイ</t>
    </rPh>
    <rPh sb="21" eb="23">
      <t>カツドウ</t>
    </rPh>
    <rPh sb="23" eb="26">
      <t>ヨサンショ</t>
    </rPh>
    <phoneticPr fontId="2"/>
  </si>
  <si>
    <t>　減価償却費（予想）</t>
    <rPh sb="1" eb="3">
      <t>ゲンカ</t>
    </rPh>
    <rPh sb="3" eb="5">
      <t>ショウキャク</t>
    </rPh>
    <rPh sb="5" eb="6">
      <t>ヒ</t>
    </rPh>
    <rPh sb="7" eb="9">
      <t>ヨソウ</t>
    </rPh>
    <phoneticPr fontId="2"/>
  </si>
  <si>
    <t>法人税等（予測）</t>
    <rPh sb="0" eb="3">
      <t>ホウジンゼイ</t>
    </rPh>
    <rPh sb="3" eb="4">
      <t>トウ</t>
    </rPh>
    <rPh sb="5" eb="7">
      <t>ヨソク</t>
    </rPh>
    <phoneticPr fontId="2"/>
  </si>
  <si>
    <t>4．ありんこの会</t>
    <rPh sb="7" eb="8">
      <t>カイ</t>
    </rPh>
    <phoneticPr fontId="2"/>
  </si>
  <si>
    <t>　支払手数料</t>
    <rPh sb="1" eb="3">
      <t>シハライ</t>
    </rPh>
    <rPh sb="3" eb="6">
      <t>テスウリョウ</t>
    </rPh>
    <phoneticPr fontId="2"/>
  </si>
  <si>
    <t>２０1７年度［高槻の高齢社会をよくする会］活動予算書</t>
    <rPh sb="4" eb="6">
      <t>ネンド</t>
    </rPh>
    <rPh sb="7" eb="9">
      <t>タカツキ</t>
    </rPh>
    <rPh sb="10" eb="12">
      <t>コウレイ</t>
    </rPh>
    <rPh sb="12" eb="14">
      <t>シャカイ</t>
    </rPh>
    <rPh sb="19" eb="20">
      <t>カイ</t>
    </rPh>
    <rPh sb="21" eb="23">
      <t>カツドウ</t>
    </rPh>
    <rPh sb="23" eb="26">
      <t>ヨサンショ</t>
    </rPh>
    <phoneticPr fontId="2"/>
  </si>
  <si>
    <t>ありんこの会３０万、世話役時給１０万</t>
    <rPh sb="5" eb="6">
      <t>カイ</t>
    </rPh>
    <rPh sb="8" eb="9">
      <t>マン</t>
    </rPh>
    <rPh sb="10" eb="13">
      <t>セワヤク</t>
    </rPh>
    <rPh sb="13" eb="15">
      <t>ジキュウ</t>
    </rPh>
    <rPh sb="17" eb="18">
      <t>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</si>
</sst>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AR P明朝体U"/>
      <family val="3"/>
      <charset val="128"/>
    </font>
    <font>
      <sz val="14"/>
      <name val="AR P明朝体U"/>
      <family val="3"/>
      <charset val="128"/>
    </font>
    <font>
      <sz val="14"/>
      <name val="ＭＳ Ｐゴシック"/>
      <family val="3"/>
      <charset val="128"/>
    </font>
    <font>
      <sz val="12"/>
      <name val="AR P明朝体U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/>
    <xf numFmtId="0" fontId="5" fillId="0" borderId="2" xfId="0" applyFont="1" applyBorder="1"/>
    <xf numFmtId="0" fontId="6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4" fillId="0" borderId="1" xfId="0" applyFont="1" applyBorder="1"/>
    <xf numFmtId="0" fontId="8" fillId="0" borderId="2" xfId="0" applyFont="1" applyBorder="1"/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6" xfId="0" applyFont="1" applyBorder="1" applyAlignment="1">
      <alignment horizontal="left"/>
    </xf>
    <xf numFmtId="0" fontId="0" fillId="0" borderId="3" xfId="0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0" fillId="0" borderId="7" xfId="0" applyBorder="1"/>
    <xf numFmtId="0" fontId="5" fillId="0" borderId="8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8" fontId="4" fillId="0" borderId="11" xfId="1" applyFont="1" applyBorder="1" applyAlignment="1">
      <alignment horizontal="right"/>
    </xf>
    <xf numFmtId="177" fontId="4" fillId="0" borderId="3" xfId="1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8" fontId="4" fillId="0" borderId="11" xfId="1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38" fontId="4" fillId="0" borderId="12" xfId="1" applyFont="1" applyBorder="1"/>
    <xf numFmtId="38" fontId="4" fillId="0" borderId="3" xfId="1" applyFont="1" applyBorder="1"/>
    <xf numFmtId="177" fontId="4" fillId="0" borderId="16" xfId="1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4" fillId="0" borderId="5" xfId="0" applyFont="1" applyBorder="1"/>
    <xf numFmtId="177" fontId="4" fillId="0" borderId="17" xfId="1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7" fontId="4" fillId="0" borderId="11" xfId="1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0" xfId="0" applyBorder="1"/>
    <xf numFmtId="38" fontId="4" fillId="0" borderId="3" xfId="1" applyFont="1" applyBorder="1" applyAlignment="1">
      <alignment horizontal="right"/>
    </xf>
    <xf numFmtId="0" fontId="0" fillId="0" borderId="0" xfId="0" applyFill="1"/>
    <xf numFmtId="38" fontId="4" fillId="0" borderId="3" xfId="1" applyFont="1" applyFill="1" applyBorder="1"/>
    <xf numFmtId="177" fontId="4" fillId="0" borderId="3" xfId="1" applyNumberFormat="1" applyFont="1" applyFill="1" applyBorder="1" applyAlignment="1">
      <alignment horizontal="right"/>
    </xf>
    <xf numFmtId="0" fontId="4" fillId="0" borderId="18" xfId="0" applyFont="1" applyBorder="1"/>
    <xf numFmtId="0" fontId="4" fillId="0" borderId="19" xfId="0" applyFont="1" applyBorder="1"/>
    <xf numFmtId="38" fontId="4" fillId="0" borderId="22" xfId="1" applyFont="1" applyBorder="1" applyAlignment="1">
      <alignment horizontal="right"/>
    </xf>
    <xf numFmtId="0" fontId="4" fillId="0" borderId="0" xfId="0" applyFont="1" applyBorder="1"/>
    <xf numFmtId="38" fontId="4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176" fontId="0" fillId="0" borderId="3" xfId="0" applyNumberFormat="1" applyBorder="1" applyAlignment="1">
      <alignment horizontal="right"/>
    </xf>
    <xf numFmtId="0" fontId="1" fillId="0" borderId="8" xfId="0" applyFont="1" applyBorder="1" applyAlignment="1">
      <alignment horizontal="left"/>
    </xf>
    <xf numFmtId="176" fontId="4" fillId="0" borderId="3" xfId="0" applyNumberFormat="1" applyFont="1" applyBorder="1" applyAlignment="1">
      <alignment horizontal="right"/>
    </xf>
    <xf numFmtId="38" fontId="4" fillId="0" borderId="16" xfId="1" applyFont="1" applyBorder="1"/>
    <xf numFmtId="0" fontId="0" fillId="0" borderId="2" xfId="0" applyBorder="1" applyAlignment="1">
      <alignment horizontal="left"/>
    </xf>
    <xf numFmtId="0" fontId="4" fillId="0" borderId="7" xfId="0" applyFont="1" applyBorder="1" applyAlignment="1"/>
    <xf numFmtId="0" fontId="4" fillId="2" borderId="13" xfId="0" applyFont="1" applyFill="1" applyBorder="1"/>
    <xf numFmtId="0" fontId="4" fillId="2" borderId="14" xfId="0" applyFont="1" applyFill="1" applyBorder="1"/>
    <xf numFmtId="38" fontId="4" fillId="2" borderId="15" xfId="1" applyFont="1" applyFill="1" applyBorder="1"/>
    <xf numFmtId="3" fontId="4" fillId="2" borderId="3" xfId="0" applyNumberFormat="1" applyFont="1" applyFill="1" applyBorder="1" applyAlignment="1">
      <alignment horizontal="right"/>
    </xf>
    <xf numFmtId="38" fontId="4" fillId="3" borderId="17" xfId="1" applyFont="1" applyFill="1" applyBorder="1"/>
    <xf numFmtId="3" fontId="4" fillId="3" borderId="17" xfId="0" applyNumberFormat="1" applyFont="1" applyFill="1" applyBorder="1" applyAlignment="1">
      <alignment horizontal="right"/>
    </xf>
    <xf numFmtId="38" fontId="4" fillId="3" borderId="23" xfId="1" applyFont="1" applyFill="1" applyBorder="1"/>
    <xf numFmtId="3" fontId="4" fillId="4" borderId="22" xfId="0" applyNumberFormat="1" applyFont="1" applyFill="1" applyBorder="1" applyAlignment="1">
      <alignment horizontal="right"/>
    </xf>
    <xf numFmtId="3" fontId="4" fillId="3" borderId="16" xfId="0" applyNumberFormat="1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3" fontId="4" fillId="0" borderId="3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4" fillId="4" borderId="18" xfId="0" applyFont="1" applyFill="1" applyBorder="1"/>
    <xf numFmtId="0" fontId="4" fillId="4" borderId="19" xfId="0" applyFont="1" applyFill="1" applyBorder="1"/>
    <xf numFmtId="38" fontId="4" fillId="4" borderId="24" xfId="1" applyFont="1" applyFill="1" applyBorder="1" applyAlignment="1">
      <alignment horizontal="righ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38" fontId="4" fillId="3" borderId="22" xfId="1" applyFont="1" applyFill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8" fontId="4" fillId="0" borderId="15" xfId="1" applyFont="1" applyFill="1" applyBorder="1"/>
    <xf numFmtId="0" fontId="0" fillId="0" borderId="14" xfId="0" applyBorder="1" applyAlignment="1">
      <alignment horizontal="right"/>
    </xf>
    <xf numFmtId="0" fontId="0" fillId="0" borderId="0" xfId="0" applyAlignment="1">
      <alignment horizontal="center"/>
    </xf>
    <xf numFmtId="177" fontId="4" fillId="0" borderId="5" xfId="1" applyNumberFormat="1" applyFont="1" applyBorder="1" applyAlignment="1">
      <alignment horizontal="right"/>
    </xf>
    <xf numFmtId="0" fontId="4" fillId="0" borderId="1" xfId="0" applyFont="1" applyBorder="1" applyAlignment="1"/>
    <xf numFmtId="0" fontId="4" fillId="2" borderId="13" xfId="0" applyFont="1" applyFill="1" applyBorder="1" applyAlignment="1">
      <alignment horizontal="left"/>
    </xf>
    <xf numFmtId="38" fontId="0" fillId="0" borderId="3" xfId="1" applyFont="1" applyBorder="1"/>
    <xf numFmtId="38" fontId="0" fillId="0" borderId="3" xfId="1" applyFont="1" applyBorder="1" applyAlignment="1">
      <alignment horizontal="right"/>
    </xf>
    <xf numFmtId="0" fontId="4" fillId="0" borderId="4" xfId="0" applyFont="1" applyBorder="1" applyAlignment="1"/>
    <xf numFmtId="0" fontId="4" fillId="3" borderId="18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3" fontId="4" fillId="3" borderId="22" xfId="0" applyNumberFormat="1" applyFont="1" applyFill="1" applyBorder="1" applyAlignment="1">
      <alignment horizontal="right"/>
    </xf>
    <xf numFmtId="38" fontId="4" fillId="3" borderId="22" xfId="1" applyFont="1" applyFill="1" applyBorder="1"/>
    <xf numFmtId="38" fontId="4" fillId="0" borderId="25" xfId="1" applyFont="1" applyBorder="1"/>
    <xf numFmtId="177" fontId="4" fillId="0" borderId="26" xfId="1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8" fontId="4" fillId="0" borderId="1" xfId="1" applyFont="1" applyBorder="1"/>
    <xf numFmtId="177" fontId="4" fillId="0" borderId="6" xfId="1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4" fillId="0" borderId="7" xfId="0" applyFont="1" applyBorder="1" applyAlignment="1"/>
    <xf numFmtId="0" fontId="0" fillId="0" borderId="8" xfId="0" applyBorder="1" applyAlignment="1"/>
    <xf numFmtId="0" fontId="4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center"/>
    </xf>
    <xf numFmtId="0" fontId="4" fillId="0" borderId="8" xfId="0" applyFont="1" applyBorder="1" applyAlignment="1"/>
    <xf numFmtId="0" fontId="4" fillId="2" borderId="13" xfId="0" applyFont="1" applyFill="1" applyBorder="1" applyAlignment="1"/>
    <xf numFmtId="0" fontId="0" fillId="2" borderId="14" xfId="0" applyFill="1" applyBorder="1" applyAlignment="1"/>
    <xf numFmtId="0" fontId="4" fillId="0" borderId="4" xfId="0" applyFont="1" applyBorder="1" applyAlignment="1"/>
    <xf numFmtId="0" fontId="0" fillId="0" borderId="5" xfId="0" applyBorder="1" applyAlignment="1"/>
    <xf numFmtId="0" fontId="8" fillId="0" borderId="1" xfId="0" applyFont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4" borderId="20" xfId="0" applyFont="1" applyFill="1" applyBorder="1" applyAlignment="1"/>
    <xf numFmtId="0" fontId="1" fillId="4" borderId="21" xfId="0" applyFont="1" applyFill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5" xfId="0" applyFont="1" applyBorder="1" applyAlignment="1">
      <alignment horizontal="left"/>
    </xf>
    <xf numFmtId="0" fontId="4" fillId="0" borderId="1" xfId="0" applyFont="1" applyFill="1" applyBorder="1" applyAlignment="1"/>
    <xf numFmtId="0" fontId="0" fillId="0" borderId="2" xfId="0" applyFill="1" applyBorder="1" applyAlignment="1"/>
    <xf numFmtId="0" fontId="0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4" fillId="0" borderId="5" xfId="0" applyFont="1" applyBorder="1" applyAlignment="1"/>
    <xf numFmtId="0" fontId="4" fillId="3" borderId="13" xfId="0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3" borderId="20" xfId="0" applyFont="1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0" borderId="7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4"/>
  <sheetViews>
    <sheetView tabSelected="1" zoomScaleNormal="100" workbookViewId="0">
      <selection activeCell="E50" sqref="E50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59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60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174000</v>
      </c>
      <c r="G7" s="15">
        <f t="shared" ref="G7:G55" si="0">E7+F7</f>
        <v>174000</v>
      </c>
    </row>
    <row r="8" spans="1:7" ht="16.5" customHeight="1">
      <c r="A8" s="16"/>
      <c r="B8" s="17"/>
      <c r="C8" s="100" t="s">
        <v>11</v>
      </c>
      <c r="D8" s="101"/>
      <c r="E8" s="53">
        <v>0</v>
      </c>
      <c r="F8" s="14">
        <v>408369</v>
      </c>
      <c r="G8" s="15">
        <f t="shared" si="0"/>
        <v>408369</v>
      </c>
    </row>
    <row r="9" spans="1:7" ht="16.5" customHeight="1">
      <c r="A9" s="16"/>
      <c r="B9" s="17"/>
      <c r="C9" s="100" t="s">
        <v>12</v>
      </c>
      <c r="D9" s="101"/>
      <c r="E9" s="51"/>
      <c r="F9" s="14">
        <v>44177</v>
      </c>
      <c r="G9" s="15">
        <f t="shared" si="0"/>
        <v>44177</v>
      </c>
    </row>
    <row r="10" spans="1:7" ht="16.5" customHeight="1">
      <c r="A10" s="113" t="s">
        <v>17</v>
      </c>
      <c r="B10" s="118"/>
      <c r="C10" s="20" t="s">
        <v>14</v>
      </c>
      <c r="D10" s="21"/>
      <c r="E10" s="22">
        <v>4035133</v>
      </c>
      <c r="F10" s="14"/>
      <c r="G10" s="15">
        <f t="shared" si="0"/>
        <v>4035133</v>
      </c>
    </row>
    <row r="11" spans="1:7" ht="16.5" customHeight="1">
      <c r="A11" s="18"/>
      <c r="B11" s="19"/>
      <c r="C11" s="20" t="s">
        <v>13</v>
      </c>
      <c r="D11" s="55"/>
      <c r="E11" s="22">
        <v>157800</v>
      </c>
      <c r="F11" s="23"/>
      <c r="G11" s="15">
        <f t="shared" si="0"/>
        <v>157800</v>
      </c>
    </row>
    <row r="12" spans="1:7" ht="16.5" customHeight="1">
      <c r="A12" s="18"/>
      <c r="B12" s="19"/>
      <c r="C12" s="20" t="s">
        <v>15</v>
      </c>
      <c r="D12" s="55"/>
      <c r="E12" s="26">
        <v>0</v>
      </c>
      <c r="F12" s="23"/>
      <c r="G12" s="15">
        <f t="shared" si="0"/>
        <v>0</v>
      </c>
    </row>
    <row r="13" spans="1:7" ht="16.5" customHeight="1">
      <c r="A13" s="18"/>
      <c r="B13" s="19"/>
      <c r="C13" s="27" t="s">
        <v>16</v>
      </c>
      <c r="D13" s="28"/>
      <c r="E13" s="26">
        <v>81033</v>
      </c>
      <c r="F13" s="23"/>
      <c r="G13" s="15">
        <f t="shared" si="0"/>
        <v>81033</v>
      </c>
    </row>
    <row r="14" spans="1:7" ht="16.5" customHeight="1">
      <c r="A14" s="18"/>
      <c r="B14" s="19"/>
      <c r="C14" s="135" t="s">
        <v>61</v>
      </c>
      <c r="D14" s="110"/>
      <c r="E14" s="29">
        <v>3947975</v>
      </c>
      <c r="F14" s="23"/>
      <c r="G14" s="15">
        <f t="shared" si="0"/>
        <v>3947975</v>
      </c>
    </row>
    <row r="15" spans="1:7" ht="16.5" customHeight="1">
      <c r="A15" s="113" t="s">
        <v>18</v>
      </c>
      <c r="B15" s="118"/>
      <c r="C15" s="135"/>
      <c r="D15" s="110"/>
      <c r="E15" s="30">
        <v>0</v>
      </c>
      <c r="F15" s="23"/>
      <c r="G15" s="15">
        <f t="shared" si="0"/>
        <v>0</v>
      </c>
    </row>
    <row r="16" spans="1:7" ht="16.5" customHeight="1">
      <c r="A16" s="18"/>
      <c r="B16" s="19"/>
      <c r="C16" s="66" t="s">
        <v>55</v>
      </c>
      <c r="D16" s="52"/>
      <c r="E16" s="30">
        <v>0</v>
      </c>
      <c r="F16" s="23">
        <v>0</v>
      </c>
      <c r="G16" s="15">
        <f t="shared" si="0"/>
        <v>0</v>
      </c>
    </row>
    <row r="17" spans="1:8" ht="16.5" customHeight="1" thickBot="1">
      <c r="A17" s="119" t="s">
        <v>19</v>
      </c>
      <c r="B17" s="120"/>
      <c r="C17" s="57"/>
      <c r="D17" s="58"/>
      <c r="E17" s="59">
        <f>SUM(E7:E16)</f>
        <v>8221941</v>
      </c>
      <c r="F17" s="59">
        <f>SUM(F7:F16)</f>
        <v>626546</v>
      </c>
      <c r="G17" s="60">
        <f t="shared" si="0"/>
        <v>8848487</v>
      </c>
    </row>
    <row r="18" spans="1:8" ht="16.5" customHeight="1" thickTop="1">
      <c r="A18" s="11" t="s">
        <v>20</v>
      </c>
      <c r="B18" s="33"/>
      <c r="C18" s="20" t="s">
        <v>21</v>
      </c>
      <c r="D18" s="21"/>
      <c r="E18" s="30"/>
      <c r="F18" s="34"/>
      <c r="G18" s="35">
        <f t="shared" si="0"/>
        <v>0</v>
      </c>
    </row>
    <row r="19" spans="1:8" ht="16.5" customHeight="1">
      <c r="A19" s="113" t="s">
        <v>30</v>
      </c>
      <c r="B19" s="114"/>
      <c r="C19" s="100" t="s">
        <v>22</v>
      </c>
      <c r="D19" s="110"/>
      <c r="E19" s="30">
        <v>4923196</v>
      </c>
      <c r="F19" s="38"/>
      <c r="G19" s="15">
        <f t="shared" si="0"/>
        <v>4923196</v>
      </c>
    </row>
    <row r="20" spans="1:8" ht="16.5" customHeight="1">
      <c r="A20" s="56"/>
      <c r="B20" s="37"/>
      <c r="C20" s="100" t="s">
        <v>23</v>
      </c>
      <c r="D20" s="110"/>
      <c r="E20" s="30">
        <v>267220</v>
      </c>
      <c r="F20" s="23"/>
      <c r="G20" s="15">
        <f t="shared" si="0"/>
        <v>267220</v>
      </c>
    </row>
    <row r="21" spans="1:8" ht="16.5" customHeight="1">
      <c r="A21" s="36"/>
      <c r="B21" s="37"/>
      <c r="C21" s="100" t="s">
        <v>24</v>
      </c>
      <c r="D21" s="110"/>
      <c r="E21" s="30">
        <v>140000</v>
      </c>
      <c r="F21" s="23"/>
      <c r="G21" s="15">
        <f t="shared" si="0"/>
        <v>140000</v>
      </c>
    </row>
    <row r="22" spans="1:8" ht="16.5" customHeight="1" thickBot="1">
      <c r="A22" s="36"/>
      <c r="B22" s="37"/>
      <c r="C22" s="115" t="s">
        <v>49</v>
      </c>
      <c r="D22" s="116"/>
      <c r="E22" s="54">
        <v>890</v>
      </c>
      <c r="F22" s="31">
        <v>0</v>
      </c>
      <c r="G22" s="32">
        <f t="shared" si="0"/>
        <v>890</v>
      </c>
    </row>
    <row r="23" spans="1:8" ht="16.5" customHeight="1" thickTop="1">
      <c r="A23" s="36"/>
      <c r="B23" s="37"/>
      <c r="C23" s="111" t="s">
        <v>50</v>
      </c>
      <c r="D23" s="112"/>
      <c r="E23" s="61">
        <f>E19+E20+E21+E22</f>
        <v>5331306</v>
      </c>
      <c r="F23" s="61">
        <f>F19+F20+F21+F22</f>
        <v>0</v>
      </c>
      <c r="G23" s="62">
        <f t="shared" si="0"/>
        <v>5331306</v>
      </c>
    </row>
    <row r="24" spans="1:8" ht="16.5" customHeight="1">
      <c r="A24" s="36"/>
      <c r="B24" s="37"/>
      <c r="C24" s="100" t="s">
        <v>25</v>
      </c>
      <c r="D24" s="110"/>
      <c r="E24" s="30"/>
      <c r="F24" s="23"/>
      <c r="G24" s="15">
        <f t="shared" si="0"/>
        <v>0</v>
      </c>
    </row>
    <row r="25" spans="1:8" ht="16.5" customHeight="1">
      <c r="A25" s="36"/>
      <c r="B25" s="37"/>
      <c r="C25" s="100" t="s">
        <v>28</v>
      </c>
      <c r="D25" s="110"/>
      <c r="E25" s="30">
        <v>650800</v>
      </c>
      <c r="F25" s="23"/>
      <c r="G25" s="15">
        <f t="shared" si="0"/>
        <v>650800</v>
      </c>
    </row>
    <row r="26" spans="1:8" ht="16.5" customHeight="1">
      <c r="A26" s="36"/>
      <c r="B26" s="37"/>
      <c r="C26" s="100" t="s">
        <v>32</v>
      </c>
      <c r="D26" s="110"/>
      <c r="E26" s="30">
        <v>378000</v>
      </c>
      <c r="F26" s="23"/>
      <c r="G26" s="15">
        <f t="shared" si="0"/>
        <v>378000</v>
      </c>
    </row>
    <row r="27" spans="1:8" ht="16.5" customHeight="1">
      <c r="A27" s="36"/>
      <c r="B27" s="37"/>
      <c r="C27" s="20" t="s">
        <v>26</v>
      </c>
      <c r="D27" s="55"/>
      <c r="E27" s="30">
        <v>0</v>
      </c>
      <c r="F27" s="14">
        <v>15276</v>
      </c>
      <c r="G27" s="15">
        <f t="shared" si="0"/>
        <v>15276</v>
      </c>
    </row>
    <row r="28" spans="1:8" ht="16.5" customHeight="1">
      <c r="A28" s="36"/>
      <c r="B28" s="37"/>
      <c r="C28" s="20" t="s">
        <v>27</v>
      </c>
      <c r="D28" s="55"/>
      <c r="E28" s="30"/>
      <c r="F28" s="14">
        <v>14905</v>
      </c>
      <c r="G28" s="15">
        <f t="shared" si="0"/>
        <v>14905</v>
      </c>
    </row>
    <row r="29" spans="1:8" ht="16.5" customHeight="1">
      <c r="A29" s="98"/>
      <c r="B29" s="117"/>
      <c r="C29" s="20" t="s">
        <v>29</v>
      </c>
      <c r="D29" s="55"/>
      <c r="E29" s="30"/>
      <c r="F29" s="14">
        <v>9000</v>
      </c>
      <c r="G29" s="15">
        <f t="shared" si="0"/>
        <v>9000</v>
      </c>
    </row>
    <row r="30" spans="1:8" ht="16.5" customHeight="1" thickBot="1">
      <c r="A30" s="113"/>
      <c r="B30" s="114"/>
      <c r="C30" s="20" t="s">
        <v>33</v>
      </c>
      <c r="D30" s="55"/>
      <c r="E30" s="30">
        <v>0</v>
      </c>
      <c r="F30" s="23"/>
      <c r="G30" s="15">
        <f t="shared" si="0"/>
        <v>0</v>
      </c>
    </row>
    <row r="31" spans="1:8" ht="16.5" customHeight="1" thickTop="1">
      <c r="A31" s="36"/>
      <c r="B31" s="37"/>
      <c r="C31" s="111" t="s">
        <v>51</v>
      </c>
      <c r="D31" s="112"/>
      <c r="E31" s="61">
        <f>E24+E25+E26+E27+E28+E29+E30</f>
        <v>1028800</v>
      </c>
      <c r="F31" s="61">
        <f>F24+F25+F26+F27+F28+F29+F30</f>
        <v>39181</v>
      </c>
      <c r="G31" s="62">
        <f t="shared" si="0"/>
        <v>1067981</v>
      </c>
      <c r="H31" s="40"/>
    </row>
    <row r="32" spans="1:8" ht="16.5" customHeight="1">
      <c r="A32" s="113" t="s">
        <v>31</v>
      </c>
      <c r="B32" s="114"/>
      <c r="C32" s="100" t="s">
        <v>34</v>
      </c>
      <c r="D32" s="110"/>
      <c r="E32" s="30"/>
      <c r="F32" s="23">
        <v>0</v>
      </c>
      <c r="G32" s="15">
        <f t="shared" si="0"/>
        <v>0</v>
      </c>
    </row>
    <row r="33" spans="1:8" ht="16.5" customHeight="1">
      <c r="A33" s="36"/>
      <c r="B33" s="37"/>
      <c r="C33" s="100" t="s">
        <v>35</v>
      </c>
      <c r="D33" s="110"/>
      <c r="E33" s="30">
        <v>53522</v>
      </c>
      <c r="F33" s="23">
        <v>6000</v>
      </c>
      <c r="G33" s="15">
        <f t="shared" si="0"/>
        <v>59522</v>
      </c>
    </row>
    <row r="34" spans="1:8" ht="16.5" customHeight="1">
      <c r="A34" s="36"/>
      <c r="B34" s="37"/>
      <c r="C34" s="100" t="s">
        <v>36</v>
      </c>
      <c r="D34" s="110"/>
      <c r="E34" s="30">
        <v>100984</v>
      </c>
      <c r="F34" s="23">
        <v>0</v>
      </c>
      <c r="G34" s="15">
        <f t="shared" si="0"/>
        <v>100984</v>
      </c>
    </row>
    <row r="35" spans="1:8" ht="16.5" customHeight="1">
      <c r="A35" s="36"/>
      <c r="B35" s="37"/>
      <c r="C35" s="20" t="s">
        <v>37</v>
      </c>
      <c r="D35" s="21"/>
      <c r="E35" s="41">
        <v>75035</v>
      </c>
      <c r="F35" s="23">
        <v>0</v>
      </c>
      <c r="G35" s="15">
        <f t="shared" si="0"/>
        <v>75035</v>
      </c>
      <c r="H35" s="42"/>
    </row>
    <row r="36" spans="1:8" ht="16.5" customHeight="1">
      <c r="A36" s="36"/>
      <c r="B36" s="37"/>
      <c r="C36" s="100" t="s">
        <v>38</v>
      </c>
      <c r="D36" s="110"/>
      <c r="E36" s="43">
        <v>92900</v>
      </c>
      <c r="F36" s="44"/>
      <c r="G36" s="15">
        <f t="shared" si="0"/>
        <v>92900</v>
      </c>
    </row>
    <row r="37" spans="1:8" ht="16.5" customHeight="1">
      <c r="A37" s="36"/>
      <c r="B37" s="37"/>
      <c r="C37" s="20" t="s">
        <v>39</v>
      </c>
      <c r="D37" s="21"/>
      <c r="E37" s="30">
        <v>41346</v>
      </c>
      <c r="F37" s="23"/>
      <c r="G37" s="15">
        <f t="shared" si="0"/>
        <v>41346</v>
      </c>
    </row>
    <row r="38" spans="1:8" ht="16.5" customHeight="1">
      <c r="A38" s="36"/>
      <c r="B38" s="37"/>
      <c r="C38" s="20" t="s">
        <v>40</v>
      </c>
      <c r="D38" s="21"/>
      <c r="E38" s="30">
        <v>26375</v>
      </c>
      <c r="F38" s="23">
        <v>80</v>
      </c>
      <c r="G38" s="15">
        <f t="shared" si="0"/>
        <v>26455</v>
      </c>
    </row>
    <row r="39" spans="1:8" ht="16.5" customHeight="1">
      <c r="A39" s="36"/>
      <c r="B39" s="37"/>
      <c r="C39" s="20" t="s">
        <v>41</v>
      </c>
      <c r="D39" s="21"/>
      <c r="E39" s="30">
        <v>129393</v>
      </c>
      <c r="F39" s="23">
        <v>0</v>
      </c>
      <c r="G39" s="15">
        <f t="shared" si="0"/>
        <v>129393</v>
      </c>
    </row>
    <row r="40" spans="1:8" ht="16.5" customHeight="1">
      <c r="A40" s="36"/>
      <c r="B40" s="37"/>
      <c r="C40" s="24" t="s">
        <v>42</v>
      </c>
      <c r="D40" s="25"/>
      <c r="E40" s="26">
        <v>88368</v>
      </c>
      <c r="F40" s="23"/>
      <c r="G40" s="15">
        <f t="shared" si="0"/>
        <v>88368</v>
      </c>
    </row>
    <row r="41" spans="1:8" ht="16.5" customHeight="1">
      <c r="A41" s="36"/>
      <c r="B41" s="37"/>
      <c r="C41" s="100" t="s">
        <v>43</v>
      </c>
      <c r="D41" s="110"/>
      <c r="E41" s="26">
        <v>0</v>
      </c>
      <c r="F41" s="23"/>
      <c r="G41" s="15">
        <f t="shared" si="0"/>
        <v>0</v>
      </c>
    </row>
    <row r="42" spans="1:8" ht="16.5" customHeight="1">
      <c r="A42" s="36"/>
      <c r="B42" s="37"/>
      <c r="C42" s="100" t="s">
        <v>44</v>
      </c>
      <c r="D42" s="110"/>
      <c r="E42" s="26">
        <v>262550</v>
      </c>
      <c r="F42" s="23"/>
      <c r="G42" s="15">
        <f t="shared" si="0"/>
        <v>262550</v>
      </c>
    </row>
    <row r="43" spans="1:8" ht="16.5" customHeight="1">
      <c r="A43" s="36"/>
      <c r="B43" s="37"/>
      <c r="C43" s="100" t="s">
        <v>45</v>
      </c>
      <c r="D43" s="110"/>
      <c r="E43" s="26">
        <v>77325</v>
      </c>
      <c r="F43" s="23">
        <v>0</v>
      </c>
      <c r="G43" s="15">
        <f t="shared" si="0"/>
        <v>77325</v>
      </c>
    </row>
    <row r="44" spans="1:8" ht="16.5" customHeight="1">
      <c r="A44" s="36"/>
      <c r="B44" s="37"/>
      <c r="C44" s="24" t="s">
        <v>46</v>
      </c>
      <c r="D44" s="25"/>
      <c r="E44" s="26">
        <v>60169</v>
      </c>
      <c r="F44" s="23">
        <v>0</v>
      </c>
      <c r="G44" s="15">
        <f t="shared" si="0"/>
        <v>60169</v>
      </c>
    </row>
    <row r="45" spans="1:8" ht="16.5" customHeight="1">
      <c r="A45" s="36"/>
      <c r="B45" s="37"/>
      <c r="C45" s="12" t="s">
        <v>47</v>
      </c>
      <c r="D45" s="12"/>
      <c r="E45" s="30">
        <v>37772</v>
      </c>
      <c r="F45" s="23">
        <v>0</v>
      </c>
      <c r="G45" s="15">
        <f t="shared" si="0"/>
        <v>37772</v>
      </c>
    </row>
    <row r="46" spans="1:8" ht="16.5" customHeight="1">
      <c r="A46" s="36"/>
      <c r="B46" s="37"/>
      <c r="C46" s="100" t="s">
        <v>48</v>
      </c>
      <c r="D46" s="110"/>
      <c r="E46" s="30"/>
      <c r="F46" s="23">
        <v>0</v>
      </c>
      <c r="G46" s="15">
        <f t="shared" si="0"/>
        <v>0</v>
      </c>
    </row>
    <row r="47" spans="1:8" ht="16.5" customHeight="1">
      <c r="A47" s="36"/>
      <c r="B47" s="37"/>
      <c r="C47" s="100" t="s">
        <v>7</v>
      </c>
      <c r="D47" s="101"/>
      <c r="E47" s="54">
        <v>0</v>
      </c>
      <c r="F47" s="31"/>
      <c r="G47" s="15">
        <f t="shared" si="0"/>
        <v>0</v>
      </c>
    </row>
    <row r="48" spans="1:8" ht="16.5" customHeight="1">
      <c r="A48" s="36"/>
      <c r="B48" s="37"/>
      <c r="C48" s="100" t="s">
        <v>56</v>
      </c>
      <c r="D48" s="101"/>
      <c r="E48" s="54">
        <v>0</v>
      </c>
      <c r="F48" s="31"/>
      <c r="G48" s="15">
        <f t="shared" si="0"/>
        <v>0</v>
      </c>
    </row>
    <row r="49" spans="1:7" ht="16.5" customHeight="1">
      <c r="A49" s="36"/>
      <c r="B49" s="37"/>
      <c r="C49" s="115" t="s">
        <v>8</v>
      </c>
      <c r="D49" s="132"/>
      <c r="E49" s="54">
        <v>938560</v>
      </c>
      <c r="F49" s="31"/>
      <c r="G49" s="15">
        <f t="shared" si="0"/>
        <v>938560</v>
      </c>
    </row>
    <row r="50" spans="1:7" ht="16.5" customHeight="1" thickBot="1">
      <c r="A50" s="36"/>
      <c r="B50" s="37"/>
      <c r="C50" s="133"/>
      <c r="D50" s="134"/>
      <c r="E50" s="43">
        <v>0</v>
      </c>
      <c r="F50" s="43"/>
      <c r="G50" s="67">
        <f t="shared" si="0"/>
        <v>0</v>
      </c>
    </row>
    <row r="51" spans="1:7" ht="16.5" customHeight="1" thickTop="1" thickBot="1">
      <c r="A51" s="124"/>
      <c r="B51" s="125"/>
      <c r="C51" s="124" t="s">
        <v>57</v>
      </c>
      <c r="D51" s="125"/>
      <c r="E51" s="63">
        <f>SUM(E33:E50)</f>
        <v>1984299</v>
      </c>
      <c r="F51" s="63">
        <f>SUM(F33:F50)</f>
        <v>6080</v>
      </c>
      <c r="G51" s="65">
        <f t="shared" si="0"/>
        <v>1990379</v>
      </c>
    </row>
    <row r="52" spans="1:7" ht="16.5" customHeight="1" thickTop="1" thickBot="1">
      <c r="A52" s="68" t="s">
        <v>58</v>
      </c>
      <c r="B52" s="69"/>
      <c r="C52" s="73"/>
      <c r="D52" s="74"/>
      <c r="E52" s="75">
        <f>E23+E31+E51</f>
        <v>8344405</v>
      </c>
      <c r="F52" s="75">
        <f>F23+F31+F51</f>
        <v>45261</v>
      </c>
      <c r="G52" s="65">
        <f t="shared" si="0"/>
        <v>8389666</v>
      </c>
    </row>
    <row r="53" spans="1:7" ht="16.5" customHeight="1" thickTop="1" thickBot="1">
      <c r="A53" s="126" t="s">
        <v>54</v>
      </c>
      <c r="B53" s="127"/>
      <c r="C53" s="70"/>
      <c r="D53" s="71"/>
      <c r="E53" s="72">
        <f>E17-E52</f>
        <v>-122464</v>
      </c>
      <c r="F53" s="72">
        <f>F17-F52</f>
        <v>581285</v>
      </c>
      <c r="G53" s="64">
        <f t="shared" si="0"/>
        <v>458821</v>
      </c>
    </row>
    <row r="54" spans="1:7" ht="16.5" customHeight="1" thickTop="1" thickBot="1">
      <c r="A54" s="128" t="s">
        <v>52</v>
      </c>
      <c r="B54" s="129"/>
      <c r="C54" s="45"/>
      <c r="D54" s="46"/>
      <c r="E54" s="47">
        <v>32282888</v>
      </c>
      <c r="F54" s="47">
        <v>1957363</v>
      </c>
      <c r="G54" s="39">
        <f t="shared" si="0"/>
        <v>34240251</v>
      </c>
    </row>
    <row r="55" spans="1:7" ht="16.5" customHeight="1" thickTop="1" thickBot="1">
      <c r="A55" s="128" t="s">
        <v>53</v>
      </c>
      <c r="B55" s="129"/>
      <c r="C55" s="130"/>
      <c r="D55" s="131"/>
      <c r="E55" s="47">
        <f>E53+E54</f>
        <v>32160424</v>
      </c>
      <c r="F55" s="47">
        <f>F53+F54</f>
        <v>2538648</v>
      </c>
      <c r="G55" s="15">
        <f t="shared" si="0"/>
        <v>34699072</v>
      </c>
    </row>
    <row r="56" spans="1:7" ht="14.25" customHeight="1" thickTop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</row>
  </sheetData>
  <mergeCells count="45">
    <mergeCell ref="A7:B7"/>
    <mergeCell ref="C7:D7"/>
    <mergeCell ref="A1:G1"/>
    <mergeCell ref="A3:G3"/>
    <mergeCell ref="A4:G4"/>
    <mergeCell ref="C5:E5"/>
    <mergeCell ref="C6:D6"/>
    <mergeCell ref="C8:D8"/>
    <mergeCell ref="C9:D9"/>
    <mergeCell ref="A10:B10"/>
    <mergeCell ref="C14:D14"/>
    <mergeCell ref="A15:B15"/>
    <mergeCell ref="C15:D15"/>
    <mergeCell ref="A30:B30"/>
    <mergeCell ref="A17:B17"/>
    <mergeCell ref="A19:B19"/>
    <mergeCell ref="C19:D19"/>
    <mergeCell ref="C20:D20"/>
    <mergeCell ref="C21:D21"/>
    <mergeCell ref="C22:D22"/>
    <mergeCell ref="C23:D23"/>
    <mergeCell ref="C24:D24"/>
    <mergeCell ref="C25:D25"/>
    <mergeCell ref="C26:D26"/>
    <mergeCell ref="A29:B29"/>
    <mergeCell ref="C48:D48"/>
    <mergeCell ref="C31:D31"/>
    <mergeCell ref="A32:B32"/>
    <mergeCell ref="C32:D32"/>
    <mergeCell ref="C33:D33"/>
    <mergeCell ref="C34:D34"/>
    <mergeCell ref="C36:D36"/>
    <mergeCell ref="C41:D41"/>
    <mergeCell ref="C42:D42"/>
    <mergeCell ref="C43:D43"/>
    <mergeCell ref="C46:D46"/>
    <mergeCell ref="C47:D47"/>
    <mergeCell ref="A55:B55"/>
    <mergeCell ref="C55:D55"/>
    <mergeCell ref="C49:D49"/>
    <mergeCell ref="C50:D50"/>
    <mergeCell ref="A51:B51"/>
    <mergeCell ref="C51:D51"/>
    <mergeCell ref="A53:B53"/>
    <mergeCell ref="A54:B54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4"/>
  <sheetViews>
    <sheetView zoomScaleNormal="100" workbookViewId="0">
      <selection activeCell="F37" sqref="F37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59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77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231000</v>
      </c>
      <c r="G7" s="15">
        <f t="shared" ref="G7:G55" si="0">E7+F7</f>
        <v>231000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28011</v>
      </c>
      <c r="F8" s="14">
        <v>10469</v>
      </c>
      <c r="G8" s="15">
        <f t="shared" si="0"/>
        <v>38480</v>
      </c>
    </row>
    <row r="9" spans="1:7" ht="16.5" customHeight="1">
      <c r="A9" s="16"/>
      <c r="B9" s="17"/>
      <c r="C9" s="100" t="s">
        <v>64</v>
      </c>
      <c r="D9" s="101"/>
      <c r="E9" s="51"/>
      <c r="F9" s="14">
        <v>630913</v>
      </c>
      <c r="G9" s="15">
        <f t="shared" si="0"/>
        <v>630913</v>
      </c>
    </row>
    <row r="10" spans="1:7" ht="16.5" customHeight="1">
      <c r="A10" s="77"/>
      <c r="B10" s="52"/>
      <c r="C10" s="100" t="s">
        <v>65</v>
      </c>
      <c r="D10" s="101"/>
      <c r="E10" s="76"/>
      <c r="F10" s="14">
        <v>400000</v>
      </c>
      <c r="G10" s="15">
        <v>400000</v>
      </c>
    </row>
    <row r="11" spans="1:7" ht="16.5" customHeight="1">
      <c r="A11" s="121" t="s">
        <v>17</v>
      </c>
      <c r="B11" s="140"/>
      <c r="C11" s="20" t="s">
        <v>14</v>
      </c>
      <c r="D11" s="21"/>
      <c r="E11" s="22">
        <v>37338000</v>
      </c>
      <c r="F11" s="14"/>
      <c r="G11" s="15">
        <f t="shared" si="0"/>
        <v>37338000</v>
      </c>
    </row>
    <row r="12" spans="1:7" ht="16.5" customHeight="1">
      <c r="A12" s="18"/>
      <c r="B12" s="19"/>
      <c r="C12" s="20" t="s">
        <v>13</v>
      </c>
      <c r="D12" s="55"/>
      <c r="E12" s="22">
        <v>2149700</v>
      </c>
      <c r="F12" s="23"/>
      <c r="G12" s="15">
        <f t="shared" si="0"/>
        <v>2149700</v>
      </c>
    </row>
    <row r="13" spans="1:7" ht="16.5" customHeight="1">
      <c r="A13" s="18"/>
      <c r="B13" s="19"/>
      <c r="C13" s="20" t="s">
        <v>15</v>
      </c>
      <c r="D13" s="55"/>
      <c r="E13" s="26">
        <v>1690000</v>
      </c>
      <c r="F13" s="23"/>
      <c r="G13" s="15">
        <f t="shared" si="0"/>
        <v>1690000</v>
      </c>
    </row>
    <row r="14" spans="1:7" ht="16.5" customHeight="1">
      <c r="A14" s="18"/>
      <c r="B14" s="19"/>
      <c r="C14" s="27" t="s">
        <v>16</v>
      </c>
      <c r="D14" s="28"/>
      <c r="E14" s="26">
        <v>522383</v>
      </c>
      <c r="F14" s="23"/>
      <c r="G14" s="15">
        <f t="shared" si="0"/>
        <v>522383</v>
      </c>
    </row>
    <row r="15" spans="1:7" ht="16.5" customHeight="1">
      <c r="A15" s="18"/>
      <c r="B15" s="19"/>
      <c r="C15" s="135" t="s">
        <v>61</v>
      </c>
      <c r="D15" s="110"/>
      <c r="E15" s="29">
        <v>7565043</v>
      </c>
      <c r="F15" s="23"/>
      <c r="G15" s="15">
        <f t="shared" si="0"/>
        <v>7565043</v>
      </c>
    </row>
    <row r="16" spans="1:7" ht="16.5" customHeight="1">
      <c r="A16" s="98" t="s">
        <v>62</v>
      </c>
      <c r="B16" s="99"/>
      <c r="C16" s="66" t="s">
        <v>55</v>
      </c>
      <c r="D16" s="52"/>
      <c r="E16" s="30">
        <v>402</v>
      </c>
      <c r="F16" s="23">
        <v>188</v>
      </c>
      <c r="G16" s="15">
        <f t="shared" si="0"/>
        <v>590</v>
      </c>
    </row>
    <row r="17" spans="1:8" ht="16.5" customHeight="1">
      <c r="A17" s="136"/>
      <c r="B17" s="137"/>
      <c r="C17" s="138" t="s">
        <v>68</v>
      </c>
      <c r="D17" s="139"/>
      <c r="E17" s="30">
        <v>0</v>
      </c>
      <c r="F17" s="23">
        <v>0</v>
      </c>
      <c r="G17" s="15">
        <f t="shared" si="0"/>
        <v>0</v>
      </c>
    </row>
    <row r="18" spans="1:8" ht="16.5" customHeight="1" thickBot="1">
      <c r="A18" s="119" t="s">
        <v>19</v>
      </c>
      <c r="B18" s="120"/>
      <c r="C18" s="57"/>
      <c r="D18" s="58"/>
      <c r="E18" s="59">
        <f>SUM(E7:E17)</f>
        <v>49293539</v>
      </c>
      <c r="F18" s="59">
        <f>SUM(F7:F17)</f>
        <v>1272570</v>
      </c>
      <c r="G18" s="60">
        <f t="shared" si="0"/>
        <v>50566109</v>
      </c>
    </row>
    <row r="19" spans="1:8" ht="16.5" customHeight="1" thickTop="1">
      <c r="A19" s="11" t="s">
        <v>20</v>
      </c>
      <c r="B19" s="33"/>
      <c r="C19" s="20" t="s">
        <v>21</v>
      </c>
      <c r="D19" s="21"/>
      <c r="E19" s="30"/>
      <c r="F19" s="34"/>
      <c r="G19" s="35">
        <f t="shared" si="0"/>
        <v>0</v>
      </c>
    </row>
    <row r="20" spans="1:8" ht="16.5" customHeight="1">
      <c r="A20" s="113" t="s">
        <v>30</v>
      </c>
      <c r="B20" s="114"/>
      <c r="C20" s="100" t="s">
        <v>22</v>
      </c>
      <c r="D20" s="110"/>
      <c r="E20" s="30">
        <v>27791066</v>
      </c>
      <c r="F20" s="38"/>
      <c r="G20" s="15">
        <f t="shared" si="0"/>
        <v>27791066</v>
      </c>
    </row>
    <row r="21" spans="1:8" ht="16.5" customHeight="1">
      <c r="A21" s="56"/>
      <c r="B21" s="37"/>
      <c r="C21" s="100" t="s">
        <v>23</v>
      </c>
      <c r="D21" s="110"/>
      <c r="E21" s="30">
        <v>1871631</v>
      </c>
      <c r="F21" s="23"/>
      <c r="G21" s="15">
        <f t="shared" si="0"/>
        <v>1871631</v>
      </c>
    </row>
    <row r="22" spans="1:8" ht="16.5" customHeight="1">
      <c r="A22" s="36"/>
      <c r="B22" s="37"/>
      <c r="C22" s="100" t="s">
        <v>24</v>
      </c>
      <c r="D22" s="110"/>
      <c r="E22" s="30">
        <v>1137420</v>
      </c>
      <c r="F22" s="23"/>
      <c r="G22" s="15">
        <f t="shared" si="0"/>
        <v>1137420</v>
      </c>
    </row>
    <row r="23" spans="1:8" ht="16.5" customHeight="1" thickBot="1">
      <c r="A23" s="36"/>
      <c r="B23" s="37"/>
      <c r="C23" s="115" t="s">
        <v>49</v>
      </c>
      <c r="D23" s="116"/>
      <c r="E23" s="54">
        <v>15246</v>
      </c>
      <c r="F23" s="31">
        <v>2990</v>
      </c>
      <c r="G23" s="32">
        <f t="shared" si="0"/>
        <v>18236</v>
      </c>
    </row>
    <row r="24" spans="1:8" ht="16.5" customHeight="1" thickTop="1">
      <c r="A24" s="36"/>
      <c r="B24" s="37"/>
      <c r="C24" s="111" t="s">
        <v>50</v>
      </c>
      <c r="D24" s="112"/>
      <c r="E24" s="61">
        <f>E20+E21+E22+E23</f>
        <v>30815363</v>
      </c>
      <c r="F24" s="61">
        <f>F20+F21+F22+F23</f>
        <v>2990</v>
      </c>
      <c r="G24" s="62">
        <f t="shared" si="0"/>
        <v>30818353</v>
      </c>
    </row>
    <row r="25" spans="1:8" ht="16.5" customHeight="1">
      <c r="A25" s="36"/>
      <c r="B25" s="37"/>
      <c r="C25" s="100" t="s">
        <v>25</v>
      </c>
      <c r="D25" s="110"/>
      <c r="E25" s="30"/>
      <c r="F25" s="23"/>
      <c r="G25" s="15">
        <f t="shared" si="0"/>
        <v>0</v>
      </c>
    </row>
    <row r="26" spans="1:8" ht="16.5" customHeight="1">
      <c r="A26" s="36"/>
      <c r="B26" s="37"/>
      <c r="C26" s="100" t="s">
        <v>28</v>
      </c>
      <c r="D26" s="110"/>
      <c r="E26" s="30">
        <v>3461200</v>
      </c>
      <c r="F26" s="23"/>
      <c r="G26" s="15">
        <f t="shared" si="0"/>
        <v>3461200</v>
      </c>
    </row>
    <row r="27" spans="1:8" ht="16.5" customHeight="1">
      <c r="A27" s="36"/>
      <c r="B27" s="37"/>
      <c r="C27" s="100" t="s">
        <v>32</v>
      </c>
      <c r="D27" s="110"/>
      <c r="E27" s="30">
        <v>1917000</v>
      </c>
      <c r="F27" s="23"/>
      <c r="G27" s="15">
        <f t="shared" si="0"/>
        <v>1917000</v>
      </c>
    </row>
    <row r="28" spans="1:8" ht="16.5" customHeight="1">
      <c r="A28" s="36"/>
      <c r="B28" s="37"/>
      <c r="C28" s="20" t="s">
        <v>26</v>
      </c>
      <c r="D28" s="55"/>
      <c r="E28" s="30">
        <v>20120</v>
      </c>
      <c r="F28" s="14">
        <v>101920</v>
      </c>
      <c r="G28" s="15">
        <f t="shared" si="0"/>
        <v>122040</v>
      </c>
    </row>
    <row r="29" spans="1:8" ht="16.5" customHeight="1">
      <c r="A29" s="36"/>
      <c r="B29" s="37"/>
      <c r="C29" s="20" t="s">
        <v>27</v>
      </c>
      <c r="D29" s="55"/>
      <c r="E29" s="30"/>
      <c r="F29" s="14">
        <v>81771</v>
      </c>
      <c r="G29" s="15">
        <f t="shared" si="0"/>
        <v>81771</v>
      </c>
    </row>
    <row r="30" spans="1:8" ht="16.5" customHeight="1">
      <c r="A30" s="98"/>
      <c r="B30" s="117"/>
      <c r="C30" s="20" t="s">
        <v>29</v>
      </c>
      <c r="D30" s="55"/>
      <c r="E30" s="30">
        <v>0</v>
      </c>
      <c r="F30" s="14">
        <v>24000</v>
      </c>
      <c r="G30" s="15">
        <f t="shared" si="0"/>
        <v>24000</v>
      </c>
    </row>
    <row r="31" spans="1:8" ht="16.5" customHeight="1" thickBot="1">
      <c r="A31" s="113"/>
      <c r="B31" s="114"/>
      <c r="C31" s="20" t="s">
        <v>33</v>
      </c>
      <c r="D31" s="55"/>
      <c r="E31" s="30">
        <v>6827</v>
      </c>
      <c r="F31" s="23"/>
      <c r="G31" s="15">
        <f t="shared" si="0"/>
        <v>6827</v>
      </c>
    </row>
    <row r="32" spans="1:8" ht="16.5" customHeight="1" thickTop="1">
      <c r="A32" s="36"/>
      <c r="B32" s="37"/>
      <c r="C32" s="111" t="s">
        <v>51</v>
      </c>
      <c r="D32" s="112"/>
      <c r="E32" s="61">
        <f>E25+E26+E27+E28+E29+E30+E31</f>
        <v>5405147</v>
      </c>
      <c r="F32" s="61">
        <f>F25+F26+F27+F28+F29+F30+F31</f>
        <v>207691</v>
      </c>
      <c r="G32" s="62">
        <f t="shared" si="0"/>
        <v>5612838</v>
      </c>
      <c r="H32" s="40"/>
    </row>
    <row r="33" spans="1:8" ht="16.5" customHeight="1">
      <c r="A33" s="113" t="s">
        <v>31</v>
      </c>
      <c r="B33" s="114"/>
      <c r="C33" s="100" t="s">
        <v>34</v>
      </c>
      <c r="D33" s="110"/>
      <c r="E33" s="30"/>
      <c r="F33" s="23">
        <v>0</v>
      </c>
      <c r="G33" s="15">
        <f t="shared" si="0"/>
        <v>0</v>
      </c>
    </row>
    <row r="34" spans="1:8" ht="16.5" customHeight="1">
      <c r="A34" s="36"/>
      <c r="B34" s="37"/>
      <c r="C34" s="100" t="s">
        <v>35</v>
      </c>
      <c r="D34" s="110"/>
      <c r="E34" s="30">
        <v>365606</v>
      </c>
      <c r="F34" s="23">
        <v>38894</v>
      </c>
      <c r="G34" s="15">
        <f t="shared" si="0"/>
        <v>404500</v>
      </c>
    </row>
    <row r="35" spans="1:8" ht="16.5" customHeight="1">
      <c r="A35" s="36"/>
      <c r="B35" s="37"/>
      <c r="C35" s="100" t="s">
        <v>36</v>
      </c>
      <c r="D35" s="110"/>
      <c r="E35" s="30">
        <v>820505</v>
      </c>
      <c r="F35" s="23">
        <v>210</v>
      </c>
      <c r="G35" s="15">
        <f t="shared" si="0"/>
        <v>820715</v>
      </c>
    </row>
    <row r="36" spans="1:8" ht="16.5" customHeight="1">
      <c r="A36" s="36"/>
      <c r="B36" s="37"/>
      <c r="C36" s="20" t="s">
        <v>37</v>
      </c>
      <c r="D36" s="21"/>
      <c r="E36" s="41">
        <v>328906</v>
      </c>
      <c r="F36" s="23">
        <v>4830</v>
      </c>
      <c r="G36" s="15">
        <f t="shared" si="0"/>
        <v>333736</v>
      </c>
      <c r="H36" s="42"/>
    </row>
    <row r="37" spans="1:8" ht="16.5" customHeight="1">
      <c r="A37" s="36"/>
      <c r="B37" s="37"/>
      <c r="C37" s="100" t="s">
        <v>38</v>
      </c>
      <c r="D37" s="110"/>
      <c r="E37" s="43">
        <v>493194</v>
      </c>
      <c r="F37" s="44"/>
      <c r="G37" s="15">
        <f t="shared" si="0"/>
        <v>493194</v>
      </c>
    </row>
    <row r="38" spans="1:8" ht="16.5" customHeight="1">
      <c r="A38" s="36"/>
      <c r="B38" s="37"/>
      <c r="C38" s="20" t="s">
        <v>39</v>
      </c>
      <c r="D38" s="21"/>
      <c r="E38" s="30">
        <v>777970</v>
      </c>
      <c r="F38" s="23"/>
      <c r="G38" s="15">
        <f t="shared" si="0"/>
        <v>777970</v>
      </c>
    </row>
    <row r="39" spans="1:8" ht="16.5" customHeight="1">
      <c r="A39" s="36"/>
      <c r="B39" s="37"/>
      <c r="C39" s="20" t="s">
        <v>40</v>
      </c>
      <c r="D39" s="21"/>
      <c r="E39" s="30">
        <v>183740</v>
      </c>
      <c r="F39" s="23">
        <v>1420</v>
      </c>
      <c r="G39" s="15">
        <f t="shared" si="0"/>
        <v>185160</v>
      </c>
    </row>
    <row r="40" spans="1:8" ht="16.5" customHeight="1">
      <c r="A40" s="36"/>
      <c r="B40" s="37"/>
      <c r="C40" s="20" t="s">
        <v>41</v>
      </c>
      <c r="D40" s="21"/>
      <c r="E40" s="30">
        <v>846579</v>
      </c>
      <c r="F40" s="23">
        <v>0</v>
      </c>
      <c r="G40" s="15">
        <f t="shared" si="0"/>
        <v>846579</v>
      </c>
    </row>
    <row r="41" spans="1:8" ht="16.5" customHeight="1">
      <c r="A41" s="36"/>
      <c r="B41" s="37"/>
      <c r="C41" s="24" t="s">
        <v>42</v>
      </c>
      <c r="D41" s="25"/>
      <c r="E41" s="26">
        <v>491798</v>
      </c>
      <c r="F41" s="23"/>
      <c r="G41" s="15">
        <f t="shared" si="0"/>
        <v>491798</v>
      </c>
    </row>
    <row r="42" spans="1:8" ht="16.5" customHeight="1">
      <c r="A42" s="36"/>
      <c r="B42" s="37"/>
      <c r="C42" s="100" t="s">
        <v>43</v>
      </c>
      <c r="D42" s="110"/>
      <c r="E42" s="26">
        <v>521730</v>
      </c>
      <c r="F42" s="23">
        <v>1200</v>
      </c>
      <c r="G42" s="15">
        <f t="shared" si="0"/>
        <v>522930</v>
      </c>
    </row>
    <row r="43" spans="1:8" ht="16.5" customHeight="1">
      <c r="A43" s="36"/>
      <c r="B43" s="37"/>
      <c r="C43" s="100" t="s">
        <v>44</v>
      </c>
      <c r="D43" s="110"/>
      <c r="E43" s="26">
        <v>355430</v>
      </c>
      <c r="F43" s="23"/>
      <c r="G43" s="15">
        <f t="shared" si="0"/>
        <v>355430</v>
      </c>
    </row>
    <row r="44" spans="1:8" ht="16.5" customHeight="1">
      <c r="A44" s="36"/>
      <c r="B44" s="37"/>
      <c r="C44" s="100" t="s">
        <v>45</v>
      </c>
      <c r="D44" s="110"/>
      <c r="E44" s="26">
        <v>108596</v>
      </c>
      <c r="F44" s="23">
        <v>262735</v>
      </c>
      <c r="G44" s="15">
        <f t="shared" si="0"/>
        <v>371331</v>
      </c>
    </row>
    <row r="45" spans="1:8" ht="16.5" customHeight="1">
      <c r="A45" s="36"/>
      <c r="B45" s="37"/>
      <c r="C45" s="24" t="s">
        <v>46</v>
      </c>
      <c r="D45" s="25"/>
      <c r="E45" s="26">
        <v>335569</v>
      </c>
      <c r="F45" s="23">
        <v>0</v>
      </c>
      <c r="G45" s="15">
        <f t="shared" si="0"/>
        <v>335569</v>
      </c>
    </row>
    <row r="46" spans="1:8" ht="16.5" customHeight="1">
      <c r="A46" s="36"/>
      <c r="B46" s="37"/>
      <c r="C46" s="12" t="s">
        <v>47</v>
      </c>
      <c r="D46" s="12"/>
      <c r="E46" s="30">
        <v>292306</v>
      </c>
      <c r="F46" s="23">
        <v>0</v>
      </c>
      <c r="G46" s="15">
        <f t="shared" si="0"/>
        <v>292306</v>
      </c>
    </row>
    <row r="47" spans="1:8" ht="16.5" customHeight="1">
      <c r="A47" s="36"/>
      <c r="B47" s="37"/>
      <c r="C47" s="100" t="s">
        <v>48</v>
      </c>
      <c r="D47" s="110"/>
      <c r="E47" s="30"/>
      <c r="F47" s="23">
        <v>0</v>
      </c>
      <c r="G47" s="15">
        <f t="shared" si="0"/>
        <v>0</v>
      </c>
    </row>
    <row r="48" spans="1:8" ht="16.5" customHeight="1">
      <c r="A48" s="36"/>
      <c r="B48" s="37"/>
      <c r="C48" s="100" t="s">
        <v>7</v>
      </c>
      <c r="D48" s="101"/>
      <c r="E48" s="54">
        <v>6000</v>
      </c>
      <c r="F48" s="31"/>
      <c r="G48" s="15">
        <f t="shared" si="0"/>
        <v>6000</v>
      </c>
    </row>
    <row r="49" spans="1:7" ht="16.5" customHeight="1">
      <c r="A49" s="36"/>
      <c r="B49" s="37"/>
      <c r="C49" s="115" t="s">
        <v>8</v>
      </c>
      <c r="D49" s="132"/>
      <c r="E49" s="54">
        <v>0</v>
      </c>
      <c r="F49" s="31"/>
      <c r="G49" s="15">
        <f t="shared" si="0"/>
        <v>0</v>
      </c>
    </row>
    <row r="50" spans="1:7" ht="16.5" customHeight="1" thickBot="1">
      <c r="A50" s="36"/>
      <c r="B50" s="37"/>
      <c r="C50" s="100" t="s">
        <v>63</v>
      </c>
      <c r="D50" s="110"/>
      <c r="E50" s="54">
        <v>500000</v>
      </c>
      <c r="F50" s="31"/>
      <c r="G50" s="15">
        <f t="shared" si="0"/>
        <v>500000</v>
      </c>
    </row>
    <row r="51" spans="1:7" ht="16.5" customHeight="1" thickTop="1" thickBot="1">
      <c r="A51" s="124"/>
      <c r="B51" s="125"/>
      <c r="C51" s="124" t="s">
        <v>57</v>
      </c>
      <c r="D51" s="125"/>
      <c r="E51" s="63">
        <f>SUM(E34:E50)</f>
        <v>6427929</v>
      </c>
      <c r="F51" s="63">
        <f>SUM(F34:F50)</f>
        <v>309289</v>
      </c>
      <c r="G51" s="65">
        <f t="shared" si="0"/>
        <v>6737218</v>
      </c>
    </row>
    <row r="52" spans="1:7" ht="16.5" customHeight="1" thickTop="1" thickBot="1">
      <c r="A52" s="68" t="s">
        <v>58</v>
      </c>
      <c r="B52" s="69"/>
      <c r="C52" s="73"/>
      <c r="D52" s="74"/>
      <c r="E52" s="75">
        <f>E24+E32+E51</f>
        <v>42648439</v>
      </c>
      <c r="F52" s="75">
        <f>F24+F32+F51</f>
        <v>519970</v>
      </c>
      <c r="G52" s="65">
        <f t="shared" si="0"/>
        <v>43168409</v>
      </c>
    </row>
    <row r="53" spans="1:7" ht="16.5" customHeight="1" thickTop="1" thickBot="1">
      <c r="A53" s="126" t="s">
        <v>54</v>
      </c>
      <c r="B53" s="127"/>
      <c r="C53" s="70"/>
      <c r="D53" s="71"/>
      <c r="E53" s="72">
        <f>E18-E52</f>
        <v>6645100</v>
      </c>
      <c r="F53" s="72">
        <f>F18-F52</f>
        <v>752600</v>
      </c>
      <c r="G53" s="64">
        <f t="shared" si="0"/>
        <v>7397700</v>
      </c>
    </row>
    <row r="54" spans="1:7" ht="16.5" customHeight="1" thickTop="1" thickBot="1">
      <c r="A54" s="128" t="s">
        <v>52</v>
      </c>
      <c r="B54" s="129"/>
      <c r="C54" s="45"/>
      <c r="D54" s="46"/>
      <c r="E54" s="47">
        <v>32282888</v>
      </c>
      <c r="F54" s="47">
        <v>1957363</v>
      </c>
      <c r="G54" s="39">
        <f t="shared" si="0"/>
        <v>34240251</v>
      </c>
    </row>
    <row r="55" spans="1:7" ht="16.5" customHeight="1" thickTop="1" thickBot="1">
      <c r="A55" s="128" t="s">
        <v>53</v>
      </c>
      <c r="B55" s="129"/>
      <c r="C55" s="130"/>
      <c r="D55" s="131"/>
      <c r="E55" s="47">
        <f>E53+E54</f>
        <v>38927988</v>
      </c>
      <c r="F55" s="47">
        <f>F53+F54</f>
        <v>2709963</v>
      </c>
      <c r="G55" s="15">
        <f t="shared" si="0"/>
        <v>41637951</v>
      </c>
    </row>
    <row r="56" spans="1:7" ht="14.25" customHeight="1" thickTop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</row>
  </sheetData>
  <mergeCells count="47">
    <mergeCell ref="C15:D15"/>
    <mergeCell ref="A1:G1"/>
    <mergeCell ref="A3:G3"/>
    <mergeCell ref="A4:G4"/>
    <mergeCell ref="C5:E5"/>
    <mergeCell ref="C6:D6"/>
    <mergeCell ref="A7:B7"/>
    <mergeCell ref="C7:D7"/>
    <mergeCell ref="A8:B8"/>
    <mergeCell ref="C8:D8"/>
    <mergeCell ref="C9:D9"/>
    <mergeCell ref="C10:D10"/>
    <mergeCell ref="A11:B11"/>
    <mergeCell ref="C26:D26"/>
    <mergeCell ref="A16:B16"/>
    <mergeCell ref="A17:B17"/>
    <mergeCell ref="C17:D17"/>
    <mergeCell ref="A18:B18"/>
    <mergeCell ref="A20:B20"/>
    <mergeCell ref="C20:D20"/>
    <mergeCell ref="C21:D21"/>
    <mergeCell ref="C22:D22"/>
    <mergeCell ref="C23:D23"/>
    <mergeCell ref="C24:D24"/>
    <mergeCell ref="C25:D25"/>
    <mergeCell ref="C44:D44"/>
    <mergeCell ref="C27:D27"/>
    <mergeCell ref="A30:B30"/>
    <mergeCell ref="A31:B31"/>
    <mergeCell ref="C32:D32"/>
    <mergeCell ref="A33:B33"/>
    <mergeCell ref="C33:D33"/>
    <mergeCell ref="C34:D34"/>
    <mergeCell ref="C35:D35"/>
    <mergeCell ref="C37:D37"/>
    <mergeCell ref="C42:D42"/>
    <mergeCell ref="C43:D43"/>
    <mergeCell ref="A53:B53"/>
    <mergeCell ref="A54:B54"/>
    <mergeCell ref="A55:B55"/>
    <mergeCell ref="C55:D55"/>
    <mergeCell ref="C47:D47"/>
    <mergeCell ref="C48:D48"/>
    <mergeCell ref="C49:D49"/>
    <mergeCell ref="C50:D50"/>
    <mergeCell ref="A51:B51"/>
    <mergeCell ref="C51:D51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4"/>
  <sheetViews>
    <sheetView topLeftCell="A37" zoomScaleNormal="100" workbookViewId="0">
      <selection activeCell="L41" sqref="L41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59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76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239000</v>
      </c>
      <c r="G7" s="15">
        <f t="shared" ref="G7:G55" si="0">E7+F7</f>
        <v>239000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28286</v>
      </c>
      <c r="F8" s="14">
        <v>35746</v>
      </c>
      <c r="G8" s="15">
        <f t="shared" si="0"/>
        <v>64032</v>
      </c>
    </row>
    <row r="9" spans="1:7" ht="16.5" customHeight="1">
      <c r="A9" s="16"/>
      <c r="B9" s="17"/>
      <c r="C9" s="100" t="s">
        <v>64</v>
      </c>
      <c r="D9" s="101"/>
      <c r="E9" s="51"/>
      <c r="F9" s="14">
        <v>645213</v>
      </c>
      <c r="G9" s="15">
        <f t="shared" si="0"/>
        <v>645213</v>
      </c>
    </row>
    <row r="10" spans="1:7" ht="16.5" customHeight="1">
      <c r="A10" s="77"/>
      <c r="B10" s="52"/>
      <c r="C10" s="100" t="s">
        <v>65</v>
      </c>
      <c r="D10" s="101"/>
      <c r="E10" s="76"/>
      <c r="F10" s="14">
        <v>400000</v>
      </c>
      <c r="G10" s="15">
        <v>400000</v>
      </c>
    </row>
    <row r="11" spans="1:7" ht="16.5" customHeight="1">
      <c r="A11" s="121" t="s">
        <v>17</v>
      </c>
      <c r="B11" s="140"/>
      <c r="C11" s="20" t="s">
        <v>14</v>
      </c>
      <c r="D11" s="21"/>
      <c r="E11" s="22">
        <v>41562959</v>
      </c>
      <c r="F11" s="14"/>
      <c r="G11" s="15">
        <f t="shared" si="0"/>
        <v>41562959</v>
      </c>
    </row>
    <row r="12" spans="1:7" ht="16.5" customHeight="1">
      <c r="A12" s="18"/>
      <c r="B12" s="19"/>
      <c r="C12" s="20" t="s">
        <v>13</v>
      </c>
      <c r="D12" s="55"/>
      <c r="E12" s="22">
        <v>2475000</v>
      </c>
      <c r="F12" s="23"/>
      <c r="G12" s="15">
        <f t="shared" si="0"/>
        <v>2475000</v>
      </c>
    </row>
    <row r="13" spans="1:7" ht="16.5" customHeight="1">
      <c r="A13" s="18"/>
      <c r="B13" s="19"/>
      <c r="C13" s="20" t="s">
        <v>15</v>
      </c>
      <c r="D13" s="55"/>
      <c r="E13" s="26">
        <v>1850000</v>
      </c>
      <c r="F13" s="23"/>
      <c r="G13" s="15">
        <f t="shared" si="0"/>
        <v>1850000</v>
      </c>
    </row>
    <row r="14" spans="1:7" ht="16.5" customHeight="1">
      <c r="A14" s="18"/>
      <c r="B14" s="19"/>
      <c r="C14" s="27" t="s">
        <v>16</v>
      </c>
      <c r="D14" s="28"/>
      <c r="E14" s="26">
        <v>570483</v>
      </c>
      <c r="F14" s="23"/>
      <c r="G14" s="15">
        <f t="shared" si="0"/>
        <v>570483</v>
      </c>
    </row>
    <row r="15" spans="1:7" ht="16.5" customHeight="1">
      <c r="A15" s="18"/>
      <c r="B15" s="19"/>
      <c r="C15" s="135" t="s">
        <v>61</v>
      </c>
      <c r="D15" s="110"/>
      <c r="E15" s="29">
        <v>0</v>
      </c>
      <c r="F15" s="23"/>
      <c r="G15" s="15">
        <f t="shared" si="0"/>
        <v>0</v>
      </c>
    </row>
    <row r="16" spans="1:7" ht="16.5" customHeight="1">
      <c r="A16" s="98" t="s">
        <v>62</v>
      </c>
      <c r="B16" s="99"/>
      <c r="C16" s="66" t="s">
        <v>55</v>
      </c>
      <c r="D16" s="52"/>
      <c r="E16" s="30">
        <v>1019</v>
      </c>
      <c r="F16" s="23">
        <v>385</v>
      </c>
      <c r="G16" s="15">
        <f t="shared" si="0"/>
        <v>1404</v>
      </c>
    </row>
    <row r="17" spans="1:8" ht="16.5" customHeight="1">
      <c r="A17" s="136"/>
      <c r="B17" s="137"/>
      <c r="C17" s="138" t="s">
        <v>68</v>
      </c>
      <c r="D17" s="139"/>
      <c r="E17" s="30">
        <v>76827</v>
      </c>
      <c r="F17" s="23">
        <v>0</v>
      </c>
      <c r="G17" s="15">
        <f t="shared" si="0"/>
        <v>76827</v>
      </c>
    </row>
    <row r="18" spans="1:8" ht="16.5" customHeight="1" thickBot="1">
      <c r="A18" s="119" t="s">
        <v>19</v>
      </c>
      <c r="B18" s="120"/>
      <c r="C18" s="57"/>
      <c r="D18" s="58"/>
      <c r="E18" s="59">
        <f>SUM(E7:E17)</f>
        <v>46564574</v>
      </c>
      <c r="F18" s="59">
        <f>SUM(F7:F17)</f>
        <v>1320344</v>
      </c>
      <c r="G18" s="60">
        <f t="shared" si="0"/>
        <v>47884918</v>
      </c>
    </row>
    <row r="19" spans="1:8" ht="16.5" customHeight="1" thickTop="1">
      <c r="A19" s="11" t="s">
        <v>20</v>
      </c>
      <c r="B19" s="33"/>
      <c r="C19" s="20" t="s">
        <v>21</v>
      </c>
      <c r="D19" s="21"/>
      <c r="E19" s="30"/>
      <c r="F19" s="34"/>
      <c r="G19" s="35">
        <f t="shared" si="0"/>
        <v>0</v>
      </c>
    </row>
    <row r="20" spans="1:8" ht="16.5" customHeight="1">
      <c r="A20" s="113" t="s">
        <v>30</v>
      </c>
      <c r="B20" s="114"/>
      <c r="C20" s="100" t="s">
        <v>22</v>
      </c>
      <c r="D20" s="110"/>
      <c r="E20" s="30">
        <v>31456989</v>
      </c>
      <c r="F20" s="38"/>
      <c r="G20" s="15">
        <f t="shared" si="0"/>
        <v>31456989</v>
      </c>
    </row>
    <row r="21" spans="1:8" ht="16.5" customHeight="1">
      <c r="A21" s="56"/>
      <c r="B21" s="37"/>
      <c r="C21" s="100" t="s">
        <v>23</v>
      </c>
      <c r="D21" s="110"/>
      <c r="E21" s="30">
        <v>2027053</v>
      </c>
      <c r="F21" s="23"/>
      <c r="G21" s="15">
        <f t="shared" si="0"/>
        <v>2027053</v>
      </c>
    </row>
    <row r="22" spans="1:8" ht="16.5" customHeight="1">
      <c r="A22" s="36"/>
      <c r="B22" s="37"/>
      <c r="C22" s="100" t="s">
        <v>24</v>
      </c>
      <c r="D22" s="110"/>
      <c r="E22" s="30">
        <v>1243482</v>
      </c>
      <c r="F22" s="23"/>
      <c r="G22" s="15">
        <f t="shared" si="0"/>
        <v>1243482</v>
      </c>
    </row>
    <row r="23" spans="1:8" ht="16.5" customHeight="1" thickBot="1">
      <c r="A23" s="36"/>
      <c r="B23" s="37"/>
      <c r="C23" s="115" t="s">
        <v>49</v>
      </c>
      <c r="D23" s="116"/>
      <c r="E23" s="54">
        <v>17846</v>
      </c>
      <c r="F23" s="31">
        <v>2990</v>
      </c>
      <c r="G23" s="32">
        <f t="shared" si="0"/>
        <v>20836</v>
      </c>
    </row>
    <row r="24" spans="1:8" ht="16.5" customHeight="1" thickTop="1">
      <c r="A24" s="36"/>
      <c r="B24" s="37"/>
      <c r="C24" s="111" t="s">
        <v>50</v>
      </c>
      <c r="D24" s="112"/>
      <c r="E24" s="61">
        <f>E20+E21+E22+E23</f>
        <v>34745370</v>
      </c>
      <c r="F24" s="61">
        <f>F20+F21+F22+F23</f>
        <v>2990</v>
      </c>
      <c r="G24" s="62">
        <f t="shared" si="0"/>
        <v>34748360</v>
      </c>
    </row>
    <row r="25" spans="1:8" ht="16.5" customHeight="1">
      <c r="A25" s="36"/>
      <c r="B25" s="37"/>
      <c r="C25" s="100" t="s">
        <v>25</v>
      </c>
      <c r="D25" s="110"/>
      <c r="E25" s="30"/>
      <c r="F25" s="23"/>
      <c r="G25" s="15">
        <f t="shared" si="0"/>
        <v>0</v>
      </c>
    </row>
    <row r="26" spans="1:8" ht="16.5" customHeight="1">
      <c r="A26" s="36"/>
      <c r="B26" s="37"/>
      <c r="C26" s="100" t="s">
        <v>28</v>
      </c>
      <c r="D26" s="110"/>
      <c r="E26" s="30">
        <v>3778900</v>
      </c>
      <c r="F26" s="23"/>
      <c r="G26" s="15">
        <f t="shared" si="0"/>
        <v>3778900</v>
      </c>
    </row>
    <row r="27" spans="1:8" ht="16.5" customHeight="1">
      <c r="A27" s="36"/>
      <c r="B27" s="37"/>
      <c r="C27" s="100" t="s">
        <v>32</v>
      </c>
      <c r="D27" s="110"/>
      <c r="E27" s="30">
        <v>2088000</v>
      </c>
      <c r="F27" s="23"/>
      <c r="G27" s="15">
        <f t="shared" si="0"/>
        <v>2088000</v>
      </c>
    </row>
    <row r="28" spans="1:8" ht="16.5" customHeight="1">
      <c r="A28" s="36"/>
      <c r="B28" s="37"/>
      <c r="C28" s="20" t="s">
        <v>26</v>
      </c>
      <c r="D28" s="55"/>
      <c r="E28" s="30">
        <v>20120</v>
      </c>
      <c r="F28" s="14">
        <v>123506</v>
      </c>
      <c r="G28" s="15">
        <f t="shared" si="0"/>
        <v>143626</v>
      </c>
    </row>
    <row r="29" spans="1:8" ht="16.5" customHeight="1">
      <c r="A29" s="36"/>
      <c r="B29" s="37"/>
      <c r="C29" s="20" t="s">
        <v>78</v>
      </c>
      <c r="D29" s="55"/>
      <c r="E29" s="30"/>
      <c r="F29" s="14">
        <v>10000</v>
      </c>
      <c r="G29" s="15">
        <v>10000</v>
      </c>
    </row>
    <row r="30" spans="1:8" ht="16.5" customHeight="1">
      <c r="A30" s="98"/>
      <c r="B30" s="117"/>
      <c r="C30" s="20" t="s">
        <v>27</v>
      </c>
      <c r="D30" s="55"/>
      <c r="E30" s="30"/>
      <c r="F30" s="14">
        <v>81771</v>
      </c>
      <c r="G30" s="15">
        <f t="shared" si="0"/>
        <v>81771</v>
      </c>
    </row>
    <row r="31" spans="1:8" ht="16.5" customHeight="1">
      <c r="A31" s="113"/>
      <c r="B31" s="114"/>
      <c r="C31" s="20" t="s">
        <v>29</v>
      </c>
      <c r="D31" s="55"/>
      <c r="E31" s="30">
        <v>0</v>
      </c>
      <c r="F31" s="14">
        <v>24000</v>
      </c>
      <c r="G31" s="15">
        <f t="shared" si="0"/>
        <v>24000</v>
      </c>
    </row>
    <row r="32" spans="1:8" ht="16.5" customHeight="1" thickBot="1">
      <c r="A32" s="36"/>
      <c r="B32" s="37"/>
      <c r="C32" s="20" t="s">
        <v>33</v>
      </c>
      <c r="D32" s="55"/>
      <c r="E32" s="30">
        <v>6827</v>
      </c>
      <c r="F32" s="23">
        <v>0</v>
      </c>
      <c r="G32" s="15">
        <f t="shared" si="0"/>
        <v>6827</v>
      </c>
      <c r="H32" s="40"/>
    </row>
    <row r="33" spans="1:8" ht="16.5" customHeight="1" thickTop="1">
      <c r="C33" s="111" t="s">
        <v>51</v>
      </c>
      <c r="D33" s="112"/>
      <c r="E33" s="61">
        <f>SUM(E26:E32)</f>
        <v>5893847</v>
      </c>
      <c r="F33" s="61">
        <f>SUM(F26:F32)</f>
        <v>239277</v>
      </c>
      <c r="G33" s="62">
        <f>SUM(G26:G32)</f>
        <v>6133124</v>
      </c>
    </row>
    <row r="34" spans="1:8" ht="16.5" customHeight="1">
      <c r="A34" s="113" t="s">
        <v>31</v>
      </c>
      <c r="B34" s="114"/>
      <c r="C34" s="100" t="s">
        <v>35</v>
      </c>
      <c r="D34" s="110"/>
      <c r="E34" s="30">
        <v>392932</v>
      </c>
      <c r="F34" s="23">
        <v>47354</v>
      </c>
      <c r="G34" s="15">
        <f t="shared" si="0"/>
        <v>440286</v>
      </c>
    </row>
    <row r="35" spans="1:8" ht="16.5" customHeight="1">
      <c r="A35" s="36"/>
      <c r="B35" s="37"/>
      <c r="C35" s="100" t="s">
        <v>36</v>
      </c>
      <c r="D35" s="110"/>
      <c r="E35" s="30">
        <v>1829351</v>
      </c>
      <c r="F35" s="23">
        <v>0</v>
      </c>
      <c r="G35" s="15">
        <f t="shared" si="0"/>
        <v>1829351</v>
      </c>
    </row>
    <row r="36" spans="1:8" ht="16.5" customHeight="1">
      <c r="A36" s="36"/>
      <c r="B36" s="37"/>
      <c r="C36" s="20" t="s">
        <v>37</v>
      </c>
      <c r="D36" s="21"/>
      <c r="E36" s="41">
        <v>418432</v>
      </c>
      <c r="F36" s="23">
        <v>0</v>
      </c>
      <c r="G36" s="15">
        <f t="shared" si="0"/>
        <v>418432</v>
      </c>
      <c r="H36" s="42"/>
    </row>
    <row r="37" spans="1:8" ht="16.5" customHeight="1">
      <c r="A37" s="36"/>
      <c r="B37" s="37"/>
      <c r="C37" s="100" t="s">
        <v>38</v>
      </c>
      <c r="D37" s="110"/>
      <c r="E37" s="43">
        <v>589544</v>
      </c>
      <c r="F37" s="44"/>
      <c r="G37" s="15">
        <f t="shared" si="0"/>
        <v>589544</v>
      </c>
    </row>
    <row r="38" spans="1:8" ht="16.5" customHeight="1">
      <c r="A38" s="36"/>
      <c r="B38" s="37"/>
      <c r="C38" s="20" t="s">
        <v>39</v>
      </c>
      <c r="D38" s="21"/>
      <c r="E38" s="30">
        <v>841530</v>
      </c>
      <c r="F38" s="23"/>
      <c r="G38" s="15">
        <f t="shared" si="0"/>
        <v>841530</v>
      </c>
    </row>
    <row r="39" spans="1:8" ht="16.5" customHeight="1">
      <c r="A39" s="36"/>
      <c r="B39" s="37"/>
      <c r="C39" s="20" t="s">
        <v>40</v>
      </c>
      <c r="D39" s="21"/>
      <c r="E39" s="30">
        <v>197065</v>
      </c>
      <c r="F39" s="23">
        <v>1420</v>
      </c>
      <c r="G39" s="15">
        <f t="shared" si="0"/>
        <v>198485</v>
      </c>
    </row>
    <row r="40" spans="1:8" ht="16.5" customHeight="1">
      <c r="A40" s="36"/>
      <c r="B40" s="37"/>
      <c r="C40" s="20" t="s">
        <v>41</v>
      </c>
      <c r="D40" s="21"/>
      <c r="E40" s="30">
        <v>974428</v>
      </c>
      <c r="F40" s="23">
        <v>0</v>
      </c>
      <c r="G40" s="15">
        <f t="shared" si="0"/>
        <v>974428</v>
      </c>
    </row>
    <row r="41" spans="1:8" ht="16.5" customHeight="1">
      <c r="A41" s="36"/>
      <c r="B41" s="37"/>
      <c r="C41" s="24" t="s">
        <v>42</v>
      </c>
      <c r="D41" s="25"/>
      <c r="E41" s="26">
        <v>550438</v>
      </c>
      <c r="F41" s="23"/>
      <c r="G41" s="15">
        <f t="shared" si="0"/>
        <v>550438</v>
      </c>
    </row>
    <row r="42" spans="1:8" ht="16.5" customHeight="1">
      <c r="A42" s="36"/>
      <c r="B42" s="37"/>
      <c r="C42" s="100" t="s">
        <v>43</v>
      </c>
      <c r="D42" s="110"/>
      <c r="E42" s="26">
        <v>521730</v>
      </c>
      <c r="F42" s="23">
        <v>1200</v>
      </c>
      <c r="G42" s="15">
        <f t="shared" si="0"/>
        <v>522930</v>
      </c>
    </row>
    <row r="43" spans="1:8" ht="16.5" customHeight="1">
      <c r="A43" s="36"/>
      <c r="B43" s="37"/>
      <c r="C43" s="100" t="s">
        <v>44</v>
      </c>
      <c r="D43" s="110"/>
      <c r="E43" s="26">
        <v>400770</v>
      </c>
      <c r="F43" s="23"/>
      <c r="G43" s="15">
        <f t="shared" si="0"/>
        <v>400770</v>
      </c>
    </row>
    <row r="44" spans="1:8" ht="16.5" customHeight="1">
      <c r="A44" s="36"/>
      <c r="B44" s="37"/>
      <c r="C44" s="100" t="s">
        <v>45</v>
      </c>
      <c r="D44" s="110"/>
      <c r="E44" s="26">
        <v>111011</v>
      </c>
      <c r="F44" s="23">
        <v>264485</v>
      </c>
      <c r="G44" s="15">
        <f t="shared" si="0"/>
        <v>375496</v>
      </c>
    </row>
    <row r="45" spans="1:8" ht="16.5" customHeight="1">
      <c r="A45" s="36"/>
      <c r="B45" s="37"/>
      <c r="C45" s="24" t="s">
        <v>46</v>
      </c>
      <c r="D45" s="25"/>
      <c r="E45" s="26">
        <v>383006</v>
      </c>
      <c r="F45" s="23">
        <v>0</v>
      </c>
      <c r="G45" s="15">
        <f t="shared" si="0"/>
        <v>383006</v>
      </c>
    </row>
    <row r="46" spans="1:8" ht="16.5" customHeight="1">
      <c r="A46" s="36"/>
      <c r="B46" s="37"/>
      <c r="C46" s="12" t="s">
        <v>47</v>
      </c>
      <c r="D46" s="12"/>
      <c r="E46" s="30">
        <v>381720</v>
      </c>
      <c r="F46" s="23">
        <v>0</v>
      </c>
      <c r="G46" s="15">
        <f t="shared" si="0"/>
        <v>381720</v>
      </c>
    </row>
    <row r="47" spans="1:8" ht="16.5" customHeight="1">
      <c r="A47" s="36"/>
      <c r="B47" s="37"/>
      <c r="C47" s="100" t="s">
        <v>48</v>
      </c>
      <c r="D47" s="110"/>
      <c r="E47" s="30"/>
      <c r="F47" s="23">
        <v>0</v>
      </c>
      <c r="G47" s="15">
        <f t="shared" si="0"/>
        <v>0</v>
      </c>
    </row>
    <row r="48" spans="1:8" ht="16.5" customHeight="1">
      <c r="A48" s="36"/>
      <c r="B48" s="37"/>
      <c r="C48" s="100" t="s">
        <v>7</v>
      </c>
      <c r="D48" s="101"/>
      <c r="E48" s="54">
        <v>6000</v>
      </c>
      <c r="F48" s="31"/>
      <c r="G48" s="15">
        <f t="shared" si="0"/>
        <v>6000</v>
      </c>
    </row>
    <row r="49" spans="1:7" ht="16.5" customHeight="1">
      <c r="A49" s="36"/>
      <c r="B49" s="37"/>
      <c r="C49" s="115" t="s">
        <v>8</v>
      </c>
      <c r="D49" s="132"/>
      <c r="E49" s="54">
        <v>0</v>
      </c>
      <c r="F49" s="31"/>
      <c r="G49" s="15">
        <f t="shared" si="0"/>
        <v>0</v>
      </c>
    </row>
    <row r="50" spans="1:7" ht="16.5" customHeight="1" thickBot="1">
      <c r="A50" s="36"/>
      <c r="B50" s="37"/>
      <c r="C50" s="100" t="s">
        <v>63</v>
      </c>
      <c r="D50" s="110"/>
      <c r="E50" s="54">
        <v>500000</v>
      </c>
      <c r="F50" s="31"/>
      <c r="G50" s="15">
        <f t="shared" si="0"/>
        <v>500000</v>
      </c>
    </row>
    <row r="51" spans="1:7" ht="16.5" customHeight="1" thickTop="1" thickBot="1">
      <c r="A51" s="124"/>
      <c r="B51" s="125"/>
      <c r="C51" s="124" t="s">
        <v>57</v>
      </c>
      <c r="D51" s="125"/>
      <c r="E51" s="63">
        <f>SUM(E34:E50)</f>
        <v>8097957</v>
      </c>
      <c r="F51" s="63">
        <f>SUM(F34:F50)</f>
        <v>314459</v>
      </c>
      <c r="G51" s="65">
        <f t="shared" si="0"/>
        <v>8412416</v>
      </c>
    </row>
    <row r="52" spans="1:7" ht="16.5" customHeight="1" thickTop="1" thickBot="1">
      <c r="A52" s="68" t="s">
        <v>58</v>
      </c>
      <c r="B52" s="69"/>
      <c r="C52" s="73"/>
      <c r="D52" s="74"/>
      <c r="E52" s="75">
        <f>E24+E33+E51</f>
        <v>48737174</v>
      </c>
      <c r="F52" s="75">
        <f>F24+F33+F51</f>
        <v>556726</v>
      </c>
      <c r="G52" s="65">
        <f t="shared" si="0"/>
        <v>49293900</v>
      </c>
    </row>
    <row r="53" spans="1:7" ht="16.5" customHeight="1" thickTop="1" thickBot="1">
      <c r="A53" s="126" t="s">
        <v>54</v>
      </c>
      <c r="B53" s="127"/>
      <c r="C53" s="70"/>
      <c r="D53" s="71"/>
      <c r="E53" s="72">
        <f>E18-E52</f>
        <v>-2172600</v>
      </c>
      <c r="F53" s="72">
        <f>F18-F52</f>
        <v>763618</v>
      </c>
      <c r="G53" s="64">
        <f t="shared" si="0"/>
        <v>-1408982</v>
      </c>
    </row>
    <row r="54" spans="1:7" ht="16.5" customHeight="1" thickTop="1" thickBot="1">
      <c r="A54" s="128" t="s">
        <v>52</v>
      </c>
      <c r="B54" s="129"/>
      <c r="C54" s="45"/>
      <c r="D54" s="46"/>
      <c r="E54" s="47">
        <v>32282888</v>
      </c>
      <c r="F54" s="47">
        <v>1957363</v>
      </c>
      <c r="G54" s="39">
        <f t="shared" si="0"/>
        <v>34240251</v>
      </c>
    </row>
    <row r="55" spans="1:7" ht="16.5" customHeight="1" thickTop="1" thickBot="1">
      <c r="A55" s="128" t="s">
        <v>53</v>
      </c>
      <c r="B55" s="129"/>
      <c r="C55" s="130"/>
      <c r="D55" s="131"/>
      <c r="E55" s="47">
        <f>E53+E54</f>
        <v>30110288</v>
      </c>
      <c r="F55" s="47">
        <f>F53+F54</f>
        <v>2720981</v>
      </c>
      <c r="G55" s="15">
        <f t="shared" si="0"/>
        <v>32831269</v>
      </c>
    </row>
    <row r="56" spans="1:7" ht="14.25" customHeight="1" thickTop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</row>
  </sheetData>
  <mergeCells count="46">
    <mergeCell ref="A53:B53"/>
    <mergeCell ref="A54:B54"/>
    <mergeCell ref="A55:B55"/>
    <mergeCell ref="C55:D55"/>
    <mergeCell ref="C47:D47"/>
    <mergeCell ref="C48:D48"/>
    <mergeCell ref="C49:D49"/>
    <mergeCell ref="C50:D50"/>
    <mergeCell ref="A51:B51"/>
    <mergeCell ref="C51:D51"/>
    <mergeCell ref="C35:D35"/>
    <mergeCell ref="C37:D37"/>
    <mergeCell ref="C42:D42"/>
    <mergeCell ref="C43:D43"/>
    <mergeCell ref="C44:D44"/>
    <mergeCell ref="C27:D27"/>
    <mergeCell ref="A30:B30"/>
    <mergeCell ref="A31:B31"/>
    <mergeCell ref="C33:D33"/>
    <mergeCell ref="A34:B34"/>
    <mergeCell ref="C34:D34"/>
    <mergeCell ref="C10:D10"/>
    <mergeCell ref="A11:B11"/>
    <mergeCell ref="C15:D15"/>
    <mergeCell ref="C26:D26"/>
    <mergeCell ref="A16:B16"/>
    <mergeCell ref="A17:B17"/>
    <mergeCell ref="C17:D17"/>
    <mergeCell ref="A18:B18"/>
    <mergeCell ref="A20:B20"/>
    <mergeCell ref="C20:D20"/>
    <mergeCell ref="C21:D21"/>
    <mergeCell ref="C22:D22"/>
    <mergeCell ref="C23:D23"/>
    <mergeCell ref="C24:D24"/>
    <mergeCell ref="C25:D25"/>
    <mergeCell ref="A7:B7"/>
    <mergeCell ref="C7:D7"/>
    <mergeCell ref="A8:B8"/>
    <mergeCell ref="C8:D8"/>
    <mergeCell ref="C9:D9"/>
    <mergeCell ref="A1:G1"/>
    <mergeCell ref="A3:G3"/>
    <mergeCell ref="A4:G4"/>
    <mergeCell ref="C5:E5"/>
    <mergeCell ref="C6:D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5"/>
  <sheetViews>
    <sheetView topLeftCell="A19" zoomScaleNormal="100" workbookViewId="0">
      <selection activeCell="F46" sqref="F46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59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76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239000</v>
      </c>
      <c r="G7" s="15">
        <f t="shared" ref="G7:G56" si="0">E7+F7</f>
        <v>239000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38556</v>
      </c>
      <c r="F8" s="14">
        <v>63735</v>
      </c>
      <c r="G8" s="15">
        <f t="shared" si="0"/>
        <v>102291</v>
      </c>
    </row>
    <row r="9" spans="1:7" ht="16.5" customHeight="1">
      <c r="A9" s="16"/>
      <c r="B9" s="17"/>
      <c r="C9" s="100" t="s">
        <v>64</v>
      </c>
      <c r="D9" s="101"/>
      <c r="E9" s="51"/>
      <c r="F9" s="14">
        <v>645213</v>
      </c>
      <c r="G9" s="15">
        <f t="shared" si="0"/>
        <v>645213</v>
      </c>
    </row>
    <row r="10" spans="1:7" ht="16.5" customHeight="1">
      <c r="A10" s="77"/>
      <c r="B10" s="52"/>
      <c r="C10" s="100" t="s">
        <v>65</v>
      </c>
      <c r="D10" s="101"/>
      <c r="E10" s="76"/>
      <c r="F10" s="14">
        <v>400000</v>
      </c>
      <c r="G10" s="15">
        <v>400000</v>
      </c>
    </row>
    <row r="11" spans="1:7" ht="16.5" customHeight="1">
      <c r="A11" s="121" t="s">
        <v>17</v>
      </c>
      <c r="B11" s="140"/>
      <c r="C11" s="20" t="s">
        <v>14</v>
      </c>
      <c r="D11" s="21"/>
      <c r="E11" s="22">
        <v>49357795</v>
      </c>
      <c r="F11" s="14"/>
      <c r="G11" s="15">
        <f t="shared" si="0"/>
        <v>49357795</v>
      </c>
    </row>
    <row r="12" spans="1:7" ht="16.5" customHeight="1">
      <c r="A12" s="18"/>
      <c r="B12" s="19"/>
      <c r="C12" s="20" t="s">
        <v>13</v>
      </c>
      <c r="D12" s="55"/>
      <c r="E12" s="22">
        <v>2487000</v>
      </c>
      <c r="F12" s="23"/>
      <c r="G12" s="15">
        <f t="shared" si="0"/>
        <v>2487000</v>
      </c>
    </row>
    <row r="13" spans="1:7" ht="16.5" customHeight="1">
      <c r="A13" s="18"/>
      <c r="B13" s="19"/>
      <c r="C13" s="20" t="s">
        <v>15</v>
      </c>
      <c r="D13" s="55"/>
      <c r="E13" s="26">
        <v>2000000</v>
      </c>
      <c r="F13" s="23"/>
      <c r="G13" s="15">
        <f t="shared" si="0"/>
        <v>2000000</v>
      </c>
    </row>
    <row r="14" spans="1:7" ht="16.5" customHeight="1">
      <c r="A14" s="18"/>
      <c r="B14" s="19"/>
      <c r="C14" s="27" t="s">
        <v>16</v>
      </c>
      <c r="D14" s="28"/>
      <c r="E14" s="26">
        <v>641333</v>
      </c>
      <c r="F14" s="23"/>
      <c r="G14" s="15">
        <f t="shared" si="0"/>
        <v>641333</v>
      </c>
    </row>
    <row r="15" spans="1:7" ht="16.5" customHeight="1">
      <c r="A15" s="18"/>
      <c r="B15" s="19"/>
      <c r="C15" s="135" t="s">
        <v>6</v>
      </c>
      <c r="D15" s="110"/>
      <c r="E15" s="29">
        <v>47038</v>
      </c>
      <c r="F15" s="23"/>
      <c r="G15" s="15">
        <f t="shared" si="0"/>
        <v>47038</v>
      </c>
    </row>
    <row r="16" spans="1:7" ht="16.5" customHeight="1">
      <c r="A16" s="98" t="s">
        <v>62</v>
      </c>
      <c r="B16" s="99"/>
      <c r="C16" s="66" t="s">
        <v>55</v>
      </c>
      <c r="D16" s="52"/>
      <c r="E16" s="30">
        <v>1019</v>
      </c>
      <c r="F16" s="23">
        <v>385</v>
      </c>
      <c r="G16" s="15">
        <f t="shared" si="0"/>
        <v>1404</v>
      </c>
    </row>
    <row r="17" spans="1:8" ht="16.5" customHeight="1">
      <c r="A17" s="136"/>
      <c r="B17" s="137"/>
      <c r="C17" s="138" t="s">
        <v>68</v>
      </c>
      <c r="D17" s="139"/>
      <c r="E17" s="30">
        <v>0</v>
      </c>
      <c r="F17" s="23">
        <v>0</v>
      </c>
      <c r="G17" s="15">
        <f t="shared" si="0"/>
        <v>0</v>
      </c>
    </row>
    <row r="18" spans="1:8" ht="16.5" customHeight="1" thickBot="1">
      <c r="A18" s="119" t="s">
        <v>19</v>
      </c>
      <c r="B18" s="120"/>
      <c r="C18" s="57"/>
      <c r="D18" s="58"/>
      <c r="E18" s="59">
        <f>SUM(E7:E17)</f>
        <v>54572741</v>
      </c>
      <c r="F18" s="59">
        <f>SUM(F7:F17)</f>
        <v>1348333</v>
      </c>
      <c r="G18" s="60">
        <f t="shared" si="0"/>
        <v>55921074</v>
      </c>
    </row>
    <row r="19" spans="1:8" ht="16.5" customHeight="1" thickTop="1">
      <c r="A19" s="11" t="s">
        <v>20</v>
      </c>
      <c r="B19" s="33"/>
      <c r="C19" s="20" t="s">
        <v>21</v>
      </c>
      <c r="D19" s="21"/>
      <c r="E19" s="30"/>
      <c r="F19" s="34"/>
      <c r="G19" s="35">
        <f t="shared" si="0"/>
        <v>0</v>
      </c>
    </row>
    <row r="20" spans="1:8" ht="16.5" customHeight="1">
      <c r="A20" s="113" t="s">
        <v>30</v>
      </c>
      <c r="B20" s="114"/>
      <c r="C20" s="100" t="s">
        <v>22</v>
      </c>
      <c r="D20" s="110"/>
      <c r="E20" s="30">
        <v>34111697</v>
      </c>
      <c r="F20" s="38"/>
      <c r="G20" s="15">
        <f t="shared" si="0"/>
        <v>34111697</v>
      </c>
    </row>
    <row r="21" spans="1:8" ht="16.5" customHeight="1">
      <c r="A21" s="56"/>
      <c r="B21" s="37"/>
      <c r="C21" s="100" t="s">
        <v>23</v>
      </c>
      <c r="D21" s="110"/>
      <c r="E21" s="30">
        <v>2027053</v>
      </c>
      <c r="F21" s="23"/>
      <c r="G21" s="15">
        <f t="shared" si="0"/>
        <v>2027053</v>
      </c>
    </row>
    <row r="22" spans="1:8" ht="16.5" customHeight="1">
      <c r="A22" s="36"/>
      <c r="B22" s="37"/>
      <c r="C22" s="100" t="s">
        <v>24</v>
      </c>
      <c r="D22" s="110"/>
      <c r="E22" s="30">
        <v>1243482</v>
      </c>
      <c r="F22" s="23"/>
      <c r="G22" s="15">
        <f t="shared" si="0"/>
        <v>1243482</v>
      </c>
    </row>
    <row r="23" spans="1:8" ht="16.5" customHeight="1" thickBot="1">
      <c r="A23" s="36"/>
      <c r="B23" s="37"/>
      <c r="C23" s="115" t="s">
        <v>49</v>
      </c>
      <c r="D23" s="116"/>
      <c r="E23" s="54">
        <v>17846</v>
      </c>
      <c r="F23" s="31">
        <v>2990</v>
      </c>
      <c r="G23" s="32">
        <f t="shared" si="0"/>
        <v>20836</v>
      </c>
    </row>
    <row r="24" spans="1:8" ht="16.5" customHeight="1" thickTop="1">
      <c r="A24" s="36"/>
      <c r="B24" s="37"/>
      <c r="C24" s="111" t="s">
        <v>50</v>
      </c>
      <c r="D24" s="112"/>
      <c r="E24" s="61">
        <f>E20+E21+E22+E23</f>
        <v>37400078</v>
      </c>
      <c r="F24" s="61">
        <f>F20+F21+F22+F23</f>
        <v>2990</v>
      </c>
      <c r="G24" s="62">
        <f t="shared" si="0"/>
        <v>37403068</v>
      </c>
    </row>
    <row r="25" spans="1:8" ht="16.5" customHeight="1">
      <c r="A25" s="36"/>
      <c r="B25" s="37"/>
      <c r="C25" s="100" t="s">
        <v>25</v>
      </c>
      <c r="D25" s="110"/>
      <c r="E25" s="30"/>
      <c r="F25" s="23"/>
      <c r="G25" s="15">
        <f t="shared" si="0"/>
        <v>0</v>
      </c>
    </row>
    <row r="26" spans="1:8" ht="16.5" customHeight="1">
      <c r="A26" s="36"/>
      <c r="B26" s="37"/>
      <c r="C26" s="100" t="s">
        <v>28</v>
      </c>
      <c r="D26" s="110"/>
      <c r="E26" s="30">
        <v>3778900</v>
      </c>
      <c r="F26" s="23"/>
      <c r="G26" s="15">
        <f t="shared" si="0"/>
        <v>3778900</v>
      </c>
    </row>
    <row r="27" spans="1:8" ht="16.5" customHeight="1">
      <c r="A27" s="36"/>
      <c r="B27" s="37"/>
      <c r="C27" s="100" t="s">
        <v>32</v>
      </c>
      <c r="D27" s="110"/>
      <c r="E27" s="30">
        <v>1917000</v>
      </c>
      <c r="F27" s="23"/>
      <c r="G27" s="15">
        <f t="shared" si="0"/>
        <v>1917000</v>
      </c>
    </row>
    <row r="28" spans="1:8" ht="16.5" customHeight="1">
      <c r="A28" s="36"/>
      <c r="B28" s="37"/>
      <c r="C28" s="20" t="s">
        <v>26</v>
      </c>
      <c r="D28" s="55"/>
      <c r="E28" s="30">
        <v>20120</v>
      </c>
      <c r="F28" s="14">
        <v>123506</v>
      </c>
      <c r="G28" s="15">
        <f t="shared" si="0"/>
        <v>143626</v>
      </c>
    </row>
    <row r="29" spans="1:8" ht="16.5" customHeight="1">
      <c r="A29" s="36"/>
      <c r="B29" s="37"/>
      <c r="C29" s="20" t="s">
        <v>78</v>
      </c>
      <c r="D29" s="55"/>
      <c r="E29" s="30"/>
      <c r="F29" s="14">
        <v>10000</v>
      </c>
      <c r="G29" s="15">
        <v>10000</v>
      </c>
    </row>
    <row r="30" spans="1:8" ht="16.5" customHeight="1">
      <c r="A30" s="98"/>
      <c r="B30" s="117"/>
      <c r="C30" s="20" t="s">
        <v>27</v>
      </c>
      <c r="D30" s="55"/>
      <c r="E30" s="30"/>
      <c r="F30" s="14">
        <v>81771</v>
      </c>
      <c r="G30" s="15">
        <f t="shared" si="0"/>
        <v>81771</v>
      </c>
    </row>
    <row r="31" spans="1:8" ht="16.5" customHeight="1">
      <c r="A31" s="113"/>
      <c r="B31" s="114"/>
      <c r="C31" s="20" t="s">
        <v>29</v>
      </c>
      <c r="D31" s="55"/>
      <c r="E31" s="30">
        <v>0</v>
      </c>
      <c r="F31" s="14">
        <v>24000</v>
      </c>
      <c r="G31" s="15">
        <f t="shared" si="0"/>
        <v>24000</v>
      </c>
    </row>
    <row r="32" spans="1:8" ht="16.5" customHeight="1" thickBot="1">
      <c r="A32" s="36"/>
      <c r="B32" s="37"/>
      <c r="C32" s="20" t="s">
        <v>33</v>
      </c>
      <c r="D32" s="55"/>
      <c r="E32" s="30">
        <v>6827</v>
      </c>
      <c r="F32" s="23">
        <v>0</v>
      </c>
      <c r="G32" s="15">
        <f t="shared" si="0"/>
        <v>6827</v>
      </c>
      <c r="H32" s="40"/>
    </row>
    <row r="33" spans="1:8" ht="16.5" customHeight="1" thickTop="1">
      <c r="C33" s="111" t="s">
        <v>51</v>
      </c>
      <c r="D33" s="112"/>
      <c r="E33" s="61">
        <f>SUM(E26:E32)</f>
        <v>5722847</v>
      </c>
      <c r="F33" s="61">
        <f>SUM(F26:F32)</f>
        <v>239277</v>
      </c>
      <c r="G33" s="62">
        <f>SUM(G26:G32)</f>
        <v>5962124</v>
      </c>
    </row>
    <row r="34" spans="1:8" ht="16.5" customHeight="1">
      <c r="A34" s="113" t="s">
        <v>31</v>
      </c>
      <c r="B34" s="114"/>
      <c r="C34" s="100" t="s">
        <v>35</v>
      </c>
      <c r="D34" s="110"/>
      <c r="E34" s="30">
        <v>413748</v>
      </c>
      <c r="F34" s="23">
        <v>47354</v>
      </c>
      <c r="G34" s="15">
        <f t="shared" si="0"/>
        <v>461102</v>
      </c>
    </row>
    <row r="35" spans="1:8" ht="16.5" customHeight="1">
      <c r="A35" s="36"/>
      <c r="B35" s="37"/>
      <c r="C35" s="100" t="s">
        <v>36</v>
      </c>
      <c r="D35" s="110"/>
      <c r="E35" s="30">
        <v>1829351</v>
      </c>
      <c r="F35" s="23">
        <v>0</v>
      </c>
      <c r="G35" s="15">
        <f t="shared" si="0"/>
        <v>1829351</v>
      </c>
    </row>
    <row r="36" spans="1:8" ht="16.5" customHeight="1">
      <c r="A36" s="36"/>
      <c r="B36" s="37"/>
      <c r="C36" s="20" t="s">
        <v>37</v>
      </c>
      <c r="D36" s="21"/>
      <c r="E36" s="41">
        <v>418432</v>
      </c>
      <c r="F36" s="23">
        <v>0</v>
      </c>
      <c r="G36" s="15">
        <f t="shared" si="0"/>
        <v>418432</v>
      </c>
      <c r="H36" s="42"/>
    </row>
    <row r="37" spans="1:8" ht="16.5" customHeight="1">
      <c r="A37" s="36"/>
      <c r="B37" s="37"/>
      <c r="C37" s="100" t="s">
        <v>38</v>
      </c>
      <c r="D37" s="110"/>
      <c r="E37" s="43">
        <v>589544</v>
      </c>
      <c r="F37" s="44"/>
      <c r="G37" s="15">
        <f t="shared" si="0"/>
        <v>589544</v>
      </c>
    </row>
    <row r="38" spans="1:8" ht="16.5" customHeight="1">
      <c r="A38" s="36"/>
      <c r="B38" s="37"/>
      <c r="C38" s="20" t="s">
        <v>39</v>
      </c>
      <c r="D38" s="21"/>
      <c r="E38" s="30">
        <v>953175</v>
      </c>
      <c r="F38" s="23"/>
      <c r="G38" s="15">
        <f t="shared" si="0"/>
        <v>953175</v>
      </c>
    </row>
    <row r="39" spans="1:8" ht="16.5" customHeight="1">
      <c r="A39" s="36"/>
      <c r="B39" s="37"/>
      <c r="C39" s="20" t="s">
        <v>40</v>
      </c>
      <c r="D39" s="21"/>
      <c r="E39" s="30">
        <v>207565</v>
      </c>
      <c r="F39" s="23">
        <v>1420</v>
      </c>
      <c r="G39" s="15">
        <f t="shared" si="0"/>
        <v>208985</v>
      </c>
    </row>
    <row r="40" spans="1:8" ht="16.5" customHeight="1">
      <c r="A40" s="36"/>
      <c r="B40" s="37"/>
      <c r="C40" s="20" t="s">
        <v>41</v>
      </c>
      <c r="D40" s="21"/>
      <c r="E40" s="30">
        <v>974428</v>
      </c>
      <c r="F40" s="23">
        <v>0</v>
      </c>
      <c r="G40" s="15">
        <f t="shared" si="0"/>
        <v>974428</v>
      </c>
    </row>
    <row r="41" spans="1:8" ht="16.5" customHeight="1">
      <c r="A41" s="36"/>
      <c r="B41" s="37"/>
      <c r="C41" s="24" t="s">
        <v>42</v>
      </c>
      <c r="D41" s="25"/>
      <c r="E41" s="26">
        <v>550438</v>
      </c>
      <c r="F41" s="23"/>
      <c r="G41" s="15">
        <f t="shared" si="0"/>
        <v>550438</v>
      </c>
    </row>
    <row r="42" spans="1:8" ht="16.5" customHeight="1">
      <c r="A42" s="36"/>
      <c r="B42" s="37"/>
      <c r="C42" s="100" t="s">
        <v>43</v>
      </c>
      <c r="D42" s="110"/>
      <c r="E42" s="26">
        <v>521730</v>
      </c>
      <c r="F42" s="23">
        <v>1200</v>
      </c>
      <c r="G42" s="15">
        <f t="shared" si="0"/>
        <v>522930</v>
      </c>
    </row>
    <row r="43" spans="1:8" ht="16.5" customHeight="1">
      <c r="A43" s="36"/>
      <c r="B43" s="37"/>
      <c r="C43" s="100" t="s">
        <v>44</v>
      </c>
      <c r="D43" s="110"/>
      <c r="E43" s="26">
        <v>400770</v>
      </c>
      <c r="F43" s="23"/>
      <c r="G43" s="15">
        <f t="shared" si="0"/>
        <v>400770</v>
      </c>
    </row>
    <row r="44" spans="1:8" ht="16.5" customHeight="1">
      <c r="A44" s="36"/>
      <c r="B44" s="37"/>
      <c r="C44" s="100" t="s">
        <v>45</v>
      </c>
      <c r="D44" s="110"/>
      <c r="E44" s="26">
        <v>111011</v>
      </c>
      <c r="F44" s="23">
        <v>292474</v>
      </c>
      <c r="G44" s="15">
        <f t="shared" si="0"/>
        <v>403485</v>
      </c>
    </row>
    <row r="45" spans="1:8" ht="16.5" customHeight="1">
      <c r="A45" s="36"/>
      <c r="B45" s="37"/>
      <c r="C45" s="24" t="s">
        <v>46</v>
      </c>
      <c r="D45" s="25"/>
      <c r="E45" s="26">
        <v>383006</v>
      </c>
      <c r="F45" s="23">
        <v>0</v>
      </c>
      <c r="G45" s="15">
        <f t="shared" si="0"/>
        <v>383006</v>
      </c>
    </row>
    <row r="46" spans="1:8" ht="16.5" customHeight="1">
      <c r="A46" s="36"/>
      <c r="B46" s="37"/>
      <c r="C46" s="12" t="s">
        <v>47</v>
      </c>
      <c r="D46" s="12"/>
      <c r="E46" s="30">
        <v>381720</v>
      </c>
      <c r="F46" s="23">
        <v>0</v>
      </c>
      <c r="G46" s="15">
        <f t="shared" si="0"/>
        <v>381720</v>
      </c>
    </row>
    <row r="47" spans="1:8" ht="16.5" customHeight="1">
      <c r="A47" s="36"/>
      <c r="B47" s="37"/>
      <c r="C47" s="100" t="s">
        <v>48</v>
      </c>
      <c r="D47" s="110"/>
      <c r="E47" s="30">
        <v>2205406</v>
      </c>
      <c r="F47" s="23">
        <v>0</v>
      </c>
      <c r="G47" s="15">
        <f t="shared" si="0"/>
        <v>2205406</v>
      </c>
    </row>
    <row r="48" spans="1:8" ht="16.5" customHeight="1">
      <c r="A48" s="36"/>
      <c r="B48" s="37"/>
      <c r="C48" s="100" t="s">
        <v>7</v>
      </c>
      <c r="D48" s="101"/>
      <c r="E48" s="54">
        <v>6000</v>
      </c>
      <c r="F48" s="31"/>
      <c r="G48" s="15">
        <f t="shared" si="0"/>
        <v>6000</v>
      </c>
    </row>
    <row r="49" spans="1:7" ht="16.5" customHeight="1">
      <c r="A49" s="36"/>
      <c r="B49" s="37"/>
      <c r="C49" s="115" t="s">
        <v>8</v>
      </c>
      <c r="D49" s="132"/>
      <c r="E49" s="54">
        <v>387196</v>
      </c>
      <c r="F49" s="31"/>
      <c r="G49" s="15">
        <f t="shared" si="0"/>
        <v>387196</v>
      </c>
    </row>
    <row r="50" spans="1:7" ht="16.5" customHeight="1">
      <c r="A50" s="36"/>
      <c r="B50" s="37"/>
      <c r="C50" s="100" t="s">
        <v>63</v>
      </c>
      <c r="D50" s="110"/>
      <c r="E50" s="54">
        <v>500000</v>
      </c>
      <c r="F50" s="31"/>
      <c r="G50" s="15">
        <f>E50+F50</f>
        <v>500000</v>
      </c>
    </row>
    <row r="51" spans="1:7" ht="16.5" customHeight="1" thickBot="1">
      <c r="A51" s="36"/>
      <c r="B51" s="37"/>
      <c r="C51" s="143" t="s">
        <v>79</v>
      </c>
      <c r="D51" s="110"/>
      <c r="E51" s="79">
        <v>48166</v>
      </c>
      <c r="F51" s="80"/>
      <c r="G51" s="78">
        <f>E51+F51</f>
        <v>48166</v>
      </c>
    </row>
    <row r="52" spans="1:7" ht="16.5" customHeight="1" thickTop="1" thickBot="1">
      <c r="A52" s="124"/>
      <c r="B52" s="125"/>
      <c r="C52" s="141" t="s">
        <v>80</v>
      </c>
      <c r="D52" s="142"/>
      <c r="E52" s="63">
        <f>SUM(E34:E51)</f>
        <v>10881686</v>
      </c>
      <c r="F52" s="63">
        <f>SUM(F34:F50)</f>
        <v>342448</v>
      </c>
      <c r="G52" s="65">
        <f t="shared" si="0"/>
        <v>11224134</v>
      </c>
    </row>
    <row r="53" spans="1:7" ht="16.5" customHeight="1" thickTop="1" thickBot="1">
      <c r="A53" s="68" t="s">
        <v>58</v>
      </c>
      <c r="B53" s="69"/>
      <c r="C53" s="73"/>
      <c r="D53" s="74"/>
      <c r="E53" s="75">
        <f>E24+E33+E52</f>
        <v>54004611</v>
      </c>
      <c r="F53" s="75">
        <f>F24+F33+F52</f>
        <v>584715</v>
      </c>
      <c r="G53" s="65">
        <f t="shared" si="0"/>
        <v>54589326</v>
      </c>
    </row>
    <row r="54" spans="1:7" ht="16.5" customHeight="1" thickTop="1" thickBot="1">
      <c r="A54" s="126" t="s">
        <v>54</v>
      </c>
      <c r="B54" s="127"/>
      <c r="C54" s="70"/>
      <c r="D54" s="71"/>
      <c r="E54" s="72">
        <f>E18-E53</f>
        <v>568130</v>
      </c>
      <c r="F54" s="72">
        <f>F18-F53</f>
        <v>763618</v>
      </c>
      <c r="G54" s="64">
        <f t="shared" si="0"/>
        <v>1331748</v>
      </c>
    </row>
    <row r="55" spans="1:7" ht="16.5" customHeight="1" thickTop="1" thickBot="1">
      <c r="A55" s="128" t="s">
        <v>52</v>
      </c>
      <c r="B55" s="129"/>
      <c r="C55" s="45"/>
      <c r="D55" s="46"/>
      <c r="E55" s="47">
        <v>32282888</v>
      </c>
      <c r="F55" s="47">
        <v>1957363</v>
      </c>
      <c r="G55" s="39">
        <f t="shared" si="0"/>
        <v>34240251</v>
      </c>
    </row>
    <row r="56" spans="1:7" ht="14.25" customHeight="1" thickTop="1" thickBot="1">
      <c r="A56" s="128" t="s">
        <v>53</v>
      </c>
      <c r="B56" s="129"/>
      <c r="C56" s="130"/>
      <c r="D56" s="131"/>
      <c r="E56" s="47">
        <f>E54+E55</f>
        <v>32851018</v>
      </c>
      <c r="F56" s="47">
        <f>F54+F55</f>
        <v>2720981</v>
      </c>
      <c r="G56" s="15">
        <f t="shared" si="0"/>
        <v>35571999</v>
      </c>
    </row>
    <row r="57" spans="1:7" ht="14.25" customHeight="1" thickTop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  <c r="C74" s="48"/>
      <c r="D74" s="48"/>
      <c r="E74" s="49"/>
      <c r="F74" s="49"/>
    </row>
    <row r="75" spans="1:6" ht="14.25">
      <c r="A75" s="48"/>
      <c r="B75" s="48"/>
    </row>
  </sheetData>
  <mergeCells count="47">
    <mergeCell ref="C15:D15"/>
    <mergeCell ref="A1:G1"/>
    <mergeCell ref="A3:G3"/>
    <mergeCell ref="A4:G4"/>
    <mergeCell ref="C5:E5"/>
    <mergeCell ref="C6:D6"/>
    <mergeCell ref="A7:B7"/>
    <mergeCell ref="C7:D7"/>
    <mergeCell ref="A8:B8"/>
    <mergeCell ref="C8:D8"/>
    <mergeCell ref="C9:D9"/>
    <mergeCell ref="C10:D10"/>
    <mergeCell ref="A11:B11"/>
    <mergeCell ref="C26:D26"/>
    <mergeCell ref="A16:B16"/>
    <mergeCell ref="A17:B17"/>
    <mergeCell ref="C17:D17"/>
    <mergeCell ref="A18:B18"/>
    <mergeCell ref="A20:B20"/>
    <mergeCell ref="C20:D20"/>
    <mergeCell ref="C21:D21"/>
    <mergeCell ref="C22:D22"/>
    <mergeCell ref="C23:D23"/>
    <mergeCell ref="C24:D24"/>
    <mergeCell ref="C25:D25"/>
    <mergeCell ref="C47:D47"/>
    <mergeCell ref="C27:D27"/>
    <mergeCell ref="A30:B30"/>
    <mergeCell ref="A31:B31"/>
    <mergeCell ref="C33:D33"/>
    <mergeCell ref="A34:B34"/>
    <mergeCell ref="C34:D34"/>
    <mergeCell ref="C35:D35"/>
    <mergeCell ref="C37:D37"/>
    <mergeCell ref="C42:D42"/>
    <mergeCell ref="C43:D43"/>
    <mergeCell ref="C44:D44"/>
    <mergeCell ref="A55:B55"/>
    <mergeCell ref="A56:B56"/>
    <mergeCell ref="C56:D56"/>
    <mergeCell ref="C48:D48"/>
    <mergeCell ref="C49:D49"/>
    <mergeCell ref="C50:D50"/>
    <mergeCell ref="A52:B52"/>
    <mergeCell ref="C52:D52"/>
    <mergeCell ref="A54:B54"/>
    <mergeCell ref="C51:D51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5"/>
  <sheetViews>
    <sheetView zoomScaleNormal="100" workbookViewId="0">
      <selection activeCell="E56" sqref="E56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81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82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181000</v>
      </c>
      <c r="G7" s="15">
        <f t="shared" ref="G7:G56" si="0">E7+F7</f>
        <v>181000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660301</v>
      </c>
      <c r="F8" s="14">
        <v>0</v>
      </c>
      <c r="G8" s="15">
        <f t="shared" si="0"/>
        <v>660301</v>
      </c>
    </row>
    <row r="9" spans="1:7" ht="16.5" customHeight="1">
      <c r="A9" s="16"/>
      <c r="B9" s="17"/>
      <c r="C9" s="100" t="s">
        <v>64</v>
      </c>
      <c r="D9" s="101"/>
      <c r="E9" s="51"/>
      <c r="F9" s="14">
        <v>860496</v>
      </c>
      <c r="G9" s="15">
        <f t="shared" si="0"/>
        <v>860496</v>
      </c>
    </row>
    <row r="10" spans="1:7" ht="16.5" customHeight="1">
      <c r="A10" s="77"/>
      <c r="B10" s="52"/>
      <c r="C10" s="100" t="s">
        <v>65</v>
      </c>
      <c r="D10" s="101"/>
      <c r="E10" s="76"/>
      <c r="F10" s="14">
        <v>1100000</v>
      </c>
      <c r="G10" s="15">
        <v>400000</v>
      </c>
    </row>
    <row r="11" spans="1:7" ht="16.5" customHeight="1">
      <c r="A11" s="121" t="s">
        <v>17</v>
      </c>
      <c r="B11" s="140"/>
      <c r="C11" s="20" t="s">
        <v>14</v>
      </c>
      <c r="D11" s="21"/>
      <c r="E11" s="22">
        <v>54279283</v>
      </c>
      <c r="F11" s="14"/>
      <c r="G11" s="15">
        <f t="shared" si="0"/>
        <v>54279283</v>
      </c>
    </row>
    <row r="12" spans="1:7" ht="16.5" customHeight="1">
      <c r="A12" s="18"/>
      <c r="B12" s="19"/>
      <c r="C12" s="20" t="s">
        <v>13</v>
      </c>
      <c r="D12" s="55"/>
      <c r="E12" s="22">
        <v>2061950</v>
      </c>
      <c r="F12" s="23"/>
      <c r="G12" s="15">
        <f t="shared" si="0"/>
        <v>2061950</v>
      </c>
    </row>
    <row r="13" spans="1:7" ht="16.5" customHeight="1">
      <c r="A13" s="18"/>
      <c r="B13" s="19"/>
      <c r="C13" s="20" t="s">
        <v>15</v>
      </c>
      <c r="D13" s="55"/>
      <c r="E13" s="26">
        <v>1012000</v>
      </c>
      <c r="F13" s="23"/>
      <c r="G13" s="15">
        <f t="shared" si="0"/>
        <v>1012000</v>
      </c>
    </row>
    <row r="14" spans="1:7" ht="16.5" customHeight="1">
      <c r="A14" s="18"/>
      <c r="B14" s="19"/>
      <c r="C14" s="27" t="s">
        <v>16</v>
      </c>
      <c r="D14" s="28"/>
      <c r="E14" s="26">
        <v>619555</v>
      </c>
      <c r="F14" s="23"/>
      <c r="G14" s="15">
        <f t="shared" si="0"/>
        <v>619555</v>
      </c>
    </row>
    <row r="15" spans="1:7" ht="16.5" customHeight="1">
      <c r="A15" s="18"/>
      <c r="B15" s="19"/>
      <c r="C15" s="135" t="s">
        <v>6</v>
      </c>
      <c r="D15" s="110"/>
      <c r="E15" s="29">
        <v>48166</v>
      </c>
      <c r="F15" s="23"/>
      <c r="G15" s="15">
        <f t="shared" si="0"/>
        <v>48166</v>
      </c>
    </row>
    <row r="16" spans="1:7" ht="16.5" customHeight="1">
      <c r="A16" s="98" t="s">
        <v>62</v>
      </c>
      <c r="B16" s="99"/>
      <c r="C16" s="66" t="s">
        <v>55</v>
      </c>
      <c r="D16" s="52"/>
      <c r="E16" s="30">
        <v>1532</v>
      </c>
      <c r="F16" s="23">
        <v>656</v>
      </c>
      <c r="G16" s="15">
        <f t="shared" si="0"/>
        <v>2188</v>
      </c>
    </row>
    <row r="17" spans="1:8" ht="16.5" customHeight="1" thickBot="1">
      <c r="A17" s="119" t="s">
        <v>19</v>
      </c>
      <c r="B17" s="120"/>
      <c r="C17" s="57"/>
      <c r="D17" s="58"/>
      <c r="E17" s="59">
        <f>SUM(E7:E16)</f>
        <v>58682787</v>
      </c>
      <c r="F17" s="59">
        <f>SUM(F7:F16)</f>
        <v>2142152</v>
      </c>
      <c r="G17" s="60">
        <f t="shared" si="0"/>
        <v>60824939</v>
      </c>
    </row>
    <row r="18" spans="1:8" ht="16.5" customHeight="1" thickTop="1">
      <c r="A18" s="11" t="s">
        <v>20</v>
      </c>
      <c r="B18" s="33"/>
      <c r="C18" s="20" t="s">
        <v>21</v>
      </c>
      <c r="D18" s="21"/>
      <c r="E18" s="30"/>
      <c r="F18" s="34"/>
      <c r="G18" s="35">
        <f t="shared" si="0"/>
        <v>0</v>
      </c>
    </row>
    <row r="19" spans="1:8" ht="16.5" customHeight="1">
      <c r="A19" s="113" t="s">
        <v>30</v>
      </c>
      <c r="B19" s="114"/>
      <c r="C19" s="100" t="s">
        <v>22</v>
      </c>
      <c r="D19" s="110"/>
      <c r="E19" s="30">
        <v>35846498</v>
      </c>
      <c r="F19" s="38">
        <v>765000</v>
      </c>
      <c r="G19" s="15">
        <f t="shared" si="0"/>
        <v>36611498</v>
      </c>
    </row>
    <row r="20" spans="1:8" ht="16.5" customHeight="1">
      <c r="A20" s="56"/>
      <c r="B20" s="37"/>
      <c r="C20" s="100" t="s">
        <v>23</v>
      </c>
      <c r="D20" s="110"/>
      <c r="E20" s="30">
        <v>2050822</v>
      </c>
      <c r="F20" s="23"/>
      <c r="G20" s="15">
        <f t="shared" si="0"/>
        <v>2050822</v>
      </c>
    </row>
    <row r="21" spans="1:8" ht="16.5" customHeight="1">
      <c r="A21" s="36"/>
      <c r="B21" s="37"/>
      <c r="C21" s="100" t="s">
        <v>24</v>
      </c>
      <c r="D21" s="110"/>
      <c r="E21" s="30">
        <v>1213786</v>
      </c>
      <c r="F21" s="23"/>
      <c r="G21" s="15">
        <f t="shared" si="0"/>
        <v>1213786</v>
      </c>
    </row>
    <row r="22" spans="1:8" ht="16.5" customHeight="1" thickBot="1">
      <c r="A22" s="36"/>
      <c r="B22" s="37"/>
      <c r="C22" s="115" t="s">
        <v>49</v>
      </c>
      <c r="D22" s="116"/>
      <c r="E22" s="54">
        <v>14581</v>
      </c>
      <c r="F22" s="31">
        <v>6780</v>
      </c>
      <c r="G22" s="32">
        <f t="shared" si="0"/>
        <v>21361</v>
      </c>
    </row>
    <row r="23" spans="1:8" ht="16.5" customHeight="1" thickTop="1">
      <c r="A23" s="36"/>
      <c r="B23" s="37"/>
      <c r="C23" s="111" t="s">
        <v>50</v>
      </c>
      <c r="D23" s="112"/>
      <c r="E23" s="61">
        <f>E19+E20+E21+E22</f>
        <v>39125687</v>
      </c>
      <c r="F23" s="61">
        <f>F19+F20+F21+F22</f>
        <v>771780</v>
      </c>
      <c r="G23" s="62">
        <f t="shared" si="0"/>
        <v>39897467</v>
      </c>
    </row>
    <row r="24" spans="1:8" ht="16.5" customHeight="1">
      <c r="A24" s="36"/>
      <c r="B24" s="37"/>
      <c r="C24" s="100" t="s">
        <v>25</v>
      </c>
      <c r="D24" s="110"/>
      <c r="E24" s="30"/>
      <c r="F24" s="23"/>
      <c r="G24" s="15">
        <f t="shared" si="0"/>
        <v>0</v>
      </c>
    </row>
    <row r="25" spans="1:8" ht="16.5" customHeight="1">
      <c r="A25" s="36"/>
      <c r="B25" s="37"/>
      <c r="C25" s="100" t="s">
        <v>28</v>
      </c>
      <c r="D25" s="110"/>
      <c r="E25" s="30">
        <v>3967420</v>
      </c>
      <c r="F25" s="23"/>
      <c r="G25" s="15">
        <f t="shared" si="0"/>
        <v>3967420</v>
      </c>
    </row>
    <row r="26" spans="1:8" ht="16.5" customHeight="1">
      <c r="A26" s="36"/>
      <c r="B26" s="37"/>
      <c r="C26" s="100" t="s">
        <v>32</v>
      </c>
      <c r="D26" s="110"/>
      <c r="E26" s="30">
        <v>2187000</v>
      </c>
      <c r="F26" s="23"/>
      <c r="G26" s="15">
        <f t="shared" si="0"/>
        <v>2187000</v>
      </c>
    </row>
    <row r="27" spans="1:8" ht="16.5" customHeight="1">
      <c r="A27" s="36"/>
      <c r="B27" s="37"/>
      <c r="C27" s="20" t="s">
        <v>26</v>
      </c>
      <c r="D27" s="55"/>
      <c r="E27" s="30">
        <v>7389</v>
      </c>
      <c r="F27" s="14">
        <v>144134</v>
      </c>
      <c r="G27" s="15">
        <f t="shared" si="0"/>
        <v>151523</v>
      </c>
    </row>
    <row r="28" spans="1:8" ht="16.5" customHeight="1">
      <c r="A28" s="36"/>
      <c r="B28" s="37"/>
      <c r="C28" s="20" t="s">
        <v>78</v>
      </c>
      <c r="D28" s="55"/>
      <c r="E28" s="30"/>
      <c r="F28" s="14">
        <v>10000</v>
      </c>
      <c r="G28" s="15">
        <v>10000</v>
      </c>
    </row>
    <row r="29" spans="1:8" ht="16.5" customHeight="1">
      <c r="A29" s="98"/>
      <c r="B29" s="117"/>
      <c r="C29" s="20" t="s">
        <v>27</v>
      </c>
      <c r="D29" s="55"/>
      <c r="E29" s="30"/>
      <c r="F29" s="14">
        <v>126488</v>
      </c>
      <c r="G29" s="15">
        <f t="shared" si="0"/>
        <v>126488</v>
      </c>
    </row>
    <row r="30" spans="1:8" ht="16.5" customHeight="1">
      <c r="A30" s="113"/>
      <c r="B30" s="114"/>
      <c r="C30" s="20" t="s">
        <v>29</v>
      </c>
      <c r="D30" s="55"/>
      <c r="E30" s="30">
        <v>0</v>
      </c>
      <c r="F30" s="14">
        <v>22000</v>
      </c>
      <c r="G30" s="15">
        <f t="shared" si="0"/>
        <v>22000</v>
      </c>
    </row>
    <row r="31" spans="1:8" ht="16.5" customHeight="1" thickBot="1">
      <c r="A31" s="36"/>
      <c r="B31" s="37"/>
      <c r="C31" s="20" t="s">
        <v>33</v>
      </c>
      <c r="D31" s="55"/>
      <c r="E31" s="30">
        <v>4000</v>
      </c>
      <c r="F31" s="23">
        <v>0</v>
      </c>
      <c r="G31" s="15">
        <f t="shared" si="0"/>
        <v>4000</v>
      </c>
    </row>
    <row r="32" spans="1:8" ht="16.5" customHeight="1" thickTop="1">
      <c r="C32" s="111" t="s">
        <v>51</v>
      </c>
      <c r="D32" s="112"/>
      <c r="E32" s="61">
        <f>SUM(E25:E31)</f>
        <v>6165809</v>
      </c>
      <c r="F32" s="61">
        <f>SUM(F25:F31)</f>
        <v>302622</v>
      </c>
      <c r="G32" s="62">
        <f>SUM(G25:G31)</f>
        <v>6468431</v>
      </c>
      <c r="H32" s="40"/>
    </row>
    <row r="33" spans="1:8" ht="16.5" customHeight="1">
      <c r="A33" s="113" t="s">
        <v>31</v>
      </c>
      <c r="B33" s="114"/>
      <c r="C33" s="100" t="s">
        <v>35</v>
      </c>
      <c r="D33" s="110"/>
      <c r="E33" s="30">
        <v>357901</v>
      </c>
      <c r="F33" s="23">
        <v>20137</v>
      </c>
      <c r="G33" s="15">
        <f t="shared" si="0"/>
        <v>378038</v>
      </c>
    </row>
    <row r="34" spans="1:8" ht="16.5" customHeight="1">
      <c r="A34" s="36"/>
      <c r="B34" s="37"/>
      <c r="C34" s="100" t="s">
        <v>36</v>
      </c>
      <c r="D34" s="110"/>
      <c r="E34" s="30">
        <v>395252</v>
      </c>
      <c r="F34" s="23">
        <v>0</v>
      </c>
      <c r="G34" s="15">
        <f t="shared" si="0"/>
        <v>395252</v>
      </c>
    </row>
    <row r="35" spans="1:8" ht="16.5" customHeight="1">
      <c r="A35" s="36"/>
      <c r="B35" s="37"/>
      <c r="C35" s="20" t="s">
        <v>37</v>
      </c>
      <c r="D35" s="21"/>
      <c r="E35" s="41">
        <v>257509</v>
      </c>
      <c r="F35" s="23">
        <v>0</v>
      </c>
      <c r="G35" s="15">
        <f t="shared" si="0"/>
        <v>257509</v>
      </c>
    </row>
    <row r="36" spans="1:8" ht="16.5" customHeight="1">
      <c r="A36" s="36"/>
      <c r="B36" s="37"/>
      <c r="C36" s="100" t="s">
        <v>38</v>
      </c>
      <c r="D36" s="110"/>
      <c r="E36" s="43">
        <v>390540</v>
      </c>
      <c r="F36" s="44"/>
      <c r="G36" s="15">
        <f t="shared" si="0"/>
        <v>390540</v>
      </c>
      <c r="H36" s="42"/>
    </row>
    <row r="37" spans="1:8" ht="16.5" customHeight="1">
      <c r="A37" s="36"/>
      <c r="B37" s="37"/>
      <c r="C37" s="20" t="s">
        <v>39</v>
      </c>
      <c r="D37" s="21"/>
      <c r="E37" s="30">
        <v>984190</v>
      </c>
      <c r="F37" s="23"/>
      <c r="G37" s="15">
        <f t="shared" si="0"/>
        <v>984190</v>
      </c>
    </row>
    <row r="38" spans="1:8" ht="16.5" customHeight="1">
      <c r="A38" s="36"/>
      <c r="B38" s="37"/>
      <c r="C38" s="20" t="s">
        <v>40</v>
      </c>
      <c r="D38" s="21"/>
      <c r="E38" s="30">
        <v>326014</v>
      </c>
      <c r="F38" s="23">
        <v>592</v>
      </c>
      <c r="G38" s="15">
        <f t="shared" si="0"/>
        <v>326606</v>
      </c>
    </row>
    <row r="39" spans="1:8" ht="16.5" customHeight="1">
      <c r="A39" s="36"/>
      <c r="B39" s="37"/>
      <c r="C39" s="20" t="s">
        <v>41</v>
      </c>
      <c r="D39" s="21"/>
      <c r="E39" s="30">
        <v>611763</v>
      </c>
      <c r="F39" s="23">
        <v>0</v>
      </c>
      <c r="G39" s="15">
        <f t="shared" si="0"/>
        <v>611763</v>
      </c>
    </row>
    <row r="40" spans="1:8" ht="16.5" customHeight="1">
      <c r="A40" s="36"/>
      <c r="B40" s="37"/>
      <c r="C40" s="24" t="s">
        <v>42</v>
      </c>
      <c r="D40" s="25"/>
      <c r="E40" s="26">
        <v>678198</v>
      </c>
      <c r="F40" s="23"/>
      <c r="G40" s="15">
        <f t="shared" si="0"/>
        <v>678198</v>
      </c>
    </row>
    <row r="41" spans="1:8" ht="16.5" customHeight="1">
      <c r="A41" s="36"/>
      <c r="B41" s="37"/>
      <c r="C41" s="100" t="s">
        <v>43</v>
      </c>
      <c r="D41" s="110"/>
      <c r="E41" s="26">
        <v>517875</v>
      </c>
      <c r="F41" s="23">
        <v>1050</v>
      </c>
      <c r="G41" s="15">
        <f t="shared" si="0"/>
        <v>518925</v>
      </c>
    </row>
    <row r="42" spans="1:8" ht="16.5" customHeight="1">
      <c r="A42" s="36"/>
      <c r="B42" s="37"/>
      <c r="C42" s="100" t="s">
        <v>44</v>
      </c>
      <c r="D42" s="110"/>
      <c r="E42" s="26">
        <v>340300</v>
      </c>
      <c r="F42" s="23"/>
      <c r="G42" s="15">
        <f t="shared" si="0"/>
        <v>340300</v>
      </c>
    </row>
    <row r="43" spans="1:8" ht="16.5" customHeight="1">
      <c r="A43" s="36"/>
      <c r="B43" s="37"/>
      <c r="C43" s="100" t="s">
        <v>45</v>
      </c>
      <c r="D43" s="110"/>
      <c r="E43" s="26">
        <v>120187</v>
      </c>
      <c r="F43" s="23">
        <v>29614</v>
      </c>
      <c r="G43" s="15">
        <f t="shared" si="0"/>
        <v>149801</v>
      </c>
    </row>
    <row r="44" spans="1:8" ht="16.5" customHeight="1">
      <c r="A44" s="36"/>
      <c r="B44" s="37"/>
      <c r="C44" s="24" t="s">
        <v>46</v>
      </c>
      <c r="D44" s="25"/>
      <c r="E44" s="26">
        <v>437160</v>
      </c>
      <c r="F44" s="23">
        <v>0</v>
      </c>
      <c r="G44" s="15">
        <f t="shared" si="0"/>
        <v>437160</v>
      </c>
    </row>
    <row r="45" spans="1:8" ht="16.5" customHeight="1">
      <c r="A45" s="36"/>
      <c r="B45" s="37"/>
      <c r="C45" s="12" t="s">
        <v>47</v>
      </c>
      <c r="D45" s="12"/>
      <c r="E45" s="30">
        <v>370133</v>
      </c>
      <c r="F45" s="23">
        <v>0</v>
      </c>
      <c r="G45" s="15">
        <f t="shared" si="0"/>
        <v>370133</v>
      </c>
    </row>
    <row r="46" spans="1:8" ht="16.5" customHeight="1">
      <c r="A46" s="36"/>
      <c r="B46" s="37"/>
      <c r="C46" s="100" t="s">
        <v>48</v>
      </c>
      <c r="D46" s="110"/>
      <c r="E46" s="30">
        <v>1804738</v>
      </c>
      <c r="F46" s="23">
        <v>0</v>
      </c>
      <c r="G46" s="15">
        <f t="shared" si="0"/>
        <v>1804738</v>
      </c>
    </row>
    <row r="47" spans="1:8" ht="16.5" customHeight="1">
      <c r="A47" s="36"/>
      <c r="B47" s="37"/>
      <c r="C47" s="100" t="s">
        <v>7</v>
      </c>
      <c r="D47" s="101"/>
      <c r="E47" s="54">
        <v>102876</v>
      </c>
      <c r="F47" s="31"/>
      <c r="G47" s="15">
        <f t="shared" si="0"/>
        <v>102876</v>
      </c>
    </row>
    <row r="48" spans="1:8" ht="16.5" customHeight="1">
      <c r="A48" s="36"/>
      <c r="B48" s="37"/>
      <c r="C48" s="115" t="s">
        <v>8</v>
      </c>
      <c r="D48" s="132"/>
      <c r="E48" s="54">
        <v>0</v>
      </c>
      <c r="F48" s="31"/>
      <c r="G48" s="15">
        <f t="shared" si="0"/>
        <v>0</v>
      </c>
    </row>
    <row r="49" spans="1:7" ht="16.5" customHeight="1">
      <c r="A49" s="36"/>
      <c r="B49" s="37"/>
      <c r="C49" s="100" t="s">
        <v>63</v>
      </c>
      <c r="D49" s="110"/>
      <c r="E49" s="54">
        <v>1100000</v>
      </c>
      <c r="F49" s="31"/>
      <c r="G49" s="15">
        <f>E49+F49</f>
        <v>1100000</v>
      </c>
    </row>
    <row r="50" spans="1:7" ht="16.5" customHeight="1">
      <c r="A50" s="36"/>
      <c r="B50" s="37"/>
      <c r="C50" s="81" t="s">
        <v>84</v>
      </c>
      <c r="D50" s="83" t="s">
        <v>83</v>
      </c>
      <c r="E50" s="54">
        <v>1188</v>
      </c>
      <c r="F50" s="82">
        <v>100000</v>
      </c>
      <c r="G50" s="15"/>
    </row>
    <row r="51" spans="1:7" ht="16.5" customHeight="1" thickBot="1">
      <c r="A51" s="36"/>
      <c r="B51" s="37"/>
      <c r="C51" s="143" t="s">
        <v>79</v>
      </c>
      <c r="D51" s="110"/>
      <c r="E51" s="79">
        <v>50213</v>
      </c>
      <c r="F51" s="80"/>
      <c r="G51" s="78">
        <f>E51+F51</f>
        <v>50213</v>
      </c>
    </row>
    <row r="52" spans="1:7" ht="16.5" customHeight="1" thickTop="1" thickBot="1">
      <c r="A52" s="124"/>
      <c r="B52" s="125"/>
      <c r="C52" s="141" t="s">
        <v>80</v>
      </c>
      <c r="D52" s="142"/>
      <c r="E52" s="63">
        <f>SUM(E33:E51)</f>
        <v>8846037</v>
      </c>
      <c r="F52" s="63">
        <f>SUM(F33:F51)</f>
        <v>151393</v>
      </c>
      <c r="G52" s="65">
        <f t="shared" si="0"/>
        <v>8997430</v>
      </c>
    </row>
    <row r="53" spans="1:7" ht="16.5" customHeight="1" thickTop="1" thickBot="1">
      <c r="A53" s="68" t="s">
        <v>58</v>
      </c>
      <c r="B53" s="69"/>
      <c r="C53" s="73"/>
      <c r="D53" s="74"/>
      <c r="E53" s="75">
        <f>E23+E32+E52</f>
        <v>54137533</v>
      </c>
      <c r="F53" s="75">
        <f>F23+F32+F52</f>
        <v>1225795</v>
      </c>
      <c r="G53" s="65">
        <f t="shared" si="0"/>
        <v>55363328</v>
      </c>
    </row>
    <row r="54" spans="1:7" ht="16.5" customHeight="1" thickTop="1" thickBot="1">
      <c r="A54" s="126" t="s">
        <v>54</v>
      </c>
      <c r="B54" s="127"/>
      <c r="C54" s="70"/>
      <c r="D54" s="71"/>
      <c r="E54" s="72">
        <f>E17-E53</f>
        <v>4545254</v>
      </c>
      <c r="F54" s="72">
        <f>F17-F53</f>
        <v>916357</v>
      </c>
      <c r="G54" s="64">
        <f t="shared" si="0"/>
        <v>5461611</v>
      </c>
    </row>
    <row r="55" spans="1:7" ht="16.5" customHeight="1" thickTop="1" thickBot="1">
      <c r="A55" s="128" t="s">
        <v>52</v>
      </c>
      <c r="B55" s="129"/>
      <c r="C55" s="45"/>
      <c r="D55" s="46"/>
      <c r="E55" s="47">
        <v>32851018</v>
      </c>
      <c r="F55" s="47">
        <v>2720981</v>
      </c>
      <c r="G55" s="39">
        <f t="shared" si="0"/>
        <v>35571999</v>
      </c>
    </row>
    <row r="56" spans="1:7" ht="14.25" customHeight="1" thickTop="1" thickBot="1">
      <c r="A56" s="128" t="s">
        <v>53</v>
      </c>
      <c r="B56" s="129"/>
      <c r="C56" s="130"/>
      <c r="D56" s="131"/>
      <c r="E56" s="47">
        <f>E54+E55</f>
        <v>37396272</v>
      </c>
      <c r="F56" s="47">
        <f>F54+F55</f>
        <v>3637338</v>
      </c>
      <c r="G56" s="15">
        <f t="shared" si="0"/>
        <v>41033610</v>
      </c>
    </row>
    <row r="57" spans="1:7" ht="14.25" customHeight="1" thickTop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  <c r="C74" s="48"/>
      <c r="D74" s="48"/>
      <c r="E74" s="49"/>
      <c r="F74" s="49"/>
    </row>
    <row r="75" spans="1:6" ht="14.25">
      <c r="A75" s="48"/>
      <c r="B75" s="48"/>
    </row>
  </sheetData>
  <mergeCells count="45">
    <mergeCell ref="A56:B56"/>
    <mergeCell ref="C56:D56"/>
    <mergeCell ref="C47:D47"/>
    <mergeCell ref="C48:D48"/>
    <mergeCell ref="C49:D49"/>
    <mergeCell ref="C51:D51"/>
    <mergeCell ref="A52:B52"/>
    <mergeCell ref="C52:D52"/>
    <mergeCell ref="C42:D42"/>
    <mergeCell ref="C43:D43"/>
    <mergeCell ref="C46:D46"/>
    <mergeCell ref="A54:B54"/>
    <mergeCell ref="A55:B55"/>
    <mergeCell ref="A33:B33"/>
    <mergeCell ref="C33:D33"/>
    <mergeCell ref="C34:D34"/>
    <mergeCell ref="C36:D36"/>
    <mergeCell ref="C41:D41"/>
    <mergeCell ref="C25:D25"/>
    <mergeCell ref="C26:D26"/>
    <mergeCell ref="A29:B29"/>
    <mergeCell ref="A30:B30"/>
    <mergeCell ref="C32:D32"/>
    <mergeCell ref="C20:D20"/>
    <mergeCell ref="C21:D21"/>
    <mergeCell ref="C22:D22"/>
    <mergeCell ref="C23:D23"/>
    <mergeCell ref="C24:D24"/>
    <mergeCell ref="A7:B7"/>
    <mergeCell ref="C7:D7"/>
    <mergeCell ref="A16:B16"/>
    <mergeCell ref="A17:B17"/>
    <mergeCell ref="A19:B19"/>
    <mergeCell ref="C19:D19"/>
    <mergeCell ref="A8:B8"/>
    <mergeCell ref="C8:D8"/>
    <mergeCell ref="C9:D9"/>
    <mergeCell ref="C10:D10"/>
    <mergeCell ref="A11:B11"/>
    <mergeCell ref="C15:D15"/>
    <mergeCell ref="A1:G1"/>
    <mergeCell ref="A3:G3"/>
    <mergeCell ref="A4:G4"/>
    <mergeCell ref="C5:E5"/>
    <mergeCell ref="C6:D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6"/>
  <sheetViews>
    <sheetView zoomScaleNormal="100" workbookViewId="0">
      <selection activeCell="A3" sqref="A3:G3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88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85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234000</v>
      </c>
      <c r="G7" s="15">
        <f t="shared" ref="G7:G57" si="0">E7+F7</f>
        <v>234000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78379</v>
      </c>
      <c r="F8" s="14">
        <v>0</v>
      </c>
      <c r="G8" s="15">
        <f t="shared" si="0"/>
        <v>78379</v>
      </c>
    </row>
    <row r="9" spans="1:7" ht="16.5" customHeight="1">
      <c r="A9" s="16"/>
      <c r="B9" s="17"/>
      <c r="C9" s="100" t="s">
        <v>64</v>
      </c>
      <c r="D9" s="101"/>
      <c r="E9" s="51"/>
      <c r="F9" s="14">
        <v>534484</v>
      </c>
      <c r="G9" s="15">
        <f t="shared" si="0"/>
        <v>534484</v>
      </c>
    </row>
    <row r="10" spans="1:7" ht="16.5" customHeight="1">
      <c r="A10" s="77"/>
      <c r="B10" s="52"/>
      <c r="C10" s="100" t="s">
        <v>65</v>
      </c>
      <c r="D10" s="101"/>
      <c r="E10" s="76"/>
      <c r="F10" s="14">
        <v>0</v>
      </c>
      <c r="G10" s="15">
        <v>400000</v>
      </c>
    </row>
    <row r="11" spans="1:7" ht="16.5" customHeight="1">
      <c r="A11" s="121" t="s">
        <v>17</v>
      </c>
      <c r="B11" s="140"/>
      <c r="C11" s="20" t="s">
        <v>14</v>
      </c>
      <c r="D11" s="21"/>
      <c r="E11" s="22">
        <v>50926611</v>
      </c>
      <c r="F11" s="14"/>
      <c r="G11" s="15">
        <f t="shared" si="0"/>
        <v>50926611</v>
      </c>
    </row>
    <row r="12" spans="1:7" ht="16.5" customHeight="1">
      <c r="A12" s="18"/>
      <c r="B12" s="19"/>
      <c r="C12" s="20" t="s">
        <v>13</v>
      </c>
      <c r="D12" s="55"/>
      <c r="E12" s="22">
        <v>2100050</v>
      </c>
      <c r="F12" s="23"/>
      <c r="G12" s="15">
        <f t="shared" si="0"/>
        <v>2100050</v>
      </c>
    </row>
    <row r="13" spans="1:7" ht="16.5" customHeight="1">
      <c r="A13" s="18"/>
      <c r="B13" s="19"/>
      <c r="C13" s="20" t="s">
        <v>15</v>
      </c>
      <c r="D13" s="55"/>
      <c r="E13" s="26">
        <v>708000</v>
      </c>
      <c r="F13" s="23"/>
      <c r="G13" s="15">
        <f t="shared" si="0"/>
        <v>708000</v>
      </c>
    </row>
    <row r="14" spans="1:7" ht="16.5" customHeight="1">
      <c r="A14" s="18"/>
      <c r="B14" s="19"/>
      <c r="C14" s="27" t="s">
        <v>16</v>
      </c>
      <c r="D14" s="28"/>
      <c r="E14" s="26">
        <v>675675</v>
      </c>
      <c r="F14" s="23"/>
      <c r="G14" s="15">
        <f t="shared" si="0"/>
        <v>675675</v>
      </c>
    </row>
    <row r="15" spans="1:7" ht="16.5" customHeight="1">
      <c r="A15" s="18"/>
      <c r="B15" s="19"/>
      <c r="C15" s="135" t="s">
        <v>6</v>
      </c>
      <c r="D15" s="110"/>
      <c r="E15" s="29">
        <v>50213</v>
      </c>
      <c r="F15" s="23"/>
      <c r="G15" s="15">
        <f t="shared" si="0"/>
        <v>50213</v>
      </c>
    </row>
    <row r="16" spans="1:7" ht="16.5" customHeight="1">
      <c r="A16" s="98" t="s">
        <v>62</v>
      </c>
      <c r="B16" s="99"/>
      <c r="C16" s="143" t="s">
        <v>55</v>
      </c>
      <c r="D16" s="110"/>
      <c r="E16" s="30">
        <v>1188</v>
      </c>
      <c r="F16" s="23">
        <v>753</v>
      </c>
      <c r="G16" s="15">
        <f>E16+F16</f>
        <v>1941</v>
      </c>
    </row>
    <row r="17" spans="1:8" ht="16.5" customHeight="1">
      <c r="A17" s="36"/>
      <c r="B17" s="37"/>
      <c r="C17" s="144" t="s">
        <v>86</v>
      </c>
      <c r="D17" s="145"/>
      <c r="E17" s="85">
        <v>156067</v>
      </c>
      <c r="F17" s="86"/>
      <c r="G17" s="15">
        <f>E17+F17</f>
        <v>156067</v>
      </c>
    </row>
    <row r="18" spans="1:8" ht="16.5" customHeight="1" thickBot="1">
      <c r="A18" s="119" t="s">
        <v>19</v>
      </c>
      <c r="B18" s="120"/>
      <c r="C18" s="84"/>
      <c r="D18" s="58"/>
      <c r="E18" s="59">
        <f>SUM(E7:E17)</f>
        <v>54696183</v>
      </c>
      <c r="F18" s="59">
        <f>SUM(F7:F16)</f>
        <v>769237</v>
      </c>
      <c r="G18" s="60">
        <f t="shared" si="0"/>
        <v>55465420</v>
      </c>
    </row>
    <row r="19" spans="1:8" ht="16.5" customHeight="1" thickTop="1">
      <c r="A19" s="11" t="s">
        <v>20</v>
      </c>
      <c r="B19" s="33"/>
      <c r="C19" s="20" t="s">
        <v>21</v>
      </c>
      <c r="D19" s="21"/>
      <c r="E19" s="30"/>
      <c r="F19" s="34"/>
      <c r="G19" s="35">
        <f t="shared" si="0"/>
        <v>0</v>
      </c>
    </row>
    <row r="20" spans="1:8" ht="16.5" customHeight="1">
      <c r="A20" s="113" t="s">
        <v>30</v>
      </c>
      <c r="B20" s="114"/>
      <c r="C20" s="100" t="s">
        <v>22</v>
      </c>
      <c r="D20" s="110"/>
      <c r="E20" s="30">
        <v>37054257</v>
      </c>
      <c r="F20" s="38">
        <v>0</v>
      </c>
      <c r="G20" s="15">
        <f t="shared" si="0"/>
        <v>37054257</v>
      </c>
    </row>
    <row r="21" spans="1:8" ht="16.5" customHeight="1">
      <c r="A21" s="56"/>
      <c r="B21" s="37"/>
      <c r="C21" s="100" t="s">
        <v>23</v>
      </c>
      <c r="D21" s="110"/>
      <c r="E21" s="30">
        <v>2279779</v>
      </c>
      <c r="F21" s="23"/>
      <c r="G21" s="15">
        <f t="shared" si="0"/>
        <v>2279779</v>
      </c>
    </row>
    <row r="22" spans="1:8" ht="16.5" customHeight="1">
      <c r="A22" s="36"/>
      <c r="B22" s="37"/>
      <c r="C22" s="100" t="s">
        <v>24</v>
      </c>
      <c r="D22" s="110"/>
      <c r="E22" s="30">
        <v>1108204</v>
      </c>
      <c r="F22" s="23"/>
      <c r="G22" s="15">
        <f t="shared" si="0"/>
        <v>1108204</v>
      </c>
    </row>
    <row r="23" spans="1:8" ht="16.5" customHeight="1" thickBot="1">
      <c r="A23" s="36"/>
      <c r="B23" s="37"/>
      <c r="C23" s="115" t="s">
        <v>49</v>
      </c>
      <c r="D23" s="116"/>
      <c r="E23" s="54">
        <v>15061</v>
      </c>
      <c r="F23" s="31">
        <v>3300</v>
      </c>
      <c r="G23" s="32">
        <f t="shared" si="0"/>
        <v>18361</v>
      </c>
    </row>
    <row r="24" spans="1:8" ht="16.5" customHeight="1" thickTop="1">
      <c r="A24" s="36"/>
      <c r="B24" s="37"/>
      <c r="C24" s="111" t="s">
        <v>50</v>
      </c>
      <c r="D24" s="112"/>
      <c r="E24" s="61">
        <f>E20+E21+E22+E23</f>
        <v>40457301</v>
      </c>
      <c r="F24" s="61">
        <f>F20+F21+F22+F23</f>
        <v>3300</v>
      </c>
      <c r="G24" s="62">
        <f t="shared" si="0"/>
        <v>40460601</v>
      </c>
    </row>
    <row r="25" spans="1:8" ht="16.5" customHeight="1">
      <c r="A25" s="36"/>
      <c r="B25" s="37"/>
      <c r="C25" s="100" t="s">
        <v>25</v>
      </c>
      <c r="D25" s="110"/>
      <c r="E25" s="30"/>
      <c r="F25" s="23"/>
      <c r="G25" s="15">
        <f t="shared" si="0"/>
        <v>0</v>
      </c>
    </row>
    <row r="26" spans="1:8" ht="16.5" customHeight="1">
      <c r="A26" s="36"/>
      <c r="B26" s="37"/>
      <c r="C26" s="100" t="s">
        <v>28</v>
      </c>
      <c r="D26" s="110"/>
      <c r="E26" s="30">
        <v>4046090</v>
      </c>
      <c r="F26" s="23"/>
      <c r="G26" s="15">
        <f t="shared" si="0"/>
        <v>4046090</v>
      </c>
    </row>
    <row r="27" spans="1:8" ht="16.5" customHeight="1">
      <c r="A27" s="36"/>
      <c r="B27" s="37"/>
      <c r="C27" s="100" t="s">
        <v>32</v>
      </c>
      <c r="D27" s="110"/>
      <c r="E27" s="30">
        <v>2052000</v>
      </c>
      <c r="F27" s="23"/>
      <c r="G27" s="15">
        <f t="shared" si="0"/>
        <v>2052000</v>
      </c>
    </row>
    <row r="28" spans="1:8" ht="16.5" customHeight="1">
      <c r="A28" s="36"/>
      <c r="B28" s="37"/>
      <c r="C28" s="20" t="s">
        <v>26</v>
      </c>
      <c r="D28" s="55"/>
      <c r="E28" s="30">
        <v>15691</v>
      </c>
      <c r="F28" s="14">
        <v>180754</v>
      </c>
      <c r="G28" s="15">
        <f t="shared" si="0"/>
        <v>196445</v>
      </c>
    </row>
    <row r="29" spans="1:8" ht="16.5" customHeight="1">
      <c r="A29" s="36"/>
      <c r="B29" s="37"/>
      <c r="C29" s="20" t="s">
        <v>78</v>
      </c>
      <c r="D29" s="55"/>
      <c r="E29" s="30"/>
      <c r="F29" s="14">
        <v>101469</v>
      </c>
      <c r="G29" s="15">
        <v>10000</v>
      </c>
    </row>
    <row r="30" spans="1:8" ht="16.5" customHeight="1">
      <c r="A30" s="98"/>
      <c r="B30" s="117"/>
      <c r="C30" s="20" t="s">
        <v>27</v>
      </c>
      <c r="D30" s="55"/>
      <c r="E30" s="30"/>
      <c r="F30" s="14">
        <v>133250</v>
      </c>
      <c r="G30" s="15">
        <f t="shared" si="0"/>
        <v>133250</v>
      </c>
    </row>
    <row r="31" spans="1:8" ht="16.5" customHeight="1">
      <c r="A31" s="113"/>
      <c r="B31" s="114"/>
      <c r="C31" s="20" t="s">
        <v>29</v>
      </c>
      <c r="D31" s="55"/>
      <c r="E31" s="30">
        <v>0</v>
      </c>
      <c r="F31" s="14">
        <v>22000</v>
      </c>
      <c r="G31" s="15">
        <f t="shared" si="0"/>
        <v>22000</v>
      </c>
    </row>
    <row r="32" spans="1:8" ht="16.5" customHeight="1" thickBot="1">
      <c r="A32" s="36"/>
      <c r="B32" s="37"/>
      <c r="C32" s="20" t="s">
        <v>33</v>
      </c>
      <c r="D32" s="55"/>
      <c r="E32" s="30">
        <v>31089</v>
      </c>
      <c r="F32" s="23">
        <v>0</v>
      </c>
      <c r="G32" s="15">
        <f t="shared" si="0"/>
        <v>31089</v>
      </c>
      <c r="H32" s="40"/>
    </row>
    <row r="33" spans="1:8" ht="16.5" customHeight="1" thickTop="1">
      <c r="C33" s="111" t="s">
        <v>51</v>
      </c>
      <c r="D33" s="112"/>
      <c r="E33" s="61">
        <f>SUM(E26:E32)</f>
        <v>6144870</v>
      </c>
      <c r="F33" s="61">
        <f>SUM(F26:F32)</f>
        <v>437473</v>
      </c>
      <c r="G33" s="62">
        <f>SUM(G26:G32)</f>
        <v>6490874</v>
      </c>
    </row>
    <row r="34" spans="1:8" ht="16.5" customHeight="1">
      <c r="A34" s="113" t="s">
        <v>31</v>
      </c>
      <c r="B34" s="114"/>
      <c r="C34" s="100" t="s">
        <v>35</v>
      </c>
      <c r="D34" s="110"/>
      <c r="E34" s="30">
        <v>527412</v>
      </c>
      <c r="F34" s="23">
        <v>21720</v>
      </c>
      <c r="G34" s="15">
        <f t="shared" si="0"/>
        <v>549132</v>
      </c>
    </row>
    <row r="35" spans="1:8" ht="16.5" customHeight="1">
      <c r="A35" s="36"/>
      <c r="B35" s="37"/>
      <c r="C35" s="100" t="s">
        <v>36</v>
      </c>
      <c r="D35" s="110"/>
      <c r="E35" s="30">
        <v>535990</v>
      </c>
      <c r="F35" s="23">
        <v>0</v>
      </c>
      <c r="G35" s="15">
        <f t="shared" si="0"/>
        <v>535990</v>
      </c>
    </row>
    <row r="36" spans="1:8" ht="16.5" customHeight="1">
      <c r="A36" s="36"/>
      <c r="B36" s="37"/>
      <c r="C36" s="20" t="s">
        <v>37</v>
      </c>
      <c r="D36" s="21"/>
      <c r="E36" s="41">
        <v>351938</v>
      </c>
      <c r="F36" s="23">
        <v>0</v>
      </c>
      <c r="G36" s="15">
        <f t="shared" si="0"/>
        <v>351938</v>
      </c>
      <c r="H36" s="42"/>
    </row>
    <row r="37" spans="1:8" ht="16.5" customHeight="1">
      <c r="A37" s="36"/>
      <c r="B37" s="37"/>
      <c r="C37" s="100" t="s">
        <v>38</v>
      </c>
      <c r="D37" s="110"/>
      <c r="E37" s="43">
        <v>296921</v>
      </c>
      <c r="F37" s="44"/>
      <c r="G37" s="15">
        <f t="shared" si="0"/>
        <v>296921</v>
      </c>
    </row>
    <row r="38" spans="1:8" ht="16.5" customHeight="1">
      <c r="A38" s="36"/>
      <c r="B38" s="37"/>
      <c r="C38" s="20" t="s">
        <v>39</v>
      </c>
      <c r="D38" s="21"/>
      <c r="E38" s="30">
        <v>978586</v>
      </c>
      <c r="F38" s="23"/>
      <c r="G38" s="15">
        <f t="shared" si="0"/>
        <v>978586</v>
      </c>
    </row>
    <row r="39" spans="1:8" ht="16.5" customHeight="1">
      <c r="A39" s="36"/>
      <c r="B39" s="37"/>
      <c r="C39" s="20" t="s">
        <v>40</v>
      </c>
      <c r="D39" s="21"/>
      <c r="E39" s="30">
        <v>248638</v>
      </c>
      <c r="F39" s="23">
        <v>290</v>
      </c>
      <c r="G39" s="15">
        <f t="shared" si="0"/>
        <v>248928</v>
      </c>
    </row>
    <row r="40" spans="1:8" ht="16.5" customHeight="1">
      <c r="A40" s="36"/>
      <c r="B40" s="37"/>
      <c r="C40" s="20" t="s">
        <v>41</v>
      </c>
      <c r="D40" s="21"/>
      <c r="E40" s="30">
        <v>876927</v>
      </c>
      <c r="F40" s="23">
        <v>0</v>
      </c>
      <c r="G40" s="15">
        <f t="shared" si="0"/>
        <v>876927</v>
      </c>
    </row>
    <row r="41" spans="1:8" ht="16.5" customHeight="1">
      <c r="A41" s="36"/>
      <c r="B41" s="37"/>
      <c r="C41" s="24" t="s">
        <v>42</v>
      </c>
      <c r="D41" s="25"/>
      <c r="E41" s="26">
        <v>914693</v>
      </c>
      <c r="F41" s="23"/>
      <c r="G41" s="15">
        <f t="shared" si="0"/>
        <v>914693</v>
      </c>
    </row>
    <row r="42" spans="1:8" ht="16.5" customHeight="1">
      <c r="A42" s="36"/>
      <c r="B42" s="37"/>
      <c r="C42" s="100" t="s">
        <v>43</v>
      </c>
      <c r="D42" s="110"/>
      <c r="E42" s="26">
        <v>591500</v>
      </c>
      <c r="F42" s="23">
        <v>2100</v>
      </c>
      <c r="G42" s="15">
        <f t="shared" si="0"/>
        <v>593600</v>
      </c>
    </row>
    <row r="43" spans="1:8" ht="16.5" customHeight="1">
      <c r="A43" s="36"/>
      <c r="B43" s="37"/>
      <c r="C43" s="100" t="s">
        <v>44</v>
      </c>
      <c r="D43" s="110"/>
      <c r="E43" s="26">
        <v>361600</v>
      </c>
      <c r="F43" s="23"/>
      <c r="G43" s="15">
        <f t="shared" si="0"/>
        <v>361600</v>
      </c>
    </row>
    <row r="44" spans="1:8" ht="16.5" customHeight="1">
      <c r="A44" s="36"/>
      <c r="B44" s="37"/>
      <c r="C44" s="100" t="s">
        <v>45</v>
      </c>
      <c r="D44" s="110"/>
      <c r="E44" s="26">
        <v>96460</v>
      </c>
      <c r="F44" s="23">
        <v>45327</v>
      </c>
      <c r="G44" s="15">
        <f t="shared" si="0"/>
        <v>141787</v>
      </c>
    </row>
    <row r="45" spans="1:8" ht="16.5" customHeight="1">
      <c r="A45" s="36"/>
      <c r="B45" s="37"/>
      <c r="C45" s="24" t="s">
        <v>46</v>
      </c>
      <c r="D45" s="25"/>
      <c r="E45" s="26">
        <v>388119</v>
      </c>
      <c r="F45" s="23">
        <v>0</v>
      </c>
      <c r="G45" s="15">
        <f t="shared" si="0"/>
        <v>388119</v>
      </c>
    </row>
    <row r="46" spans="1:8" ht="16.5" customHeight="1">
      <c r="A46" s="36"/>
      <c r="B46" s="37"/>
      <c r="C46" s="12" t="s">
        <v>47</v>
      </c>
      <c r="D46" s="12"/>
      <c r="E46" s="30">
        <v>270722</v>
      </c>
      <c r="F46" s="23">
        <v>0</v>
      </c>
      <c r="G46" s="15">
        <f t="shared" si="0"/>
        <v>270722</v>
      </c>
    </row>
    <row r="47" spans="1:8" ht="16.5" customHeight="1">
      <c r="A47" s="36"/>
      <c r="B47" s="37"/>
      <c r="C47" s="100" t="s">
        <v>48</v>
      </c>
      <c r="D47" s="110"/>
      <c r="E47" s="30">
        <v>2386969</v>
      </c>
      <c r="F47" s="23">
        <v>0</v>
      </c>
      <c r="G47" s="15">
        <f t="shared" si="0"/>
        <v>2386969</v>
      </c>
    </row>
    <row r="48" spans="1:8" ht="16.5" customHeight="1">
      <c r="A48" s="36"/>
      <c r="B48" s="37"/>
      <c r="C48" s="100" t="s">
        <v>7</v>
      </c>
      <c r="D48" s="101"/>
      <c r="E48" s="54">
        <v>112380</v>
      </c>
      <c r="F48" s="31"/>
      <c r="G48" s="15">
        <f t="shared" si="0"/>
        <v>112380</v>
      </c>
    </row>
    <row r="49" spans="1:7" ht="16.5" customHeight="1">
      <c r="A49" s="36"/>
      <c r="B49" s="37"/>
      <c r="C49" s="115" t="s">
        <v>8</v>
      </c>
      <c r="D49" s="132"/>
      <c r="E49" s="54">
        <v>80000</v>
      </c>
      <c r="F49" s="31"/>
      <c r="G49" s="15">
        <f t="shared" si="0"/>
        <v>80000</v>
      </c>
    </row>
    <row r="50" spans="1:7" ht="16.5" customHeight="1">
      <c r="A50" s="36"/>
      <c r="B50" s="37"/>
      <c r="C50" s="100" t="s">
        <v>87</v>
      </c>
      <c r="D50" s="110"/>
      <c r="E50" s="54">
        <v>0</v>
      </c>
      <c r="F50" s="31">
        <v>100000</v>
      </c>
      <c r="G50" s="15">
        <f>E50+F50</f>
        <v>100000</v>
      </c>
    </row>
    <row r="51" spans="1:7" ht="16.5" customHeight="1">
      <c r="A51" s="36"/>
      <c r="B51" s="37"/>
      <c r="C51" s="81" t="s">
        <v>84</v>
      </c>
      <c r="D51" s="83" t="s">
        <v>83</v>
      </c>
      <c r="E51" s="54">
        <v>2840</v>
      </c>
      <c r="F51" s="82">
        <v>0</v>
      </c>
      <c r="G51" s="15"/>
    </row>
    <row r="52" spans="1:7" ht="16.5" customHeight="1" thickBot="1">
      <c r="A52" s="36"/>
      <c r="B52" s="37"/>
      <c r="C52" s="143" t="s">
        <v>79</v>
      </c>
      <c r="D52" s="110"/>
      <c r="E52" s="79">
        <v>47676</v>
      </c>
      <c r="F52" s="80"/>
      <c r="G52" s="78">
        <f>E52+F52</f>
        <v>47676</v>
      </c>
    </row>
    <row r="53" spans="1:7" ht="16.5" customHeight="1" thickTop="1" thickBot="1">
      <c r="A53" s="124"/>
      <c r="B53" s="125"/>
      <c r="C53" s="141" t="s">
        <v>80</v>
      </c>
      <c r="D53" s="142"/>
      <c r="E53" s="63">
        <f>SUM(E34:E52)</f>
        <v>9069371</v>
      </c>
      <c r="F53" s="63">
        <f>SUM(F34:F52)</f>
        <v>169437</v>
      </c>
      <c r="G53" s="65">
        <f t="shared" si="0"/>
        <v>9238808</v>
      </c>
    </row>
    <row r="54" spans="1:7" ht="16.5" customHeight="1" thickTop="1" thickBot="1">
      <c r="A54" s="68" t="s">
        <v>58</v>
      </c>
      <c r="B54" s="69"/>
      <c r="C54" s="73"/>
      <c r="D54" s="74"/>
      <c r="E54" s="75">
        <f>E24+E33+E53</f>
        <v>55671542</v>
      </c>
      <c r="F54" s="75">
        <f>F24+F33+F53</f>
        <v>610210</v>
      </c>
      <c r="G54" s="65">
        <f t="shared" si="0"/>
        <v>56281752</v>
      </c>
    </row>
    <row r="55" spans="1:7" ht="16.5" customHeight="1" thickTop="1" thickBot="1">
      <c r="A55" s="126" t="s">
        <v>54</v>
      </c>
      <c r="B55" s="127"/>
      <c r="C55" s="70"/>
      <c r="D55" s="71"/>
      <c r="E55" s="72">
        <f>E18-E54</f>
        <v>-975359</v>
      </c>
      <c r="F55" s="72">
        <f>F18-F54</f>
        <v>159027</v>
      </c>
      <c r="G55" s="64">
        <f t="shared" si="0"/>
        <v>-816332</v>
      </c>
    </row>
    <row r="56" spans="1:7" ht="14.25" customHeight="1" thickTop="1" thickBot="1">
      <c r="A56" s="128" t="s">
        <v>52</v>
      </c>
      <c r="B56" s="129"/>
      <c r="C56" s="45"/>
      <c r="D56" s="46"/>
      <c r="E56" s="47">
        <v>36373224</v>
      </c>
      <c r="F56" s="47">
        <v>3637338</v>
      </c>
      <c r="G56" s="39">
        <f t="shared" si="0"/>
        <v>40010562</v>
      </c>
    </row>
    <row r="57" spans="1:7" ht="14.25" customHeight="1" thickTop="1" thickBot="1">
      <c r="A57" s="128" t="s">
        <v>53</v>
      </c>
      <c r="B57" s="129"/>
      <c r="C57" s="130"/>
      <c r="D57" s="131"/>
      <c r="E57" s="47">
        <f>E55+E56</f>
        <v>35397865</v>
      </c>
      <c r="F57" s="47">
        <f>F55+F56</f>
        <v>3796365</v>
      </c>
      <c r="G57" s="15">
        <f t="shared" si="0"/>
        <v>39194230</v>
      </c>
    </row>
    <row r="58" spans="1:7" ht="14.25" customHeight="1" thickTop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  <c r="C74" s="48"/>
      <c r="D74" s="48"/>
      <c r="E74" s="49"/>
      <c r="F74" s="49"/>
    </row>
    <row r="75" spans="1:6" ht="14.25">
      <c r="A75" s="48"/>
      <c r="B75" s="48"/>
      <c r="C75" s="48"/>
      <c r="D75" s="48"/>
      <c r="E75" s="49"/>
      <c r="F75" s="49"/>
    </row>
    <row r="76" spans="1:6" ht="14.25">
      <c r="A76" s="48"/>
      <c r="B76" s="48"/>
    </row>
  </sheetData>
  <mergeCells count="47">
    <mergeCell ref="C15:D15"/>
    <mergeCell ref="A1:G1"/>
    <mergeCell ref="A3:G3"/>
    <mergeCell ref="A4:G4"/>
    <mergeCell ref="C5:E5"/>
    <mergeCell ref="C6:D6"/>
    <mergeCell ref="A7:B7"/>
    <mergeCell ref="C7:D7"/>
    <mergeCell ref="A8:B8"/>
    <mergeCell ref="C8:D8"/>
    <mergeCell ref="C9:D9"/>
    <mergeCell ref="C10:D10"/>
    <mergeCell ref="A11:B11"/>
    <mergeCell ref="A30:B30"/>
    <mergeCell ref="A16:B16"/>
    <mergeCell ref="A18:B18"/>
    <mergeCell ref="A20:B20"/>
    <mergeCell ref="C20:D20"/>
    <mergeCell ref="C21:D21"/>
    <mergeCell ref="C22:D22"/>
    <mergeCell ref="C37:D37"/>
    <mergeCell ref="C23:D23"/>
    <mergeCell ref="C24:D24"/>
    <mergeCell ref="C25:D25"/>
    <mergeCell ref="C26:D26"/>
    <mergeCell ref="C27:D27"/>
    <mergeCell ref="A31:B31"/>
    <mergeCell ref="C33:D33"/>
    <mergeCell ref="A34:B34"/>
    <mergeCell ref="C34:D34"/>
    <mergeCell ref="C35:D35"/>
    <mergeCell ref="A57:B57"/>
    <mergeCell ref="C57:D57"/>
    <mergeCell ref="C16:D16"/>
    <mergeCell ref="C17:D17"/>
    <mergeCell ref="C50:D50"/>
    <mergeCell ref="C52:D52"/>
    <mergeCell ref="A53:B53"/>
    <mergeCell ref="C53:D53"/>
    <mergeCell ref="A55:B55"/>
    <mergeCell ref="A56:B56"/>
    <mergeCell ref="C42:D42"/>
    <mergeCell ref="C43:D43"/>
    <mergeCell ref="C44:D44"/>
    <mergeCell ref="C47:D47"/>
    <mergeCell ref="C48:D48"/>
    <mergeCell ref="C49:D49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74"/>
  <sheetViews>
    <sheetView topLeftCell="B16" zoomScaleNormal="100" workbookViewId="0">
      <selection activeCell="J35" sqref="J35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89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/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240000</v>
      </c>
      <c r="G7" s="15">
        <f>SUM(E7:F7)</f>
        <v>240000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60000</v>
      </c>
      <c r="F8" s="14">
        <v>0</v>
      </c>
      <c r="G8" s="15">
        <f t="shared" ref="G8:G14" si="0">SUM(E8:F8)</f>
        <v>60000</v>
      </c>
    </row>
    <row r="9" spans="1:7" ht="16.5" customHeight="1">
      <c r="A9" s="16"/>
      <c r="B9" s="17"/>
      <c r="C9" s="100" t="s">
        <v>64</v>
      </c>
      <c r="D9" s="101"/>
      <c r="E9" s="51"/>
      <c r="F9" s="14">
        <v>500000</v>
      </c>
      <c r="G9" s="15">
        <f t="shared" si="0"/>
        <v>500000</v>
      </c>
    </row>
    <row r="10" spans="1:7" ht="16.5" customHeight="1">
      <c r="A10" s="77"/>
      <c r="B10" s="52"/>
      <c r="C10" s="100" t="s">
        <v>92</v>
      </c>
      <c r="D10" s="101"/>
      <c r="E10" s="76"/>
      <c r="F10" s="14">
        <v>300000</v>
      </c>
      <c r="G10" s="15">
        <f t="shared" si="0"/>
        <v>300000</v>
      </c>
    </row>
    <row r="11" spans="1:7" ht="16.5" customHeight="1">
      <c r="A11" s="121" t="s">
        <v>17</v>
      </c>
      <c r="B11" s="140"/>
      <c r="C11" s="20" t="s">
        <v>14</v>
      </c>
      <c r="D11" s="21"/>
      <c r="E11" s="22">
        <v>51000000</v>
      </c>
      <c r="F11" s="14"/>
      <c r="G11" s="15">
        <f t="shared" si="0"/>
        <v>51000000</v>
      </c>
    </row>
    <row r="12" spans="1:7" ht="16.5" customHeight="1">
      <c r="A12" s="18"/>
      <c r="B12" s="19"/>
      <c r="C12" s="20" t="s">
        <v>13</v>
      </c>
      <c r="D12" s="55"/>
      <c r="E12" s="22">
        <v>2200000</v>
      </c>
      <c r="F12" s="23"/>
      <c r="G12" s="15">
        <f t="shared" si="0"/>
        <v>2200000</v>
      </c>
    </row>
    <row r="13" spans="1:7" ht="16.5" customHeight="1">
      <c r="A13" s="18"/>
      <c r="B13" s="19"/>
      <c r="C13" s="20" t="s">
        <v>15</v>
      </c>
      <c r="D13" s="55"/>
      <c r="E13" s="26">
        <v>700000</v>
      </c>
      <c r="F13" s="23"/>
      <c r="G13" s="15">
        <f t="shared" si="0"/>
        <v>700000</v>
      </c>
    </row>
    <row r="14" spans="1:7" ht="16.5" customHeight="1">
      <c r="A14" s="18"/>
      <c r="B14" s="19"/>
      <c r="C14" s="27" t="s">
        <v>16</v>
      </c>
      <c r="D14" s="28"/>
      <c r="E14" s="26">
        <v>700000</v>
      </c>
      <c r="F14" s="23"/>
      <c r="G14" s="15">
        <f t="shared" si="0"/>
        <v>700000</v>
      </c>
    </row>
    <row r="15" spans="1:7" ht="16.5" customHeight="1" thickBot="1">
      <c r="A15" s="119" t="s">
        <v>19</v>
      </c>
      <c r="B15" s="120"/>
      <c r="C15" s="84"/>
      <c r="D15" s="58"/>
      <c r="E15" s="59">
        <f>SUM(E7:E14)</f>
        <v>54660000</v>
      </c>
      <c r="F15" s="59">
        <f>SUM(F7:F14)</f>
        <v>1040000</v>
      </c>
      <c r="G15" s="60">
        <f>SUM(G7:G14)</f>
        <v>55700000</v>
      </c>
    </row>
    <row r="16" spans="1:7" ht="16.5" customHeight="1" thickTop="1">
      <c r="A16" s="11" t="s">
        <v>20</v>
      </c>
      <c r="B16" s="33"/>
      <c r="C16" s="20" t="s">
        <v>21</v>
      </c>
      <c r="D16" s="21"/>
      <c r="E16" s="92"/>
      <c r="F16" s="93"/>
      <c r="G16" s="94"/>
    </row>
    <row r="17" spans="1:11" ht="16.5" customHeight="1">
      <c r="A17" s="113" t="s">
        <v>30</v>
      </c>
      <c r="B17" s="114"/>
      <c r="C17" s="100" t="s">
        <v>22</v>
      </c>
      <c r="D17" s="110"/>
      <c r="E17" s="30">
        <v>36000000</v>
      </c>
      <c r="F17" s="38">
        <v>0</v>
      </c>
      <c r="G17" s="15">
        <f>SUM(E17:F17)</f>
        <v>36000000</v>
      </c>
    </row>
    <row r="18" spans="1:11" ht="16.5" customHeight="1">
      <c r="A18" s="56"/>
      <c r="B18" s="37"/>
      <c r="C18" s="100" t="s">
        <v>23</v>
      </c>
      <c r="D18" s="110"/>
      <c r="E18" s="30">
        <v>2300000</v>
      </c>
      <c r="F18" s="23"/>
      <c r="G18" s="15">
        <f>SUM(E18:F18)</f>
        <v>2300000</v>
      </c>
    </row>
    <row r="19" spans="1:11" ht="16.5" customHeight="1">
      <c r="A19" s="36"/>
      <c r="B19" s="37"/>
      <c r="C19" s="100" t="s">
        <v>24</v>
      </c>
      <c r="D19" s="110"/>
      <c r="E19" s="30">
        <v>1200000</v>
      </c>
      <c r="F19" s="23"/>
      <c r="G19" s="15">
        <f>SUM(E19:F19)</f>
        <v>1200000</v>
      </c>
    </row>
    <row r="20" spans="1:11" ht="16.5" customHeight="1" thickBot="1">
      <c r="A20" s="36"/>
      <c r="B20" s="37"/>
      <c r="C20" s="115" t="s">
        <v>49</v>
      </c>
      <c r="D20" s="116"/>
      <c r="E20" s="54">
        <v>20000</v>
      </c>
      <c r="F20" s="31">
        <v>10000</v>
      </c>
      <c r="G20" s="15">
        <f>SUM(E20:F20)</f>
        <v>30000</v>
      </c>
    </row>
    <row r="21" spans="1:11" ht="16.5" customHeight="1" thickTop="1">
      <c r="A21" s="36"/>
      <c r="B21" s="37"/>
      <c r="C21" s="111" t="s">
        <v>50</v>
      </c>
      <c r="D21" s="112"/>
      <c r="E21" s="61">
        <f>E17+E18+E19+E20</f>
        <v>39520000</v>
      </c>
      <c r="F21" s="61">
        <f>F17+F18+F19+F20</f>
        <v>10000</v>
      </c>
      <c r="G21" s="62">
        <f>SUM(G17:G20)</f>
        <v>39530000</v>
      </c>
    </row>
    <row r="22" spans="1:11" ht="16.5" customHeight="1">
      <c r="A22" s="36"/>
      <c r="B22" s="37"/>
      <c r="C22" s="100" t="s">
        <v>25</v>
      </c>
      <c r="D22" s="110"/>
      <c r="E22" s="95"/>
      <c r="F22" s="96"/>
      <c r="G22" s="97"/>
    </row>
    <row r="23" spans="1:11" ht="16.5" customHeight="1">
      <c r="A23" s="36"/>
      <c r="B23" s="37"/>
      <c r="C23" s="100" t="s">
        <v>28</v>
      </c>
      <c r="D23" s="110"/>
      <c r="E23" s="30">
        <v>4050000</v>
      </c>
      <c r="F23" s="23"/>
      <c r="G23" s="15">
        <f t="shared" ref="G23:G29" si="1">SUM(E23:F23)</f>
        <v>4050000</v>
      </c>
    </row>
    <row r="24" spans="1:11" ht="16.5" customHeight="1">
      <c r="A24" s="36"/>
      <c r="B24" s="37"/>
      <c r="C24" s="100" t="s">
        <v>32</v>
      </c>
      <c r="D24" s="110"/>
      <c r="E24" s="30">
        <v>2052000</v>
      </c>
      <c r="F24" s="23"/>
      <c r="G24" s="15">
        <f t="shared" si="1"/>
        <v>2052000</v>
      </c>
    </row>
    <row r="25" spans="1:11" ht="16.5" customHeight="1">
      <c r="A25" s="36"/>
      <c r="B25" s="37"/>
      <c r="C25" s="20" t="s">
        <v>26</v>
      </c>
      <c r="D25" s="55"/>
      <c r="E25" s="30">
        <v>15000</v>
      </c>
      <c r="F25" s="14">
        <v>220000</v>
      </c>
      <c r="G25" s="15">
        <f t="shared" si="1"/>
        <v>235000</v>
      </c>
    </row>
    <row r="26" spans="1:11" ht="16.5" customHeight="1">
      <c r="A26" s="36"/>
      <c r="B26" s="37"/>
      <c r="C26" s="20" t="s">
        <v>78</v>
      </c>
      <c r="D26" s="55"/>
      <c r="E26" s="30"/>
      <c r="F26" s="14">
        <v>400000</v>
      </c>
      <c r="G26" s="15">
        <f t="shared" si="1"/>
        <v>400000</v>
      </c>
      <c r="H26" s="148" t="s">
        <v>95</v>
      </c>
      <c r="I26" s="149"/>
      <c r="J26" s="149"/>
      <c r="K26" s="149"/>
    </row>
    <row r="27" spans="1:11" ht="16.5" customHeight="1">
      <c r="A27" s="98"/>
      <c r="B27" s="117"/>
      <c r="C27" s="20" t="s">
        <v>27</v>
      </c>
      <c r="D27" s="55"/>
      <c r="E27" s="30"/>
      <c r="F27" s="14">
        <v>130000</v>
      </c>
      <c r="G27" s="15">
        <f t="shared" si="1"/>
        <v>130000</v>
      </c>
    </row>
    <row r="28" spans="1:11" ht="16.5" customHeight="1">
      <c r="A28" s="113"/>
      <c r="B28" s="114"/>
      <c r="C28" s="20" t="s">
        <v>29</v>
      </c>
      <c r="D28" s="55"/>
      <c r="E28" s="30">
        <v>0</v>
      </c>
      <c r="F28" s="14">
        <v>22000</v>
      </c>
      <c r="G28" s="15">
        <f t="shared" si="1"/>
        <v>22000</v>
      </c>
    </row>
    <row r="29" spans="1:11" ht="16.5" customHeight="1" thickBot="1">
      <c r="A29" s="36"/>
      <c r="B29" s="37"/>
      <c r="C29" s="20" t="s">
        <v>33</v>
      </c>
      <c r="D29" s="55"/>
      <c r="E29" s="30">
        <v>100000</v>
      </c>
      <c r="F29" s="23">
        <v>0</v>
      </c>
      <c r="G29" s="15">
        <f t="shared" si="1"/>
        <v>100000</v>
      </c>
    </row>
    <row r="30" spans="1:11" ht="16.5" customHeight="1" thickTop="1">
      <c r="C30" s="111" t="s">
        <v>51</v>
      </c>
      <c r="D30" s="112"/>
      <c r="E30" s="61">
        <f>SUM(E23:E29)</f>
        <v>6217000</v>
      </c>
      <c r="F30" s="61">
        <f>SUM(F23:F29)</f>
        <v>772000</v>
      </c>
      <c r="G30" s="62">
        <f>SUM(G23:G29)</f>
        <v>6989000</v>
      </c>
    </row>
    <row r="31" spans="1:11" ht="16.5" customHeight="1">
      <c r="A31" s="113" t="s">
        <v>31</v>
      </c>
      <c r="B31" s="114"/>
      <c r="C31" s="100" t="s">
        <v>35</v>
      </c>
      <c r="D31" s="110"/>
      <c r="E31" s="30">
        <v>550000</v>
      </c>
      <c r="F31" s="23">
        <v>35000</v>
      </c>
      <c r="G31" s="15">
        <f t="shared" ref="G31:G48" si="2">SUM(E31:F31)</f>
        <v>585000</v>
      </c>
    </row>
    <row r="32" spans="1:11" ht="16.5" customHeight="1">
      <c r="A32" s="36"/>
      <c r="B32" s="37"/>
      <c r="C32" s="100" t="s">
        <v>36</v>
      </c>
      <c r="D32" s="110"/>
      <c r="E32" s="30">
        <v>500000</v>
      </c>
      <c r="F32" s="23"/>
      <c r="G32" s="15">
        <f t="shared" si="2"/>
        <v>500000</v>
      </c>
      <c r="H32" s="40"/>
    </row>
    <row r="33" spans="1:8" ht="16.5" customHeight="1">
      <c r="A33" s="36"/>
      <c r="B33" s="37"/>
      <c r="C33" s="20" t="s">
        <v>37</v>
      </c>
      <c r="D33" s="21"/>
      <c r="E33" s="41">
        <v>350000</v>
      </c>
      <c r="F33" s="23"/>
      <c r="G33" s="15">
        <f t="shared" si="2"/>
        <v>350000</v>
      </c>
    </row>
    <row r="34" spans="1:8" ht="16.5" customHeight="1">
      <c r="A34" s="36"/>
      <c r="B34" s="37"/>
      <c r="C34" s="100" t="s">
        <v>38</v>
      </c>
      <c r="D34" s="110"/>
      <c r="E34" s="43">
        <v>400000</v>
      </c>
      <c r="F34" s="44"/>
      <c r="G34" s="15">
        <f t="shared" si="2"/>
        <v>400000</v>
      </c>
    </row>
    <row r="35" spans="1:8" ht="16.5" customHeight="1">
      <c r="A35" s="36"/>
      <c r="B35" s="37"/>
      <c r="C35" s="20" t="s">
        <v>39</v>
      </c>
      <c r="D35" s="21"/>
      <c r="E35" s="30">
        <v>980000</v>
      </c>
      <c r="F35" s="23"/>
      <c r="G35" s="15">
        <f t="shared" si="2"/>
        <v>980000</v>
      </c>
    </row>
    <row r="36" spans="1:8" ht="16.5" customHeight="1">
      <c r="A36" s="36"/>
      <c r="B36" s="37"/>
      <c r="C36" s="100" t="s">
        <v>93</v>
      </c>
      <c r="D36" s="101"/>
      <c r="E36" s="30">
        <v>220000</v>
      </c>
      <c r="F36" s="23"/>
      <c r="G36" s="15">
        <f t="shared" si="2"/>
        <v>220000</v>
      </c>
      <c r="H36" s="42"/>
    </row>
    <row r="37" spans="1:8" ht="16.5" customHeight="1">
      <c r="A37" s="36"/>
      <c r="B37" s="37"/>
      <c r="C37" s="20" t="s">
        <v>41</v>
      </c>
      <c r="D37" s="21"/>
      <c r="E37" s="30">
        <v>800000</v>
      </c>
      <c r="F37" s="23">
        <v>0</v>
      </c>
      <c r="G37" s="15">
        <f t="shared" si="2"/>
        <v>800000</v>
      </c>
    </row>
    <row r="38" spans="1:8" ht="16.5" customHeight="1">
      <c r="A38" s="36"/>
      <c r="B38" s="37"/>
      <c r="C38" s="24" t="s">
        <v>42</v>
      </c>
      <c r="D38" s="25"/>
      <c r="E38" s="26">
        <v>920000</v>
      </c>
      <c r="F38" s="23"/>
      <c r="G38" s="15">
        <f t="shared" si="2"/>
        <v>920000</v>
      </c>
    </row>
    <row r="39" spans="1:8" ht="16.5" customHeight="1">
      <c r="A39" s="36"/>
      <c r="B39" s="37"/>
      <c r="C39" s="100" t="s">
        <v>43</v>
      </c>
      <c r="D39" s="110"/>
      <c r="E39" s="26">
        <v>600000</v>
      </c>
      <c r="F39" s="23">
        <v>10000</v>
      </c>
      <c r="G39" s="15">
        <f t="shared" si="2"/>
        <v>610000</v>
      </c>
    </row>
    <row r="40" spans="1:8" ht="16.5" customHeight="1">
      <c r="A40" s="36"/>
      <c r="B40" s="37"/>
      <c r="C40" s="100" t="s">
        <v>44</v>
      </c>
      <c r="D40" s="110"/>
      <c r="E40" s="26">
        <v>350000</v>
      </c>
      <c r="F40" s="23"/>
      <c r="G40" s="15">
        <f t="shared" si="2"/>
        <v>350000</v>
      </c>
    </row>
    <row r="41" spans="1:8" ht="16.5" customHeight="1">
      <c r="A41" s="36"/>
      <c r="B41" s="37"/>
      <c r="C41" s="100" t="s">
        <v>45</v>
      </c>
      <c r="D41" s="110"/>
      <c r="E41" s="26">
        <v>70000</v>
      </c>
      <c r="F41" s="23">
        <v>40000</v>
      </c>
      <c r="G41" s="15">
        <f t="shared" si="2"/>
        <v>110000</v>
      </c>
    </row>
    <row r="42" spans="1:8" ht="16.5" customHeight="1">
      <c r="A42" s="36"/>
      <c r="B42" s="37"/>
      <c r="C42" s="24" t="s">
        <v>46</v>
      </c>
      <c r="D42" s="25"/>
      <c r="E42" s="26">
        <v>400000</v>
      </c>
      <c r="F42" s="23">
        <v>0</v>
      </c>
      <c r="G42" s="15">
        <f t="shared" si="2"/>
        <v>400000</v>
      </c>
    </row>
    <row r="43" spans="1:8" ht="16.5" customHeight="1">
      <c r="A43" s="36"/>
      <c r="B43" s="37"/>
      <c r="C43" s="12" t="s">
        <v>47</v>
      </c>
      <c r="D43" s="12"/>
      <c r="E43" s="30">
        <v>320000</v>
      </c>
      <c r="F43" s="23">
        <v>0</v>
      </c>
      <c r="G43" s="15">
        <f t="shared" si="2"/>
        <v>320000</v>
      </c>
    </row>
    <row r="44" spans="1:8" ht="16.5" customHeight="1">
      <c r="A44" s="36"/>
      <c r="B44" s="37"/>
      <c r="C44" s="100" t="s">
        <v>90</v>
      </c>
      <c r="D44" s="110"/>
      <c r="E44" s="30">
        <v>1870000</v>
      </c>
      <c r="F44" s="23">
        <v>0</v>
      </c>
      <c r="G44" s="15">
        <f t="shared" si="2"/>
        <v>1870000</v>
      </c>
    </row>
    <row r="45" spans="1:8" ht="16.5" customHeight="1">
      <c r="A45" s="36"/>
      <c r="B45" s="37"/>
      <c r="C45" s="100" t="s">
        <v>7</v>
      </c>
      <c r="D45" s="101"/>
      <c r="E45" s="54">
        <v>100000</v>
      </c>
      <c r="F45" s="31"/>
      <c r="G45" s="15">
        <f t="shared" si="2"/>
        <v>100000</v>
      </c>
    </row>
    <row r="46" spans="1:8" ht="16.5" customHeight="1">
      <c r="A46" s="36"/>
      <c r="B46" s="37"/>
      <c r="C46" s="115" t="s">
        <v>91</v>
      </c>
      <c r="D46" s="132"/>
      <c r="E46" s="54">
        <v>0</v>
      </c>
      <c r="F46" s="31"/>
      <c r="G46" s="15">
        <f t="shared" si="2"/>
        <v>0</v>
      </c>
    </row>
    <row r="47" spans="1:8" ht="16.5" customHeight="1">
      <c r="A47" s="36"/>
      <c r="B47" s="37"/>
      <c r="C47" s="100" t="s">
        <v>87</v>
      </c>
      <c r="D47" s="110"/>
      <c r="E47" s="54">
        <v>0</v>
      </c>
      <c r="F47" s="31">
        <v>100000</v>
      </c>
      <c r="G47" s="15">
        <f t="shared" si="2"/>
        <v>100000</v>
      </c>
    </row>
    <row r="48" spans="1:8" ht="16.5" customHeight="1" thickBot="1">
      <c r="A48" s="36"/>
      <c r="B48" s="37"/>
      <c r="C48" s="81" t="s">
        <v>84</v>
      </c>
      <c r="D48" s="87" t="s">
        <v>83</v>
      </c>
      <c r="E48" s="54">
        <v>493000</v>
      </c>
      <c r="F48" s="82">
        <v>73000</v>
      </c>
      <c r="G48" s="15">
        <f t="shared" si="2"/>
        <v>566000</v>
      </c>
    </row>
    <row r="49" spans="1:7" ht="16.5" customHeight="1" thickTop="1" thickBot="1">
      <c r="A49" s="124"/>
      <c r="B49" s="125"/>
      <c r="C49" s="146" t="s">
        <v>80</v>
      </c>
      <c r="D49" s="147"/>
      <c r="E49" s="91">
        <f>SUM(E31:E48)</f>
        <v>8923000</v>
      </c>
      <c r="F49" s="91">
        <f>SUM(F31:F48)</f>
        <v>258000</v>
      </c>
      <c r="G49" s="90">
        <f>SUM(G31:G48)</f>
        <v>9181000</v>
      </c>
    </row>
    <row r="50" spans="1:7" ht="16.5" customHeight="1" thickTop="1" thickBot="1">
      <c r="A50" s="88" t="s">
        <v>58</v>
      </c>
      <c r="B50" s="89"/>
      <c r="C50" s="73"/>
      <c r="D50" s="74"/>
      <c r="E50" s="75">
        <f>E21+E30+E49</f>
        <v>54660000</v>
      </c>
      <c r="F50" s="75">
        <f>F21+F30+F49</f>
        <v>1040000</v>
      </c>
      <c r="G50" s="90">
        <f>E50+F50</f>
        <v>55700000</v>
      </c>
    </row>
    <row r="51" spans="1:7" ht="16.5" customHeight="1" thickTop="1">
      <c r="A51" s="48"/>
      <c r="B51" s="48"/>
      <c r="C51" s="48"/>
      <c r="D51" s="48"/>
      <c r="E51" s="49"/>
      <c r="F51" s="49"/>
    </row>
    <row r="52" spans="1:7" ht="16.5" customHeight="1">
      <c r="A52" s="48"/>
      <c r="B52" s="48"/>
      <c r="C52" s="48"/>
      <c r="D52" s="48"/>
      <c r="E52" s="49"/>
      <c r="F52" s="49"/>
    </row>
    <row r="53" spans="1:7" ht="16.5" customHeight="1">
      <c r="A53" s="48"/>
      <c r="B53" s="48"/>
      <c r="C53" s="48"/>
      <c r="D53" s="48"/>
      <c r="E53" s="49"/>
      <c r="F53" s="49"/>
    </row>
    <row r="54" spans="1:7" ht="16.5" customHeight="1">
      <c r="A54" s="48"/>
      <c r="B54" s="48"/>
      <c r="C54" s="48"/>
      <c r="D54" s="48"/>
      <c r="E54" s="49"/>
      <c r="F54" s="49"/>
    </row>
    <row r="55" spans="1:7" ht="16.5" customHeight="1">
      <c r="A55" s="48"/>
      <c r="B55" s="48"/>
      <c r="C55" s="48"/>
      <c r="D55" s="48"/>
      <c r="E55" s="49"/>
      <c r="F55" s="49"/>
    </row>
    <row r="56" spans="1:7" ht="14.25" customHeight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</row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</sheetData>
  <mergeCells count="40">
    <mergeCell ref="H26:K26"/>
    <mergeCell ref="A1:G1"/>
    <mergeCell ref="A3:G3"/>
    <mergeCell ref="A4:G4"/>
    <mergeCell ref="C5:E5"/>
    <mergeCell ref="C6:D6"/>
    <mergeCell ref="A7:B7"/>
    <mergeCell ref="C7:D7"/>
    <mergeCell ref="A15:B15"/>
    <mergeCell ref="A17:B17"/>
    <mergeCell ref="C23:D23"/>
    <mergeCell ref="C17:D17"/>
    <mergeCell ref="A8:B8"/>
    <mergeCell ref="C8:D8"/>
    <mergeCell ref="C9:D9"/>
    <mergeCell ref="C10:D10"/>
    <mergeCell ref="A11:B11"/>
    <mergeCell ref="C18:D18"/>
    <mergeCell ref="C19:D19"/>
    <mergeCell ref="C20:D20"/>
    <mergeCell ref="C21:D21"/>
    <mergeCell ref="C22:D22"/>
    <mergeCell ref="C44:D44"/>
    <mergeCell ref="C36:D36"/>
    <mergeCell ref="C24:D24"/>
    <mergeCell ref="A27:B27"/>
    <mergeCell ref="A28:B28"/>
    <mergeCell ref="C30:D30"/>
    <mergeCell ref="A31:B31"/>
    <mergeCell ref="C31:D31"/>
    <mergeCell ref="C32:D32"/>
    <mergeCell ref="C34:D34"/>
    <mergeCell ref="C39:D39"/>
    <mergeCell ref="C40:D40"/>
    <mergeCell ref="C41:D41"/>
    <mergeCell ref="C45:D45"/>
    <mergeCell ref="C46:D46"/>
    <mergeCell ref="C47:D47"/>
    <mergeCell ref="A49:B49"/>
    <mergeCell ref="C49:D49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4"/>
  <sheetViews>
    <sheetView topLeftCell="A10" zoomScaleNormal="100" workbookViewId="0">
      <selection activeCell="G50" sqref="G50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94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/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240000</v>
      </c>
      <c r="G7" s="15">
        <f>SUM(E7:F7)</f>
        <v>240000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60000</v>
      </c>
      <c r="F8" s="14">
        <v>0</v>
      </c>
      <c r="G8" s="15">
        <f t="shared" ref="G8:G14" si="0">SUM(E8:F8)</f>
        <v>60000</v>
      </c>
    </row>
    <row r="9" spans="1:7" ht="16.5" customHeight="1">
      <c r="A9" s="16"/>
      <c r="B9" s="17"/>
      <c r="C9" s="100" t="s">
        <v>64</v>
      </c>
      <c r="D9" s="101"/>
      <c r="E9" s="51"/>
      <c r="F9" s="14">
        <v>500000</v>
      </c>
      <c r="G9" s="15">
        <f t="shared" si="0"/>
        <v>500000</v>
      </c>
    </row>
    <row r="10" spans="1:7" ht="16.5" customHeight="1">
      <c r="A10" s="77"/>
      <c r="B10" s="52"/>
      <c r="C10" s="100" t="s">
        <v>92</v>
      </c>
      <c r="D10" s="101"/>
      <c r="E10" s="76"/>
      <c r="F10" s="14">
        <v>600000</v>
      </c>
      <c r="G10" s="15">
        <f t="shared" si="0"/>
        <v>600000</v>
      </c>
    </row>
    <row r="11" spans="1:7" ht="16.5" customHeight="1">
      <c r="A11" s="121" t="s">
        <v>17</v>
      </c>
      <c r="B11" s="140"/>
      <c r="C11" s="20" t="s">
        <v>14</v>
      </c>
      <c r="D11" s="21"/>
      <c r="E11" s="22">
        <v>52000000</v>
      </c>
      <c r="F11" s="14"/>
      <c r="G11" s="15">
        <f t="shared" si="0"/>
        <v>52000000</v>
      </c>
    </row>
    <row r="12" spans="1:7" ht="16.5" customHeight="1">
      <c r="A12" s="18"/>
      <c r="B12" s="19"/>
      <c r="C12" s="20" t="s">
        <v>13</v>
      </c>
      <c r="D12" s="55"/>
      <c r="E12" s="22">
        <v>2300000</v>
      </c>
      <c r="F12" s="23"/>
      <c r="G12" s="15">
        <f t="shared" si="0"/>
        <v>2300000</v>
      </c>
    </row>
    <row r="13" spans="1:7" ht="16.5" customHeight="1">
      <c r="A13" s="18"/>
      <c r="B13" s="19"/>
      <c r="C13" s="20" t="s">
        <v>15</v>
      </c>
      <c r="D13" s="55"/>
      <c r="E13" s="26">
        <v>700000</v>
      </c>
      <c r="F13" s="23"/>
      <c r="G13" s="15">
        <f t="shared" si="0"/>
        <v>700000</v>
      </c>
    </row>
    <row r="14" spans="1:7" ht="16.5" customHeight="1">
      <c r="A14" s="18"/>
      <c r="B14" s="19"/>
      <c r="C14" s="27" t="s">
        <v>16</v>
      </c>
      <c r="D14" s="28"/>
      <c r="E14" s="26">
        <v>1000000</v>
      </c>
      <c r="F14" s="23"/>
      <c r="G14" s="15">
        <f t="shared" si="0"/>
        <v>1000000</v>
      </c>
    </row>
    <row r="15" spans="1:7" ht="16.5" customHeight="1" thickBot="1">
      <c r="A15" s="119" t="s">
        <v>19</v>
      </c>
      <c r="B15" s="120"/>
      <c r="C15" s="84"/>
      <c r="D15" s="58"/>
      <c r="E15" s="59">
        <f>SUM(E7:E14)</f>
        <v>56060000</v>
      </c>
      <c r="F15" s="59">
        <f>SUM(F7:F14)</f>
        <v>1340000</v>
      </c>
      <c r="G15" s="60">
        <f>SUM(G7:G14)</f>
        <v>57400000</v>
      </c>
    </row>
    <row r="16" spans="1:7" ht="16.5" customHeight="1" thickTop="1">
      <c r="A16" s="11" t="s">
        <v>20</v>
      </c>
      <c r="B16" s="33"/>
      <c r="C16" s="20" t="s">
        <v>21</v>
      </c>
      <c r="D16" s="21"/>
      <c r="E16" s="92"/>
      <c r="F16" s="93"/>
      <c r="G16" s="94"/>
    </row>
    <row r="17" spans="1:8" ht="16.5" customHeight="1">
      <c r="A17" s="113" t="s">
        <v>30</v>
      </c>
      <c r="B17" s="114"/>
      <c r="C17" s="100" t="s">
        <v>22</v>
      </c>
      <c r="D17" s="110"/>
      <c r="E17" s="30">
        <v>37300000</v>
      </c>
      <c r="F17" s="38">
        <v>0</v>
      </c>
      <c r="G17" s="15">
        <f>SUM(E17:F17)</f>
        <v>37300000</v>
      </c>
    </row>
    <row r="18" spans="1:8" ht="16.5" customHeight="1">
      <c r="A18" s="56"/>
      <c r="B18" s="37"/>
      <c r="C18" s="100" t="s">
        <v>23</v>
      </c>
      <c r="D18" s="110"/>
      <c r="E18" s="30">
        <v>2300000</v>
      </c>
      <c r="F18" s="23"/>
      <c r="G18" s="15">
        <f>SUM(E18:F18)</f>
        <v>2300000</v>
      </c>
    </row>
    <row r="19" spans="1:8" ht="16.5" customHeight="1">
      <c r="A19" s="36"/>
      <c r="B19" s="37"/>
      <c r="C19" s="100" t="s">
        <v>24</v>
      </c>
      <c r="D19" s="110"/>
      <c r="E19" s="30">
        <v>1200000</v>
      </c>
      <c r="F19" s="23"/>
      <c r="G19" s="15">
        <f>SUM(E19:F19)</f>
        <v>1200000</v>
      </c>
    </row>
    <row r="20" spans="1:8" ht="16.5" customHeight="1" thickBot="1">
      <c r="A20" s="36"/>
      <c r="B20" s="37"/>
      <c r="C20" s="115" t="s">
        <v>49</v>
      </c>
      <c r="D20" s="116"/>
      <c r="E20" s="54">
        <v>20000</v>
      </c>
      <c r="F20" s="31">
        <v>10000</v>
      </c>
      <c r="G20" s="15">
        <f>SUM(E20:F20)</f>
        <v>30000</v>
      </c>
    </row>
    <row r="21" spans="1:8" ht="16.5" customHeight="1" thickTop="1">
      <c r="A21" s="36"/>
      <c r="B21" s="37"/>
      <c r="C21" s="111" t="s">
        <v>50</v>
      </c>
      <c r="D21" s="112"/>
      <c r="E21" s="61">
        <f>E17+E18+E19+E20</f>
        <v>40820000</v>
      </c>
      <c r="F21" s="61">
        <f>F17+F18+F19+F20</f>
        <v>10000</v>
      </c>
      <c r="G21" s="62">
        <f>SUM(G17:G20)</f>
        <v>40830000</v>
      </c>
    </row>
    <row r="22" spans="1:8" ht="16.5" customHeight="1">
      <c r="A22" s="36"/>
      <c r="B22" s="37"/>
      <c r="C22" s="100" t="s">
        <v>25</v>
      </c>
      <c r="D22" s="110"/>
      <c r="E22" s="95"/>
      <c r="F22" s="96"/>
      <c r="G22" s="97"/>
    </row>
    <row r="23" spans="1:8" ht="16.5" customHeight="1">
      <c r="A23" s="36"/>
      <c r="B23" s="37"/>
      <c r="C23" s="100" t="s">
        <v>28</v>
      </c>
      <c r="D23" s="110"/>
      <c r="E23" s="30">
        <v>4050000</v>
      </c>
      <c r="F23" s="23"/>
      <c r="G23" s="15">
        <f t="shared" ref="G23:G29" si="1">SUM(E23:F23)</f>
        <v>4050000</v>
      </c>
    </row>
    <row r="24" spans="1:8" ht="16.5" customHeight="1">
      <c r="A24" s="36"/>
      <c r="B24" s="37"/>
      <c r="C24" s="100" t="s">
        <v>32</v>
      </c>
      <c r="D24" s="110"/>
      <c r="E24" s="30">
        <v>2052000</v>
      </c>
      <c r="F24" s="23"/>
      <c r="G24" s="15">
        <f t="shared" si="1"/>
        <v>2052000</v>
      </c>
    </row>
    <row r="25" spans="1:8" ht="16.5" customHeight="1">
      <c r="A25" s="36"/>
      <c r="B25" s="37"/>
      <c r="C25" s="20" t="s">
        <v>26</v>
      </c>
      <c r="D25" s="55"/>
      <c r="E25" s="30">
        <v>15000</v>
      </c>
      <c r="F25" s="14">
        <v>220000</v>
      </c>
      <c r="G25" s="15">
        <f t="shared" si="1"/>
        <v>235000</v>
      </c>
    </row>
    <row r="26" spans="1:8" ht="16.5" customHeight="1">
      <c r="A26" s="36"/>
      <c r="B26" s="37"/>
      <c r="C26" s="20" t="s">
        <v>78</v>
      </c>
      <c r="D26" s="55"/>
      <c r="E26" s="30"/>
      <c r="F26" s="14">
        <v>600000</v>
      </c>
      <c r="G26" s="15">
        <f t="shared" si="1"/>
        <v>600000</v>
      </c>
    </row>
    <row r="27" spans="1:8" ht="16.5" customHeight="1">
      <c r="A27" s="98"/>
      <c r="B27" s="117"/>
      <c r="C27" s="20" t="s">
        <v>27</v>
      </c>
      <c r="D27" s="55"/>
      <c r="E27" s="30"/>
      <c r="F27" s="14">
        <v>130000</v>
      </c>
      <c r="G27" s="15">
        <f t="shared" si="1"/>
        <v>130000</v>
      </c>
    </row>
    <row r="28" spans="1:8" ht="16.5" customHeight="1">
      <c r="A28" s="113"/>
      <c r="B28" s="114"/>
      <c r="C28" s="20" t="s">
        <v>29</v>
      </c>
      <c r="D28" s="55"/>
      <c r="E28" s="30">
        <v>0</v>
      </c>
      <c r="F28" s="14">
        <v>22000</v>
      </c>
      <c r="G28" s="15">
        <f t="shared" si="1"/>
        <v>22000</v>
      </c>
    </row>
    <row r="29" spans="1:8" ht="16.5" customHeight="1" thickBot="1">
      <c r="A29" s="36"/>
      <c r="B29" s="37"/>
      <c r="C29" s="20" t="s">
        <v>33</v>
      </c>
      <c r="D29" s="55"/>
      <c r="E29" s="30">
        <v>100000</v>
      </c>
      <c r="F29" s="23">
        <v>0</v>
      </c>
      <c r="G29" s="15">
        <f t="shared" si="1"/>
        <v>100000</v>
      </c>
    </row>
    <row r="30" spans="1:8" ht="16.5" customHeight="1" thickTop="1">
      <c r="C30" s="111" t="s">
        <v>51</v>
      </c>
      <c r="D30" s="112"/>
      <c r="E30" s="61">
        <f>SUM(E23:E29)</f>
        <v>6217000</v>
      </c>
      <c r="F30" s="61">
        <f>SUM(F23:F29)</f>
        <v>972000</v>
      </c>
      <c r="G30" s="62">
        <f>SUM(G23:G29)</f>
        <v>7189000</v>
      </c>
    </row>
    <row r="31" spans="1:8" ht="16.5" customHeight="1">
      <c r="A31" s="113" t="s">
        <v>31</v>
      </c>
      <c r="B31" s="114"/>
      <c r="C31" s="100" t="s">
        <v>35</v>
      </c>
      <c r="D31" s="110"/>
      <c r="E31" s="30">
        <v>550000</v>
      </c>
      <c r="F31" s="23">
        <v>35000</v>
      </c>
      <c r="G31" s="15">
        <f t="shared" ref="G31:G48" si="2">SUM(E31:F31)</f>
        <v>585000</v>
      </c>
    </row>
    <row r="32" spans="1:8" ht="16.5" customHeight="1">
      <c r="A32" s="36"/>
      <c r="B32" s="37"/>
      <c r="C32" s="100" t="s">
        <v>36</v>
      </c>
      <c r="D32" s="110"/>
      <c r="E32" s="30">
        <v>500000</v>
      </c>
      <c r="F32" s="23"/>
      <c r="G32" s="15">
        <f t="shared" si="2"/>
        <v>500000</v>
      </c>
      <c r="H32" s="40"/>
    </row>
    <row r="33" spans="1:8" ht="16.5" customHeight="1">
      <c r="A33" s="36"/>
      <c r="B33" s="37"/>
      <c r="C33" s="20" t="s">
        <v>37</v>
      </c>
      <c r="D33" s="21"/>
      <c r="E33" s="41">
        <v>350000</v>
      </c>
      <c r="F33" s="23"/>
      <c r="G33" s="15">
        <f t="shared" si="2"/>
        <v>350000</v>
      </c>
    </row>
    <row r="34" spans="1:8" ht="16.5" customHeight="1">
      <c r="A34" s="36"/>
      <c r="B34" s="37"/>
      <c r="C34" s="100" t="s">
        <v>38</v>
      </c>
      <c r="D34" s="110"/>
      <c r="E34" s="43">
        <v>400000</v>
      </c>
      <c r="F34" s="44"/>
      <c r="G34" s="15">
        <f t="shared" si="2"/>
        <v>400000</v>
      </c>
    </row>
    <row r="35" spans="1:8" ht="16.5" customHeight="1">
      <c r="A35" s="36"/>
      <c r="B35" s="37"/>
      <c r="C35" s="20" t="s">
        <v>39</v>
      </c>
      <c r="D35" s="21"/>
      <c r="E35" s="30">
        <v>980000</v>
      </c>
      <c r="F35" s="23"/>
      <c r="G35" s="15">
        <f t="shared" si="2"/>
        <v>980000</v>
      </c>
    </row>
    <row r="36" spans="1:8" ht="16.5" customHeight="1">
      <c r="A36" s="36"/>
      <c r="B36" s="37"/>
      <c r="C36" s="100" t="s">
        <v>93</v>
      </c>
      <c r="D36" s="101"/>
      <c r="E36" s="30">
        <v>220000</v>
      </c>
      <c r="F36" s="23"/>
      <c r="G36" s="15">
        <f t="shared" si="2"/>
        <v>220000</v>
      </c>
      <c r="H36" s="42"/>
    </row>
    <row r="37" spans="1:8" ht="16.5" customHeight="1">
      <c r="A37" s="36"/>
      <c r="B37" s="37"/>
      <c r="C37" s="20" t="s">
        <v>41</v>
      </c>
      <c r="D37" s="21"/>
      <c r="E37" s="30">
        <v>800000</v>
      </c>
      <c r="F37" s="23">
        <v>0</v>
      </c>
      <c r="G37" s="15">
        <f t="shared" si="2"/>
        <v>800000</v>
      </c>
    </row>
    <row r="38" spans="1:8" ht="16.5" customHeight="1">
      <c r="A38" s="36"/>
      <c r="B38" s="37"/>
      <c r="C38" s="24" t="s">
        <v>42</v>
      </c>
      <c r="D38" s="25"/>
      <c r="E38" s="26">
        <v>920000</v>
      </c>
      <c r="F38" s="23"/>
      <c r="G38" s="15">
        <f t="shared" si="2"/>
        <v>920000</v>
      </c>
    </row>
    <row r="39" spans="1:8" ht="16.5" customHeight="1">
      <c r="A39" s="36"/>
      <c r="B39" s="37"/>
      <c r="C39" s="100" t="s">
        <v>43</v>
      </c>
      <c r="D39" s="110"/>
      <c r="E39" s="26">
        <v>600000</v>
      </c>
      <c r="F39" s="23">
        <v>10000</v>
      </c>
      <c r="G39" s="15">
        <f t="shared" si="2"/>
        <v>610000</v>
      </c>
    </row>
    <row r="40" spans="1:8" ht="16.5" customHeight="1">
      <c r="A40" s="36"/>
      <c r="B40" s="37"/>
      <c r="C40" s="100" t="s">
        <v>44</v>
      </c>
      <c r="D40" s="110"/>
      <c r="E40" s="26">
        <v>350000</v>
      </c>
      <c r="F40" s="23"/>
      <c r="G40" s="15">
        <f t="shared" si="2"/>
        <v>350000</v>
      </c>
    </row>
    <row r="41" spans="1:8" ht="16.5" customHeight="1">
      <c r="A41" s="36"/>
      <c r="B41" s="37"/>
      <c r="C41" s="100" t="s">
        <v>45</v>
      </c>
      <c r="D41" s="110"/>
      <c r="E41" s="26">
        <v>70000</v>
      </c>
      <c r="F41" s="23">
        <v>40000</v>
      </c>
      <c r="G41" s="15">
        <f t="shared" si="2"/>
        <v>110000</v>
      </c>
    </row>
    <row r="42" spans="1:8" ht="16.5" customHeight="1">
      <c r="A42" s="36"/>
      <c r="B42" s="37"/>
      <c r="C42" s="24" t="s">
        <v>46</v>
      </c>
      <c r="D42" s="25"/>
      <c r="E42" s="26">
        <v>400000</v>
      </c>
      <c r="F42" s="23">
        <v>0</v>
      </c>
      <c r="G42" s="15">
        <f t="shared" si="2"/>
        <v>400000</v>
      </c>
    </row>
    <row r="43" spans="1:8" ht="16.5" customHeight="1">
      <c r="A43" s="36"/>
      <c r="B43" s="37"/>
      <c r="C43" s="12" t="s">
        <v>47</v>
      </c>
      <c r="D43" s="12"/>
      <c r="E43" s="30">
        <v>320000</v>
      </c>
      <c r="F43" s="23">
        <v>0</v>
      </c>
      <c r="G43" s="15">
        <f t="shared" si="2"/>
        <v>320000</v>
      </c>
    </row>
    <row r="44" spans="1:8" ht="16.5" customHeight="1">
      <c r="A44" s="36"/>
      <c r="B44" s="37"/>
      <c r="C44" s="100" t="s">
        <v>90</v>
      </c>
      <c r="D44" s="110"/>
      <c r="E44" s="30">
        <v>1870000</v>
      </c>
      <c r="F44" s="23">
        <v>0</v>
      </c>
      <c r="G44" s="15">
        <f t="shared" si="2"/>
        <v>1870000</v>
      </c>
    </row>
    <row r="45" spans="1:8" ht="16.5" customHeight="1">
      <c r="A45" s="36"/>
      <c r="B45" s="37"/>
      <c r="C45" s="100" t="s">
        <v>7</v>
      </c>
      <c r="D45" s="101"/>
      <c r="E45" s="54">
        <v>100000</v>
      </c>
      <c r="F45" s="31"/>
      <c r="G45" s="15">
        <f t="shared" si="2"/>
        <v>100000</v>
      </c>
    </row>
    <row r="46" spans="1:8" ht="16.5" customHeight="1">
      <c r="A46" s="36"/>
      <c r="B46" s="37"/>
      <c r="C46" s="115" t="s">
        <v>91</v>
      </c>
      <c r="D46" s="132"/>
      <c r="E46" s="54">
        <v>0</v>
      </c>
      <c r="F46" s="31"/>
      <c r="G46" s="15">
        <f t="shared" si="2"/>
        <v>0</v>
      </c>
    </row>
    <row r="47" spans="1:8" ht="16.5" customHeight="1">
      <c r="A47" s="36"/>
      <c r="B47" s="37"/>
      <c r="C47" s="100" t="s">
        <v>87</v>
      </c>
      <c r="D47" s="110"/>
      <c r="E47" s="54">
        <v>0</v>
      </c>
      <c r="F47" s="31">
        <v>100000</v>
      </c>
      <c r="G47" s="15">
        <f t="shared" si="2"/>
        <v>100000</v>
      </c>
    </row>
    <row r="48" spans="1:8" ht="16.5" customHeight="1" thickBot="1">
      <c r="A48" s="36"/>
      <c r="B48" s="37"/>
      <c r="C48" s="81" t="s">
        <v>84</v>
      </c>
      <c r="D48" s="87" t="s">
        <v>83</v>
      </c>
      <c r="E48" s="54">
        <v>593000</v>
      </c>
      <c r="F48" s="82">
        <v>173000</v>
      </c>
      <c r="G48" s="15">
        <f t="shared" si="2"/>
        <v>766000</v>
      </c>
    </row>
    <row r="49" spans="1:7" ht="16.5" customHeight="1" thickTop="1" thickBot="1">
      <c r="A49" s="124"/>
      <c r="B49" s="125"/>
      <c r="C49" s="146" t="s">
        <v>80</v>
      </c>
      <c r="D49" s="147"/>
      <c r="E49" s="91">
        <f>SUM(E31:E48)</f>
        <v>9023000</v>
      </c>
      <c r="F49" s="91">
        <f>SUM(F31:F48)</f>
        <v>358000</v>
      </c>
      <c r="G49" s="90">
        <f>SUM(G31:G48)</f>
        <v>9381000</v>
      </c>
    </row>
    <row r="50" spans="1:7" ht="16.5" customHeight="1" thickTop="1" thickBot="1">
      <c r="A50" s="88" t="s">
        <v>58</v>
      </c>
      <c r="B50" s="89"/>
      <c r="C50" s="73"/>
      <c r="D50" s="74"/>
      <c r="E50" s="75">
        <f>E21+E30+E49</f>
        <v>56060000</v>
      </c>
      <c r="F50" s="75">
        <f>F21+F30+F49</f>
        <v>1340000</v>
      </c>
      <c r="G50" s="90">
        <f>E50+F50</f>
        <v>57400000</v>
      </c>
    </row>
    <row r="51" spans="1:7" ht="16.5" customHeight="1" thickTop="1">
      <c r="A51" s="48"/>
      <c r="B51" s="48"/>
      <c r="C51" s="48"/>
      <c r="D51" s="48"/>
      <c r="E51" s="49"/>
      <c r="F51" s="49"/>
    </row>
    <row r="52" spans="1:7" ht="16.5" customHeight="1">
      <c r="A52" s="48"/>
      <c r="B52" s="48"/>
      <c r="C52" s="48"/>
      <c r="D52" s="48"/>
      <c r="E52" s="49"/>
      <c r="F52" s="49"/>
    </row>
    <row r="53" spans="1:7" ht="16.5" customHeight="1">
      <c r="A53" s="48"/>
      <c r="B53" s="48"/>
      <c r="C53" s="48"/>
      <c r="D53" s="48"/>
      <c r="E53" s="49"/>
      <c r="F53" s="49"/>
    </row>
    <row r="54" spans="1:7" ht="16.5" customHeight="1">
      <c r="A54" s="48"/>
      <c r="B54" s="48"/>
      <c r="C54" s="48"/>
      <c r="D54" s="48"/>
      <c r="E54" s="49"/>
      <c r="F54" s="49"/>
    </row>
    <row r="55" spans="1:7" ht="16.5" customHeight="1">
      <c r="A55" s="48"/>
      <c r="B55" s="48"/>
      <c r="C55" s="48"/>
      <c r="D55" s="48"/>
      <c r="E55" s="49"/>
      <c r="F55" s="49"/>
    </row>
    <row r="56" spans="1:7" ht="14.25" customHeight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</row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</sheetData>
  <mergeCells count="39">
    <mergeCell ref="A7:B7"/>
    <mergeCell ref="C7:D7"/>
    <mergeCell ref="A1:G1"/>
    <mergeCell ref="A3:G3"/>
    <mergeCell ref="A4:G4"/>
    <mergeCell ref="C5:E5"/>
    <mergeCell ref="C6:D6"/>
    <mergeCell ref="C21:D21"/>
    <mergeCell ref="A8:B8"/>
    <mergeCell ref="C8:D8"/>
    <mergeCell ref="C9:D9"/>
    <mergeCell ref="C10:D10"/>
    <mergeCell ref="A11:B11"/>
    <mergeCell ref="A15:B15"/>
    <mergeCell ref="A17:B17"/>
    <mergeCell ref="C17:D17"/>
    <mergeCell ref="C18:D18"/>
    <mergeCell ref="C19:D19"/>
    <mergeCell ref="C20:D20"/>
    <mergeCell ref="C39:D39"/>
    <mergeCell ref="C22:D22"/>
    <mergeCell ref="C23:D23"/>
    <mergeCell ref="C24:D24"/>
    <mergeCell ref="A27:B27"/>
    <mergeCell ref="A28:B28"/>
    <mergeCell ref="C30:D30"/>
    <mergeCell ref="A31:B31"/>
    <mergeCell ref="C31:D31"/>
    <mergeCell ref="C32:D32"/>
    <mergeCell ref="C34:D34"/>
    <mergeCell ref="C36:D36"/>
    <mergeCell ref="A49:B49"/>
    <mergeCell ref="C49:D49"/>
    <mergeCell ref="C40:D40"/>
    <mergeCell ref="C41:D41"/>
    <mergeCell ref="C44:D44"/>
    <mergeCell ref="C45:D45"/>
    <mergeCell ref="C46:D46"/>
    <mergeCell ref="C47:D47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4"/>
  <sheetViews>
    <sheetView topLeftCell="A34" zoomScaleNormal="100" workbookViewId="0">
      <selection activeCell="E56" sqref="E56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59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67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195000</v>
      </c>
      <c r="G7" s="15">
        <f t="shared" ref="G7:G55" si="0">E7+F7</f>
        <v>195000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0</v>
      </c>
      <c r="F8" s="14">
        <v>8369</v>
      </c>
      <c r="G8" s="15">
        <f t="shared" si="0"/>
        <v>8369</v>
      </c>
    </row>
    <row r="9" spans="1:7" ht="16.5" customHeight="1">
      <c r="A9" s="16"/>
      <c r="B9" s="17"/>
      <c r="C9" s="100" t="s">
        <v>64</v>
      </c>
      <c r="D9" s="101"/>
      <c r="E9" s="51"/>
      <c r="F9" s="14">
        <v>46677</v>
      </c>
      <c r="G9" s="15">
        <f t="shared" si="0"/>
        <v>46677</v>
      </c>
    </row>
    <row r="10" spans="1:7" ht="16.5" customHeight="1">
      <c r="A10" s="66" t="s">
        <v>55</v>
      </c>
      <c r="B10" s="52"/>
      <c r="C10" s="100" t="s">
        <v>65</v>
      </c>
      <c r="D10" s="101"/>
      <c r="E10" s="76"/>
      <c r="F10" s="14">
        <v>400000</v>
      </c>
      <c r="G10" s="15">
        <v>400000</v>
      </c>
    </row>
    <row r="11" spans="1:7" ht="16.5" customHeight="1">
      <c r="A11" s="113" t="s">
        <v>17</v>
      </c>
      <c r="B11" s="118"/>
      <c r="C11" s="20" t="s">
        <v>14</v>
      </c>
      <c r="D11" s="21"/>
      <c r="E11" s="22">
        <v>4690991</v>
      </c>
      <c r="F11" s="14"/>
      <c r="G11" s="15">
        <f t="shared" si="0"/>
        <v>4690991</v>
      </c>
    </row>
    <row r="12" spans="1:7" ht="16.5" customHeight="1">
      <c r="A12" s="18"/>
      <c r="B12" s="19"/>
      <c r="C12" s="20" t="s">
        <v>13</v>
      </c>
      <c r="D12" s="55"/>
      <c r="E12" s="22">
        <v>608600</v>
      </c>
      <c r="F12" s="23"/>
      <c r="G12" s="15">
        <f t="shared" si="0"/>
        <v>608600</v>
      </c>
    </row>
    <row r="13" spans="1:7" ht="16.5" customHeight="1">
      <c r="A13" s="18"/>
      <c r="B13" s="19"/>
      <c r="C13" s="20" t="s">
        <v>15</v>
      </c>
      <c r="D13" s="55"/>
      <c r="E13" s="26">
        <v>360000</v>
      </c>
      <c r="F13" s="23"/>
      <c r="G13" s="15">
        <f t="shared" si="0"/>
        <v>360000</v>
      </c>
    </row>
    <row r="14" spans="1:7" ht="16.5" customHeight="1">
      <c r="A14" s="18"/>
      <c r="B14" s="19"/>
      <c r="C14" s="27" t="s">
        <v>16</v>
      </c>
      <c r="D14" s="28"/>
      <c r="E14" s="26">
        <v>114183</v>
      </c>
      <c r="F14" s="23"/>
      <c r="G14" s="15">
        <f t="shared" si="0"/>
        <v>114183</v>
      </c>
    </row>
    <row r="15" spans="1:7" ht="16.5" customHeight="1">
      <c r="A15" s="18"/>
      <c r="B15" s="19"/>
      <c r="C15" s="135" t="s">
        <v>61</v>
      </c>
      <c r="D15" s="110"/>
      <c r="E15" s="29">
        <v>7332712</v>
      </c>
      <c r="F15" s="23"/>
      <c r="G15" s="15">
        <f t="shared" si="0"/>
        <v>7332712</v>
      </c>
    </row>
    <row r="16" spans="1:7" ht="16.5" customHeight="1">
      <c r="A16" s="136" t="s">
        <v>62</v>
      </c>
      <c r="B16" s="137"/>
      <c r="C16" s="66" t="s">
        <v>55</v>
      </c>
      <c r="D16" s="52"/>
      <c r="E16" s="30"/>
      <c r="F16" s="23"/>
      <c r="G16" s="15"/>
    </row>
    <row r="17" spans="1:8" ht="16.5" customHeight="1">
      <c r="A17" s="136"/>
      <c r="B17" s="137"/>
      <c r="C17" s="138" t="s">
        <v>68</v>
      </c>
      <c r="D17" s="139"/>
      <c r="E17" s="30">
        <v>140594</v>
      </c>
      <c r="F17" s="23">
        <v>0</v>
      </c>
      <c r="G17" s="15">
        <f t="shared" si="0"/>
        <v>140594</v>
      </c>
    </row>
    <row r="18" spans="1:8" ht="16.5" customHeight="1" thickBot="1">
      <c r="A18" s="119" t="s">
        <v>19</v>
      </c>
      <c r="B18" s="120"/>
      <c r="C18" s="57"/>
      <c r="D18" s="58"/>
      <c r="E18" s="59">
        <f>SUM(E7:E17)</f>
        <v>13247080</v>
      </c>
      <c r="F18" s="59">
        <f>SUM(F7:F17)</f>
        <v>650046</v>
      </c>
      <c r="G18" s="60">
        <f t="shared" si="0"/>
        <v>13897126</v>
      </c>
    </row>
    <row r="19" spans="1:8" ht="16.5" customHeight="1" thickTop="1">
      <c r="A19" s="11" t="s">
        <v>20</v>
      </c>
      <c r="B19" s="33"/>
      <c r="C19" s="20" t="s">
        <v>21</v>
      </c>
      <c r="D19" s="21"/>
      <c r="E19" s="30"/>
      <c r="F19" s="34"/>
      <c r="G19" s="35">
        <f t="shared" si="0"/>
        <v>0</v>
      </c>
    </row>
    <row r="20" spans="1:8" ht="16.5" customHeight="1">
      <c r="A20" s="113" t="s">
        <v>30</v>
      </c>
      <c r="B20" s="114"/>
      <c r="C20" s="100" t="s">
        <v>22</v>
      </c>
      <c r="D20" s="110"/>
      <c r="E20" s="30">
        <v>7617717</v>
      </c>
      <c r="F20" s="38"/>
      <c r="G20" s="15">
        <f t="shared" si="0"/>
        <v>7617717</v>
      </c>
    </row>
    <row r="21" spans="1:8" ht="16.5" customHeight="1">
      <c r="A21" s="56"/>
      <c r="B21" s="37"/>
      <c r="C21" s="100" t="s">
        <v>23</v>
      </c>
      <c r="D21" s="110"/>
      <c r="E21" s="30">
        <v>314269</v>
      </c>
      <c r="F21" s="23"/>
      <c r="G21" s="15">
        <f t="shared" si="0"/>
        <v>314269</v>
      </c>
    </row>
    <row r="22" spans="1:8" ht="16.5" customHeight="1">
      <c r="A22" s="36"/>
      <c r="B22" s="37"/>
      <c r="C22" s="100" t="s">
        <v>24</v>
      </c>
      <c r="D22" s="110"/>
      <c r="E22" s="30">
        <v>350610</v>
      </c>
      <c r="F22" s="23"/>
      <c r="G22" s="15">
        <f t="shared" si="0"/>
        <v>350610</v>
      </c>
    </row>
    <row r="23" spans="1:8" ht="16.5" customHeight="1" thickBot="1">
      <c r="A23" s="36"/>
      <c r="B23" s="37"/>
      <c r="C23" s="115" t="s">
        <v>49</v>
      </c>
      <c r="D23" s="116"/>
      <c r="E23" s="54">
        <v>3510</v>
      </c>
      <c r="F23" s="31">
        <v>0</v>
      </c>
      <c r="G23" s="32">
        <f t="shared" si="0"/>
        <v>3510</v>
      </c>
    </row>
    <row r="24" spans="1:8" ht="16.5" customHeight="1" thickTop="1">
      <c r="A24" s="36"/>
      <c r="B24" s="37"/>
      <c r="C24" s="111" t="s">
        <v>50</v>
      </c>
      <c r="D24" s="112"/>
      <c r="E24" s="61">
        <f>E20+E21+E22+E23</f>
        <v>8286106</v>
      </c>
      <c r="F24" s="61">
        <f>F20+F21+F22+F23</f>
        <v>0</v>
      </c>
      <c r="G24" s="62">
        <f t="shared" si="0"/>
        <v>8286106</v>
      </c>
    </row>
    <row r="25" spans="1:8" ht="16.5" customHeight="1">
      <c r="A25" s="36"/>
      <c r="B25" s="37"/>
      <c r="C25" s="100" t="s">
        <v>25</v>
      </c>
      <c r="D25" s="110"/>
      <c r="E25" s="30"/>
      <c r="F25" s="23"/>
      <c r="G25" s="15">
        <f t="shared" si="0"/>
        <v>0</v>
      </c>
    </row>
    <row r="26" spans="1:8" ht="16.5" customHeight="1">
      <c r="A26" s="36"/>
      <c r="B26" s="37"/>
      <c r="C26" s="100" t="s">
        <v>28</v>
      </c>
      <c r="D26" s="110"/>
      <c r="E26" s="30">
        <v>951300</v>
      </c>
      <c r="F26" s="23"/>
      <c r="G26" s="15">
        <f t="shared" si="0"/>
        <v>951300</v>
      </c>
    </row>
    <row r="27" spans="1:8" ht="16.5" customHeight="1">
      <c r="A27" s="36"/>
      <c r="B27" s="37"/>
      <c r="C27" s="100" t="s">
        <v>32</v>
      </c>
      <c r="D27" s="110"/>
      <c r="E27" s="30">
        <v>513000</v>
      </c>
      <c r="F27" s="23"/>
      <c r="G27" s="15">
        <f t="shared" si="0"/>
        <v>513000</v>
      </c>
    </row>
    <row r="28" spans="1:8" ht="16.5" customHeight="1">
      <c r="A28" s="36"/>
      <c r="B28" s="37"/>
      <c r="C28" s="20" t="s">
        <v>26</v>
      </c>
      <c r="D28" s="55"/>
      <c r="E28" s="30">
        <v>0</v>
      </c>
      <c r="F28" s="14">
        <v>25276</v>
      </c>
      <c r="G28" s="15">
        <f t="shared" si="0"/>
        <v>25276</v>
      </c>
    </row>
    <row r="29" spans="1:8" ht="16.5" customHeight="1">
      <c r="A29" s="36"/>
      <c r="B29" s="37"/>
      <c r="C29" s="20" t="s">
        <v>27</v>
      </c>
      <c r="D29" s="55"/>
      <c r="E29" s="30"/>
      <c r="F29" s="14">
        <v>14905</v>
      </c>
      <c r="G29" s="15">
        <f t="shared" si="0"/>
        <v>14905</v>
      </c>
    </row>
    <row r="30" spans="1:8" ht="16.5" customHeight="1">
      <c r="A30" s="98"/>
      <c r="B30" s="117"/>
      <c r="C30" s="20" t="s">
        <v>29</v>
      </c>
      <c r="D30" s="55"/>
      <c r="E30" s="30"/>
      <c r="F30" s="14">
        <v>9000</v>
      </c>
      <c r="G30" s="15">
        <f t="shared" si="0"/>
        <v>9000</v>
      </c>
    </row>
    <row r="31" spans="1:8" ht="16.5" customHeight="1" thickBot="1">
      <c r="A31" s="113"/>
      <c r="B31" s="114"/>
      <c r="C31" s="20" t="s">
        <v>33</v>
      </c>
      <c r="D31" s="55"/>
      <c r="E31" s="30">
        <v>3827</v>
      </c>
      <c r="F31" s="23"/>
      <c r="G31" s="15">
        <f t="shared" si="0"/>
        <v>3827</v>
      </c>
    </row>
    <row r="32" spans="1:8" ht="16.5" customHeight="1" thickTop="1">
      <c r="A32" s="36"/>
      <c r="B32" s="37"/>
      <c r="C32" s="111" t="s">
        <v>51</v>
      </c>
      <c r="D32" s="112"/>
      <c r="E32" s="61">
        <f>E25+E26+E27+E28+E29+E30+E31</f>
        <v>1468127</v>
      </c>
      <c r="F32" s="61">
        <f>F25+F26+F27+F28+F29+F30+F31</f>
        <v>49181</v>
      </c>
      <c r="G32" s="62">
        <f t="shared" si="0"/>
        <v>1517308</v>
      </c>
      <c r="H32" s="40"/>
    </row>
    <row r="33" spans="1:8" ht="16.5" customHeight="1">
      <c r="A33" s="113" t="s">
        <v>31</v>
      </c>
      <c r="B33" s="114"/>
      <c r="C33" s="100" t="s">
        <v>34</v>
      </c>
      <c r="D33" s="110"/>
      <c r="E33" s="30"/>
      <c r="F33" s="23">
        <v>0</v>
      </c>
      <c r="G33" s="15">
        <f t="shared" si="0"/>
        <v>0</v>
      </c>
    </row>
    <row r="34" spans="1:8" ht="16.5" customHeight="1">
      <c r="A34" s="36"/>
      <c r="B34" s="37"/>
      <c r="C34" s="100" t="s">
        <v>35</v>
      </c>
      <c r="D34" s="110"/>
      <c r="E34" s="30">
        <v>64078</v>
      </c>
      <c r="F34" s="23">
        <v>10560</v>
      </c>
      <c r="G34" s="15">
        <f t="shared" si="0"/>
        <v>74638</v>
      </c>
    </row>
    <row r="35" spans="1:8" ht="16.5" customHeight="1">
      <c r="A35" s="36"/>
      <c r="B35" s="37"/>
      <c r="C35" s="100" t="s">
        <v>36</v>
      </c>
      <c r="D35" s="110"/>
      <c r="E35" s="30">
        <v>271346</v>
      </c>
      <c r="F35" s="23">
        <v>0</v>
      </c>
      <c r="G35" s="15">
        <f t="shared" si="0"/>
        <v>271346</v>
      </c>
    </row>
    <row r="36" spans="1:8" ht="16.5" customHeight="1">
      <c r="A36" s="36"/>
      <c r="B36" s="37"/>
      <c r="C36" s="20" t="s">
        <v>37</v>
      </c>
      <c r="D36" s="21"/>
      <c r="E36" s="41">
        <v>93969</v>
      </c>
      <c r="F36" s="23">
        <v>0</v>
      </c>
      <c r="G36" s="15">
        <f t="shared" si="0"/>
        <v>93969</v>
      </c>
      <c r="H36" s="42"/>
    </row>
    <row r="37" spans="1:8" ht="16.5" customHeight="1">
      <c r="A37" s="36"/>
      <c r="B37" s="37"/>
      <c r="C37" s="100" t="s">
        <v>38</v>
      </c>
      <c r="D37" s="110"/>
      <c r="E37" s="43">
        <v>107325</v>
      </c>
      <c r="F37" s="44"/>
      <c r="G37" s="15">
        <f t="shared" si="0"/>
        <v>107325</v>
      </c>
    </row>
    <row r="38" spans="1:8" ht="16.5" customHeight="1">
      <c r="A38" s="36"/>
      <c r="B38" s="37"/>
      <c r="C38" s="20" t="s">
        <v>39</v>
      </c>
      <c r="D38" s="21"/>
      <c r="E38" s="30">
        <v>141377</v>
      </c>
      <c r="F38" s="23"/>
      <c r="G38" s="15">
        <f t="shared" si="0"/>
        <v>141377</v>
      </c>
    </row>
    <row r="39" spans="1:8" ht="16.5" customHeight="1">
      <c r="A39" s="36"/>
      <c r="B39" s="37"/>
      <c r="C39" s="20" t="s">
        <v>40</v>
      </c>
      <c r="D39" s="21"/>
      <c r="E39" s="30">
        <v>92310</v>
      </c>
      <c r="F39" s="23">
        <v>920</v>
      </c>
      <c r="G39" s="15">
        <f t="shared" si="0"/>
        <v>93230</v>
      </c>
    </row>
    <row r="40" spans="1:8" ht="16.5" customHeight="1">
      <c r="A40" s="36"/>
      <c r="B40" s="37"/>
      <c r="C40" s="20" t="s">
        <v>41</v>
      </c>
      <c r="D40" s="21"/>
      <c r="E40" s="30">
        <v>258583</v>
      </c>
      <c r="F40" s="23">
        <v>0</v>
      </c>
      <c r="G40" s="15">
        <f t="shared" si="0"/>
        <v>258583</v>
      </c>
    </row>
    <row r="41" spans="1:8" ht="16.5" customHeight="1">
      <c r="A41" s="36"/>
      <c r="B41" s="37"/>
      <c r="C41" s="24" t="s">
        <v>42</v>
      </c>
      <c r="D41" s="25"/>
      <c r="E41" s="26">
        <v>132552</v>
      </c>
      <c r="F41" s="23"/>
      <c r="G41" s="15">
        <f t="shared" si="0"/>
        <v>132552</v>
      </c>
    </row>
    <row r="42" spans="1:8" ht="16.5" customHeight="1">
      <c r="A42" s="36"/>
      <c r="B42" s="37"/>
      <c r="C42" s="100" t="s">
        <v>43</v>
      </c>
      <c r="D42" s="110"/>
      <c r="E42" s="26">
        <v>55300</v>
      </c>
      <c r="F42" s="23"/>
      <c r="G42" s="15">
        <f t="shared" si="0"/>
        <v>55300</v>
      </c>
    </row>
    <row r="43" spans="1:8" ht="16.5" customHeight="1">
      <c r="A43" s="36"/>
      <c r="B43" s="37"/>
      <c r="C43" s="100" t="s">
        <v>44</v>
      </c>
      <c r="D43" s="110"/>
      <c r="E43" s="26">
        <v>311490</v>
      </c>
      <c r="F43" s="23"/>
      <c r="G43" s="15">
        <f t="shared" si="0"/>
        <v>311490</v>
      </c>
    </row>
    <row r="44" spans="1:8" ht="16.5" customHeight="1">
      <c r="A44" s="36"/>
      <c r="B44" s="37"/>
      <c r="C44" s="100" t="s">
        <v>45</v>
      </c>
      <c r="D44" s="110"/>
      <c r="E44" s="26">
        <v>86902</v>
      </c>
      <c r="F44" s="23">
        <v>260600</v>
      </c>
      <c r="G44" s="15">
        <f t="shared" si="0"/>
        <v>347502</v>
      </c>
    </row>
    <row r="45" spans="1:8" ht="16.5" customHeight="1">
      <c r="A45" s="36"/>
      <c r="B45" s="37"/>
      <c r="C45" s="24" t="s">
        <v>46</v>
      </c>
      <c r="D45" s="25"/>
      <c r="E45" s="26">
        <v>102211</v>
      </c>
      <c r="F45" s="23">
        <v>0</v>
      </c>
      <c r="G45" s="15">
        <f t="shared" si="0"/>
        <v>102211</v>
      </c>
    </row>
    <row r="46" spans="1:8" ht="16.5" customHeight="1">
      <c r="A46" s="36"/>
      <c r="B46" s="37"/>
      <c r="C46" s="12" t="s">
        <v>47</v>
      </c>
      <c r="D46" s="12"/>
      <c r="E46" s="30">
        <v>61324</v>
      </c>
      <c r="F46" s="23">
        <v>0</v>
      </c>
      <c r="G46" s="15">
        <f t="shared" si="0"/>
        <v>61324</v>
      </c>
    </row>
    <row r="47" spans="1:8" ht="16.5" customHeight="1">
      <c r="A47" s="36"/>
      <c r="B47" s="37"/>
      <c r="C47" s="100" t="s">
        <v>48</v>
      </c>
      <c r="D47" s="110"/>
      <c r="E47" s="30"/>
      <c r="F47" s="23">
        <v>0</v>
      </c>
      <c r="G47" s="15">
        <f t="shared" si="0"/>
        <v>0</v>
      </c>
    </row>
    <row r="48" spans="1:8" ht="16.5" customHeight="1">
      <c r="A48" s="36"/>
      <c r="B48" s="37"/>
      <c r="C48" s="100" t="s">
        <v>7</v>
      </c>
      <c r="D48" s="101"/>
      <c r="E48" s="54">
        <v>0</v>
      </c>
      <c r="F48" s="31"/>
      <c r="G48" s="15">
        <f t="shared" si="0"/>
        <v>0</v>
      </c>
    </row>
    <row r="49" spans="1:7" ht="16.5" customHeight="1">
      <c r="A49" s="36"/>
      <c r="B49" s="37"/>
      <c r="C49" s="115" t="s">
        <v>8</v>
      </c>
      <c r="D49" s="132"/>
      <c r="E49" s="54">
        <v>0</v>
      </c>
      <c r="F49" s="31"/>
      <c r="G49" s="15">
        <f t="shared" si="0"/>
        <v>0</v>
      </c>
    </row>
    <row r="50" spans="1:7" ht="16.5" customHeight="1" thickBot="1">
      <c r="A50" s="36"/>
      <c r="B50" s="37"/>
      <c r="C50" s="100" t="s">
        <v>63</v>
      </c>
      <c r="D50" s="110"/>
      <c r="E50" s="54">
        <v>500000</v>
      </c>
      <c r="F50" s="31"/>
      <c r="G50" s="15">
        <f t="shared" si="0"/>
        <v>500000</v>
      </c>
    </row>
    <row r="51" spans="1:7" ht="16.5" customHeight="1" thickTop="1" thickBot="1">
      <c r="A51" s="124"/>
      <c r="B51" s="125"/>
      <c r="C51" s="124" t="s">
        <v>57</v>
      </c>
      <c r="D51" s="125"/>
      <c r="E51" s="63">
        <f>SUM(E34:E50)</f>
        <v>2278767</v>
      </c>
      <c r="F51" s="63">
        <f>SUM(F34:F50)</f>
        <v>272080</v>
      </c>
      <c r="G51" s="65">
        <f t="shared" si="0"/>
        <v>2550847</v>
      </c>
    </row>
    <row r="52" spans="1:7" ht="16.5" customHeight="1" thickTop="1" thickBot="1">
      <c r="A52" s="68" t="s">
        <v>58</v>
      </c>
      <c r="B52" s="69"/>
      <c r="C52" s="73"/>
      <c r="D52" s="74"/>
      <c r="E52" s="75">
        <f>E24+E32+E51</f>
        <v>12033000</v>
      </c>
      <c r="F52" s="75">
        <f>F24+F32+F51</f>
        <v>321261</v>
      </c>
      <c r="G52" s="65">
        <f t="shared" si="0"/>
        <v>12354261</v>
      </c>
    </row>
    <row r="53" spans="1:7" ht="16.5" customHeight="1" thickTop="1" thickBot="1">
      <c r="A53" s="126" t="s">
        <v>54</v>
      </c>
      <c r="B53" s="127"/>
      <c r="C53" s="70"/>
      <c r="D53" s="71"/>
      <c r="E53" s="72">
        <f>E18-E52</f>
        <v>1214080</v>
      </c>
      <c r="F53" s="72">
        <f>F18-F52</f>
        <v>328785</v>
      </c>
      <c r="G53" s="64">
        <f t="shared" si="0"/>
        <v>1542865</v>
      </c>
    </row>
    <row r="54" spans="1:7" ht="16.5" customHeight="1" thickTop="1" thickBot="1">
      <c r="A54" s="128" t="s">
        <v>52</v>
      </c>
      <c r="B54" s="129"/>
      <c r="C54" s="45"/>
      <c r="D54" s="46"/>
      <c r="E54" s="47">
        <v>32282888</v>
      </c>
      <c r="F54" s="47">
        <v>1957363</v>
      </c>
      <c r="G54" s="39">
        <f t="shared" si="0"/>
        <v>34240251</v>
      </c>
    </row>
    <row r="55" spans="1:7" ht="16.5" customHeight="1" thickTop="1" thickBot="1">
      <c r="A55" s="128" t="s">
        <v>53</v>
      </c>
      <c r="B55" s="129"/>
      <c r="C55" s="130"/>
      <c r="D55" s="131"/>
      <c r="E55" s="47">
        <f>E53+E54</f>
        <v>33496968</v>
      </c>
      <c r="F55" s="47">
        <f>F53+F54</f>
        <v>2286148</v>
      </c>
      <c r="G55" s="15">
        <f t="shared" si="0"/>
        <v>35783116</v>
      </c>
    </row>
    <row r="56" spans="1:7" ht="14.25" customHeight="1" thickTop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</row>
  </sheetData>
  <mergeCells count="47">
    <mergeCell ref="A11:B11"/>
    <mergeCell ref="C15:D15"/>
    <mergeCell ref="C24:D24"/>
    <mergeCell ref="C25:D25"/>
    <mergeCell ref="A33:B33"/>
    <mergeCell ref="C33:D33"/>
    <mergeCell ref="A30:B30"/>
    <mergeCell ref="A1:G1"/>
    <mergeCell ref="A3:G3"/>
    <mergeCell ref="A4:G4"/>
    <mergeCell ref="C5:E5"/>
    <mergeCell ref="C6:D6"/>
    <mergeCell ref="A7:B7"/>
    <mergeCell ref="C7:D7"/>
    <mergeCell ref="A31:B31"/>
    <mergeCell ref="A18:B18"/>
    <mergeCell ref="C10:D10"/>
    <mergeCell ref="A8:B8"/>
    <mergeCell ref="C8:D8"/>
    <mergeCell ref="C9:D9"/>
    <mergeCell ref="A20:B20"/>
    <mergeCell ref="C20:D20"/>
    <mergeCell ref="C21:D21"/>
    <mergeCell ref="C22:D22"/>
    <mergeCell ref="C23:D23"/>
    <mergeCell ref="C42:D42"/>
    <mergeCell ref="C34:D34"/>
    <mergeCell ref="C35:D35"/>
    <mergeCell ref="C37:D37"/>
    <mergeCell ref="C26:D26"/>
    <mergeCell ref="C27:D27"/>
    <mergeCell ref="A16:B16"/>
    <mergeCell ref="C17:D17"/>
    <mergeCell ref="A55:B55"/>
    <mergeCell ref="C55:D55"/>
    <mergeCell ref="C49:D49"/>
    <mergeCell ref="A51:B51"/>
    <mergeCell ref="C51:D51"/>
    <mergeCell ref="A53:B53"/>
    <mergeCell ref="A54:B54"/>
    <mergeCell ref="C50:D50"/>
    <mergeCell ref="C43:D43"/>
    <mergeCell ref="C44:D44"/>
    <mergeCell ref="C47:D47"/>
    <mergeCell ref="C48:D48"/>
    <mergeCell ref="C32:D32"/>
    <mergeCell ref="A17:B17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4"/>
  <sheetViews>
    <sheetView topLeftCell="A37" zoomScaleNormal="100" workbookViewId="0">
      <selection activeCell="E55" sqref="E55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59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69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204000</v>
      </c>
      <c r="G7" s="15">
        <f t="shared" ref="G7:G55" si="0">E7+F7</f>
        <v>204000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0</v>
      </c>
      <c r="F8" s="14">
        <v>8369</v>
      </c>
      <c r="G8" s="15">
        <f t="shared" si="0"/>
        <v>8369</v>
      </c>
    </row>
    <row r="9" spans="1:7" ht="16.5" customHeight="1">
      <c r="A9" s="16"/>
      <c r="B9" s="17"/>
      <c r="C9" s="100" t="s">
        <v>64</v>
      </c>
      <c r="D9" s="101"/>
      <c r="E9" s="51"/>
      <c r="F9" s="14">
        <v>150767</v>
      </c>
      <c r="G9" s="15">
        <f t="shared" si="0"/>
        <v>150767</v>
      </c>
    </row>
    <row r="10" spans="1:7" ht="16.5" customHeight="1">
      <c r="A10" s="66" t="s">
        <v>55</v>
      </c>
      <c r="B10" s="52"/>
      <c r="C10" s="100" t="s">
        <v>65</v>
      </c>
      <c r="D10" s="101"/>
      <c r="E10" s="76"/>
      <c r="F10" s="14">
        <v>400000</v>
      </c>
      <c r="G10" s="15">
        <v>400000</v>
      </c>
    </row>
    <row r="11" spans="1:7" ht="16.5" customHeight="1">
      <c r="A11" s="113" t="s">
        <v>17</v>
      </c>
      <c r="B11" s="118"/>
      <c r="C11" s="20" t="s">
        <v>14</v>
      </c>
      <c r="D11" s="21"/>
      <c r="E11" s="22">
        <v>8959045</v>
      </c>
      <c r="F11" s="14"/>
      <c r="G11" s="15">
        <f t="shared" si="0"/>
        <v>8959045</v>
      </c>
    </row>
    <row r="12" spans="1:7" ht="16.5" customHeight="1">
      <c r="A12" s="18"/>
      <c r="B12" s="19"/>
      <c r="C12" s="20" t="s">
        <v>13</v>
      </c>
      <c r="D12" s="55"/>
      <c r="E12" s="22">
        <v>705800</v>
      </c>
      <c r="F12" s="23"/>
      <c r="G12" s="15">
        <f t="shared" si="0"/>
        <v>705800</v>
      </c>
    </row>
    <row r="13" spans="1:7" ht="16.5" customHeight="1">
      <c r="A13" s="18"/>
      <c r="B13" s="19"/>
      <c r="C13" s="20" t="s">
        <v>15</v>
      </c>
      <c r="D13" s="55"/>
      <c r="E13" s="26">
        <v>520000</v>
      </c>
      <c r="F13" s="23"/>
      <c r="G13" s="15">
        <f t="shared" si="0"/>
        <v>520000</v>
      </c>
    </row>
    <row r="14" spans="1:7" ht="16.5" customHeight="1">
      <c r="A14" s="18"/>
      <c r="B14" s="19"/>
      <c r="C14" s="27" t="s">
        <v>16</v>
      </c>
      <c r="D14" s="28"/>
      <c r="E14" s="26">
        <v>150258</v>
      </c>
      <c r="F14" s="23"/>
      <c r="G14" s="15">
        <f t="shared" si="0"/>
        <v>150258</v>
      </c>
    </row>
    <row r="15" spans="1:7" ht="16.5" customHeight="1">
      <c r="A15" s="18"/>
      <c r="B15" s="19"/>
      <c r="C15" s="135" t="s">
        <v>61</v>
      </c>
      <c r="D15" s="110"/>
      <c r="E15" s="29">
        <v>7266917</v>
      </c>
      <c r="F15" s="23"/>
      <c r="G15" s="15">
        <f t="shared" si="0"/>
        <v>7266917</v>
      </c>
    </row>
    <row r="16" spans="1:7" ht="16.5" customHeight="1">
      <c r="A16" s="136" t="s">
        <v>62</v>
      </c>
      <c r="B16" s="137"/>
      <c r="C16" s="66" t="s">
        <v>55</v>
      </c>
      <c r="D16" s="52"/>
      <c r="E16" s="30"/>
      <c r="F16" s="23"/>
      <c r="G16" s="15"/>
    </row>
    <row r="17" spans="1:8" ht="16.5" customHeight="1">
      <c r="A17" s="136"/>
      <c r="B17" s="137"/>
      <c r="C17" s="138" t="s">
        <v>68</v>
      </c>
      <c r="D17" s="139"/>
      <c r="E17" s="30">
        <v>47408</v>
      </c>
      <c r="F17" s="23">
        <v>0</v>
      </c>
      <c r="G17" s="15">
        <f t="shared" si="0"/>
        <v>47408</v>
      </c>
    </row>
    <row r="18" spans="1:8" ht="16.5" customHeight="1" thickBot="1">
      <c r="A18" s="119" t="s">
        <v>19</v>
      </c>
      <c r="B18" s="120"/>
      <c r="C18" s="57"/>
      <c r="D18" s="58"/>
      <c r="E18" s="59">
        <f>SUM(E7:E17)</f>
        <v>17649428</v>
      </c>
      <c r="F18" s="59">
        <f>SUM(F7:F17)</f>
        <v>763136</v>
      </c>
      <c r="G18" s="60">
        <f t="shared" si="0"/>
        <v>18412564</v>
      </c>
    </row>
    <row r="19" spans="1:8" ht="16.5" customHeight="1" thickTop="1">
      <c r="A19" s="11" t="s">
        <v>20</v>
      </c>
      <c r="B19" s="33"/>
      <c r="C19" s="20" t="s">
        <v>21</v>
      </c>
      <c r="D19" s="21"/>
      <c r="E19" s="30"/>
      <c r="F19" s="34"/>
      <c r="G19" s="35">
        <f t="shared" si="0"/>
        <v>0</v>
      </c>
    </row>
    <row r="20" spans="1:8" ht="16.5" customHeight="1">
      <c r="A20" s="113" t="s">
        <v>30</v>
      </c>
      <c r="B20" s="114"/>
      <c r="C20" s="100" t="s">
        <v>22</v>
      </c>
      <c r="D20" s="110"/>
      <c r="E20" s="30">
        <v>10817543</v>
      </c>
      <c r="F20" s="38"/>
      <c r="G20" s="15">
        <f t="shared" si="0"/>
        <v>10817543</v>
      </c>
    </row>
    <row r="21" spans="1:8" ht="16.5" customHeight="1">
      <c r="A21" s="56"/>
      <c r="B21" s="37"/>
      <c r="C21" s="100" t="s">
        <v>23</v>
      </c>
      <c r="D21" s="110"/>
      <c r="E21" s="30">
        <v>554571</v>
      </c>
      <c r="F21" s="23"/>
      <c r="G21" s="15">
        <f t="shared" si="0"/>
        <v>554571</v>
      </c>
    </row>
    <row r="22" spans="1:8" ht="16.5" customHeight="1">
      <c r="A22" s="36"/>
      <c r="B22" s="37"/>
      <c r="C22" s="100" t="s">
        <v>24</v>
      </c>
      <c r="D22" s="110"/>
      <c r="E22" s="30">
        <v>430610</v>
      </c>
      <c r="F22" s="23"/>
      <c r="G22" s="15">
        <f t="shared" si="0"/>
        <v>430610</v>
      </c>
    </row>
    <row r="23" spans="1:8" ht="16.5" customHeight="1" thickBot="1">
      <c r="A23" s="36"/>
      <c r="B23" s="37"/>
      <c r="C23" s="115" t="s">
        <v>49</v>
      </c>
      <c r="D23" s="116"/>
      <c r="E23" s="54">
        <v>4746</v>
      </c>
      <c r="F23" s="31">
        <v>0</v>
      </c>
      <c r="G23" s="32">
        <f t="shared" si="0"/>
        <v>4746</v>
      </c>
    </row>
    <row r="24" spans="1:8" ht="16.5" customHeight="1" thickTop="1">
      <c r="A24" s="36"/>
      <c r="B24" s="37"/>
      <c r="C24" s="111" t="s">
        <v>50</v>
      </c>
      <c r="D24" s="112"/>
      <c r="E24" s="61">
        <f>E20+E21+E22+E23</f>
        <v>11807470</v>
      </c>
      <c r="F24" s="61">
        <f>F20+F21+F22+F23</f>
        <v>0</v>
      </c>
      <c r="G24" s="62">
        <f t="shared" si="0"/>
        <v>11807470</v>
      </c>
    </row>
    <row r="25" spans="1:8" ht="16.5" customHeight="1">
      <c r="A25" s="36"/>
      <c r="B25" s="37"/>
      <c r="C25" s="100" t="s">
        <v>25</v>
      </c>
      <c r="D25" s="110"/>
      <c r="E25" s="30"/>
      <c r="F25" s="23"/>
      <c r="G25" s="15">
        <f t="shared" si="0"/>
        <v>0</v>
      </c>
    </row>
    <row r="26" spans="1:8" ht="16.5" customHeight="1">
      <c r="A26" s="36"/>
      <c r="B26" s="37"/>
      <c r="C26" s="100" t="s">
        <v>28</v>
      </c>
      <c r="D26" s="110"/>
      <c r="E26" s="30">
        <v>1274700</v>
      </c>
      <c r="F26" s="23"/>
      <c r="G26" s="15">
        <f t="shared" si="0"/>
        <v>1274700</v>
      </c>
    </row>
    <row r="27" spans="1:8" ht="16.5" customHeight="1">
      <c r="A27" s="36"/>
      <c r="B27" s="37"/>
      <c r="C27" s="100" t="s">
        <v>32</v>
      </c>
      <c r="D27" s="110"/>
      <c r="E27" s="30">
        <v>720000</v>
      </c>
      <c r="F27" s="23"/>
      <c r="G27" s="15">
        <f t="shared" si="0"/>
        <v>720000</v>
      </c>
    </row>
    <row r="28" spans="1:8" ht="16.5" customHeight="1">
      <c r="A28" s="36"/>
      <c r="B28" s="37"/>
      <c r="C28" s="20" t="s">
        <v>26</v>
      </c>
      <c r="D28" s="55"/>
      <c r="E28" s="30">
        <v>0</v>
      </c>
      <c r="F28" s="14">
        <v>25276</v>
      </c>
      <c r="G28" s="15">
        <f t="shared" si="0"/>
        <v>25276</v>
      </c>
    </row>
    <row r="29" spans="1:8" ht="16.5" customHeight="1">
      <c r="A29" s="36"/>
      <c r="B29" s="37"/>
      <c r="C29" s="20" t="s">
        <v>27</v>
      </c>
      <c r="D29" s="55"/>
      <c r="E29" s="30"/>
      <c r="F29" s="14">
        <v>19805</v>
      </c>
      <c r="G29" s="15">
        <f t="shared" si="0"/>
        <v>19805</v>
      </c>
    </row>
    <row r="30" spans="1:8" ht="16.5" customHeight="1">
      <c r="A30" s="98"/>
      <c r="B30" s="117"/>
      <c r="C30" s="20" t="s">
        <v>29</v>
      </c>
      <c r="D30" s="55"/>
      <c r="E30" s="30">
        <v>0</v>
      </c>
      <c r="F30" s="14">
        <v>9000</v>
      </c>
      <c r="G30" s="15">
        <f t="shared" si="0"/>
        <v>9000</v>
      </c>
    </row>
    <row r="31" spans="1:8" ht="16.5" customHeight="1" thickBot="1">
      <c r="A31" s="113"/>
      <c r="B31" s="114"/>
      <c r="C31" s="20" t="s">
        <v>33</v>
      </c>
      <c r="D31" s="55"/>
      <c r="E31" s="30">
        <v>3827</v>
      </c>
      <c r="F31" s="23"/>
      <c r="G31" s="15">
        <f t="shared" si="0"/>
        <v>3827</v>
      </c>
    </row>
    <row r="32" spans="1:8" ht="16.5" customHeight="1" thickTop="1">
      <c r="A32" s="36"/>
      <c r="B32" s="37"/>
      <c r="C32" s="111" t="s">
        <v>51</v>
      </c>
      <c r="D32" s="112"/>
      <c r="E32" s="61">
        <f>E25+E26+E27+E28+E29+E30+E31</f>
        <v>1998527</v>
      </c>
      <c r="F32" s="61">
        <f>F25+F26+F27+F28+F29+F30+F31</f>
        <v>54081</v>
      </c>
      <c r="G32" s="62">
        <f t="shared" si="0"/>
        <v>2052608</v>
      </c>
      <c r="H32" s="40"/>
    </row>
    <row r="33" spans="1:8" ht="16.5" customHeight="1">
      <c r="A33" s="113" t="s">
        <v>31</v>
      </c>
      <c r="B33" s="114"/>
      <c r="C33" s="100" t="s">
        <v>34</v>
      </c>
      <c r="D33" s="110"/>
      <c r="E33" s="30"/>
      <c r="F33" s="23">
        <v>0</v>
      </c>
      <c r="G33" s="15">
        <f t="shared" si="0"/>
        <v>0</v>
      </c>
    </row>
    <row r="34" spans="1:8" ht="16.5" customHeight="1">
      <c r="A34" s="36"/>
      <c r="B34" s="37"/>
      <c r="C34" s="100" t="s">
        <v>35</v>
      </c>
      <c r="D34" s="110"/>
      <c r="E34" s="30">
        <v>133540</v>
      </c>
      <c r="F34" s="23">
        <v>10880</v>
      </c>
      <c r="G34" s="15">
        <f t="shared" si="0"/>
        <v>144420</v>
      </c>
    </row>
    <row r="35" spans="1:8" ht="16.5" customHeight="1">
      <c r="A35" s="36"/>
      <c r="B35" s="37"/>
      <c r="C35" s="100" t="s">
        <v>36</v>
      </c>
      <c r="D35" s="110"/>
      <c r="E35" s="30">
        <v>324717</v>
      </c>
      <c r="F35" s="23">
        <v>0</v>
      </c>
      <c r="G35" s="15">
        <f t="shared" si="0"/>
        <v>324717</v>
      </c>
    </row>
    <row r="36" spans="1:8" ht="16.5" customHeight="1">
      <c r="A36" s="36"/>
      <c r="B36" s="37"/>
      <c r="C36" s="20" t="s">
        <v>37</v>
      </c>
      <c r="D36" s="21"/>
      <c r="E36" s="41">
        <v>153016</v>
      </c>
      <c r="F36" s="23">
        <v>0</v>
      </c>
      <c r="G36" s="15">
        <f t="shared" si="0"/>
        <v>153016</v>
      </c>
      <c r="H36" s="42"/>
    </row>
    <row r="37" spans="1:8" ht="16.5" customHeight="1">
      <c r="A37" s="36"/>
      <c r="B37" s="37"/>
      <c r="C37" s="100" t="s">
        <v>38</v>
      </c>
      <c r="D37" s="110"/>
      <c r="E37" s="43">
        <v>123075</v>
      </c>
      <c r="F37" s="44"/>
      <c r="G37" s="15">
        <f t="shared" si="0"/>
        <v>123075</v>
      </c>
    </row>
    <row r="38" spans="1:8" ht="16.5" customHeight="1">
      <c r="A38" s="36"/>
      <c r="B38" s="37"/>
      <c r="C38" s="20" t="s">
        <v>39</v>
      </c>
      <c r="D38" s="21"/>
      <c r="E38" s="30">
        <v>182556</v>
      </c>
      <c r="F38" s="23"/>
      <c r="G38" s="15">
        <f t="shared" si="0"/>
        <v>182556</v>
      </c>
    </row>
    <row r="39" spans="1:8" ht="16.5" customHeight="1">
      <c r="A39" s="36"/>
      <c r="B39" s="37"/>
      <c r="C39" s="20" t="s">
        <v>40</v>
      </c>
      <c r="D39" s="21"/>
      <c r="E39" s="30">
        <v>104845</v>
      </c>
      <c r="F39" s="23">
        <v>920</v>
      </c>
      <c r="G39" s="15">
        <f t="shared" si="0"/>
        <v>105765</v>
      </c>
    </row>
    <row r="40" spans="1:8" ht="16.5" customHeight="1">
      <c r="A40" s="36"/>
      <c r="B40" s="37"/>
      <c r="C40" s="20" t="s">
        <v>41</v>
      </c>
      <c r="D40" s="21"/>
      <c r="E40" s="30">
        <v>306533</v>
      </c>
      <c r="F40" s="23">
        <v>0</v>
      </c>
      <c r="G40" s="15">
        <f t="shared" si="0"/>
        <v>306533</v>
      </c>
    </row>
    <row r="41" spans="1:8" ht="16.5" customHeight="1">
      <c r="A41" s="36"/>
      <c r="B41" s="37"/>
      <c r="C41" s="24" t="s">
        <v>42</v>
      </c>
      <c r="D41" s="25"/>
      <c r="E41" s="26">
        <v>177775</v>
      </c>
      <c r="F41" s="23"/>
      <c r="G41" s="15">
        <f t="shared" si="0"/>
        <v>177775</v>
      </c>
    </row>
    <row r="42" spans="1:8" ht="16.5" customHeight="1">
      <c r="A42" s="36"/>
      <c r="B42" s="37"/>
      <c r="C42" s="100" t="s">
        <v>43</v>
      </c>
      <c r="D42" s="110"/>
      <c r="E42" s="26">
        <v>55300</v>
      </c>
      <c r="F42" s="23"/>
      <c r="G42" s="15">
        <f t="shared" si="0"/>
        <v>55300</v>
      </c>
    </row>
    <row r="43" spans="1:8" ht="16.5" customHeight="1">
      <c r="A43" s="36"/>
      <c r="B43" s="37"/>
      <c r="C43" s="100" t="s">
        <v>44</v>
      </c>
      <c r="D43" s="110"/>
      <c r="E43" s="26">
        <v>311490</v>
      </c>
      <c r="F43" s="23"/>
      <c r="G43" s="15">
        <f t="shared" si="0"/>
        <v>311490</v>
      </c>
    </row>
    <row r="44" spans="1:8" ht="16.5" customHeight="1">
      <c r="A44" s="36"/>
      <c r="B44" s="37"/>
      <c r="C44" s="100" t="s">
        <v>45</v>
      </c>
      <c r="D44" s="110"/>
      <c r="E44" s="26">
        <v>86902</v>
      </c>
      <c r="F44" s="23">
        <v>260600</v>
      </c>
      <c r="G44" s="15">
        <f t="shared" si="0"/>
        <v>347502</v>
      </c>
    </row>
    <row r="45" spans="1:8" ht="16.5" customHeight="1">
      <c r="A45" s="36"/>
      <c r="B45" s="37"/>
      <c r="C45" s="24" t="s">
        <v>46</v>
      </c>
      <c r="D45" s="25"/>
      <c r="E45" s="26">
        <v>138111</v>
      </c>
      <c r="F45" s="23">
        <v>0</v>
      </c>
      <c r="G45" s="15">
        <f t="shared" si="0"/>
        <v>138111</v>
      </c>
    </row>
    <row r="46" spans="1:8" ht="16.5" customHeight="1">
      <c r="A46" s="36"/>
      <c r="B46" s="37"/>
      <c r="C46" s="12" t="s">
        <v>47</v>
      </c>
      <c r="D46" s="12"/>
      <c r="E46" s="30">
        <v>74997</v>
      </c>
      <c r="F46" s="23">
        <v>0</v>
      </c>
      <c r="G46" s="15">
        <f t="shared" si="0"/>
        <v>74997</v>
      </c>
    </row>
    <row r="47" spans="1:8" ht="16.5" customHeight="1">
      <c r="A47" s="36"/>
      <c r="B47" s="37"/>
      <c r="C47" s="100" t="s">
        <v>48</v>
      </c>
      <c r="D47" s="110"/>
      <c r="E47" s="30"/>
      <c r="F47" s="23">
        <v>0</v>
      </c>
      <c r="G47" s="15">
        <f t="shared" si="0"/>
        <v>0</v>
      </c>
    </row>
    <row r="48" spans="1:8" ht="16.5" customHeight="1">
      <c r="A48" s="36"/>
      <c r="B48" s="37"/>
      <c r="C48" s="100" t="s">
        <v>7</v>
      </c>
      <c r="D48" s="101"/>
      <c r="E48" s="54">
        <v>0</v>
      </c>
      <c r="F48" s="31"/>
      <c r="G48" s="15">
        <f t="shared" si="0"/>
        <v>0</v>
      </c>
    </row>
    <row r="49" spans="1:7" ht="16.5" customHeight="1">
      <c r="A49" s="36"/>
      <c r="B49" s="37"/>
      <c r="C49" s="115" t="s">
        <v>8</v>
      </c>
      <c r="D49" s="132"/>
      <c r="E49" s="54">
        <v>0</v>
      </c>
      <c r="F49" s="31"/>
      <c r="G49" s="15">
        <f t="shared" si="0"/>
        <v>0</v>
      </c>
    </row>
    <row r="50" spans="1:7" ht="16.5" customHeight="1" thickBot="1">
      <c r="A50" s="36"/>
      <c r="B50" s="37"/>
      <c r="C50" s="100" t="s">
        <v>63</v>
      </c>
      <c r="D50" s="110"/>
      <c r="E50" s="54">
        <v>500000</v>
      </c>
      <c r="F50" s="31"/>
      <c r="G50" s="15">
        <f t="shared" si="0"/>
        <v>500000</v>
      </c>
    </row>
    <row r="51" spans="1:7" ht="16.5" customHeight="1" thickTop="1" thickBot="1">
      <c r="A51" s="124"/>
      <c r="B51" s="125"/>
      <c r="C51" s="124" t="s">
        <v>57</v>
      </c>
      <c r="D51" s="125"/>
      <c r="E51" s="63">
        <f>SUM(E34:E50)</f>
        <v>2672857</v>
      </c>
      <c r="F51" s="63">
        <f>SUM(F34:F50)</f>
        <v>272400</v>
      </c>
      <c r="G51" s="65">
        <f t="shared" si="0"/>
        <v>2945257</v>
      </c>
    </row>
    <row r="52" spans="1:7" ht="16.5" customHeight="1" thickTop="1" thickBot="1">
      <c r="A52" s="68" t="s">
        <v>58</v>
      </c>
      <c r="B52" s="69"/>
      <c r="C52" s="73"/>
      <c r="D52" s="74"/>
      <c r="E52" s="75">
        <f>E24+E32+E51</f>
        <v>16478854</v>
      </c>
      <c r="F52" s="75">
        <f>F24+F32+F51</f>
        <v>326481</v>
      </c>
      <c r="G52" s="65">
        <f t="shared" si="0"/>
        <v>16805335</v>
      </c>
    </row>
    <row r="53" spans="1:7" ht="16.5" customHeight="1" thickTop="1" thickBot="1">
      <c r="A53" s="126" t="s">
        <v>54</v>
      </c>
      <c r="B53" s="127"/>
      <c r="C53" s="70"/>
      <c r="D53" s="71"/>
      <c r="E53" s="72">
        <f>E18-E52</f>
        <v>1170574</v>
      </c>
      <c r="F53" s="72">
        <f>F18-F52</f>
        <v>436655</v>
      </c>
      <c r="G53" s="64">
        <f t="shared" si="0"/>
        <v>1607229</v>
      </c>
    </row>
    <row r="54" spans="1:7" ht="16.5" customHeight="1" thickTop="1" thickBot="1">
      <c r="A54" s="128" t="s">
        <v>52</v>
      </c>
      <c r="B54" s="129"/>
      <c r="C54" s="45"/>
      <c r="D54" s="46"/>
      <c r="E54" s="47">
        <v>32282888</v>
      </c>
      <c r="F54" s="47">
        <v>1957363</v>
      </c>
      <c r="G54" s="39">
        <f t="shared" si="0"/>
        <v>34240251</v>
      </c>
    </row>
    <row r="55" spans="1:7" ht="16.5" customHeight="1" thickTop="1" thickBot="1">
      <c r="A55" s="128" t="s">
        <v>53</v>
      </c>
      <c r="B55" s="129"/>
      <c r="C55" s="130"/>
      <c r="D55" s="131"/>
      <c r="E55" s="47">
        <f>E53+E54</f>
        <v>33453462</v>
      </c>
      <c r="F55" s="47">
        <f>F53+F54</f>
        <v>2394018</v>
      </c>
      <c r="G55" s="15">
        <f t="shared" si="0"/>
        <v>35847480</v>
      </c>
    </row>
    <row r="56" spans="1:7" ht="14.25" customHeight="1" thickTop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</row>
  </sheetData>
  <mergeCells count="47">
    <mergeCell ref="C15:D15"/>
    <mergeCell ref="A1:G1"/>
    <mergeCell ref="A3:G3"/>
    <mergeCell ref="A4:G4"/>
    <mergeCell ref="C5:E5"/>
    <mergeCell ref="C6:D6"/>
    <mergeCell ref="A7:B7"/>
    <mergeCell ref="C7:D7"/>
    <mergeCell ref="A8:B8"/>
    <mergeCell ref="C8:D8"/>
    <mergeCell ref="C9:D9"/>
    <mergeCell ref="C10:D10"/>
    <mergeCell ref="A11:B11"/>
    <mergeCell ref="C26:D26"/>
    <mergeCell ref="A16:B16"/>
    <mergeCell ref="A17:B17"/>
    <mergeCell ref="C17:D17"/>
    <mergeCell ref="A18:B18"/>
    <mergeCell ref="A20:B20"/>
    <mergeCell ref="C20:D20"/>
    <mergeCell ref="C21:D21"/>
    <mergeCell ref="C22:D22"/>
    <mergeCell ref="C23:D23"/>
    <mergeCell ref="C24:D24"/>
    <mergeCell ref="C25:D25"/>
    <mergeCell ref="C44:D44"/>
    <mergeCell ref="C27:D27"/>
    <mergeCell ref="A30:B30"/>
    <mergeCell ref="A31:B31"/>
    <mergeCell ref="C32:D32"/>
    <mergeCell ref="A33:B33"/>
    <mergeCell ref="C33:D33"/>
    <mergeCell ref="C34:D34"/>
    <mergeCell ref="C35:D35"/>
    <mergeCell ref="C37:D37"/>
    <mergeCell ref="C42:D42"/>
    <mergeCell ref="C43:D43"/>
    <mergeCell ref="A53:B53"/>
    <mergeCell ref="A54:B54"/>
    <mergeCell ref="A55:B55"/>
    <mergeCell ref="C55:D55"/>
    <mergeCell ref="C47:D47"/>
    <mergeCell ref="C48:D48"/>
    <mergeCell ref="C49:D49"/>
    <mergeCell ref="C50:D50"/>
    <mergeCell ref="A51:B51"/>
    <mergeCell ref="C51:D51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4"/>
  <sheetViews>
    <sheetView topLeftCell="A37" zoomScaleNormal="100" workbookViewId="0">
      <selection activeCell="E55" sqref="E55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59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70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217000</v>
      </c>
      <c r="G7" s="15">
        <f t="shared" ref="G7:G55" si="0">E7+F7</f>
        <v>217000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0</v>
      </c>
      <c r="F8" s="14">
        <v>10469</v>
      </c>
      <c r="G8" s="15">
        <f t="shared" si="0"/>
        <v>10469</v>
      </c>
    </row>
    <row r="9" spans="1:7" ht="16.5" customHeight="1">
      <c r="A9" s="16"/>
      <c r="B9" s="17"/>
      <c r="C9" s="100" t="s">
        <v>64</v>
      </c>
      <c r="D9" s="101"/>
      <c r="E9" s="51"/>
      <c r="F9" s="14">
        <v>360767</v>
      </c>
      <c r="G9" s="15">
        <f t="shared" si="0"/>
        <v>360767</v>
      </c>
    </row>
    <row r="10" spans="1:7" ht="16.5" customHeight="1">
      <c r="A10" s="66" t="s">
        <v>55</v>
      </c>
      <c r="B10" s="52"/>
      <c r="C10" s="100" t="s">
        <v>65</v>
      </c>
      <c r="D10" s="101"/>
      <c r="E10" s="76"/>
      <c r="F10" s="14">
        <v>400000</v>
      </c>
      <c r="G10" s="15">
        <v>400000</v>
      </c>
    </row>
    <row r="11" spans="1:7" ht="16.5" customHeight="1">
      <c r="A11" s="113" t="s">
        <v>17</v>
      </c>
      <c r="B11" s="118"/>
      <c r="C11" s="20" t="s">
        <v>14</v>
      </c>
      <c r="D11" s="21"/>
      <c r="E11" s="22">
        <v>17160297</v>
      </c>
      <c r="F11" s="14"/>
      <c r="G11" s="15">
        <f t="shared" si="0"/>
        <v>17160297</v>
      </c>
    </row>
    <row r="12" spans="1:7" ht="16.5" customHeight="1">
      <c r="A12" s="18"/>
      <c r="B12" s="19"/>
      <c r="C12" s="20" t="s">
        <v>13</v>
      </c>
      <c r="D12" s="55"/>
      <c r="E12" s="22">
        <v>880600</v>
      </c>
      <c r="F12" s="23"/>
      <c r="G12" s="15">
        <f t="shared" si="0"/>
        <v>880600</v>
      </c>
    </row>
    <row r="13" spans="1:7" ht="16.5" customHeight="1">
      <c r="A13" s="18"/>
      <c r="B13" s="19"/>
      <c r="C13" s="20" t="s">
        <v>15</v>
      </c>
      <c r="D13" s="55"/>
      <c r="E13" s="26">
        <v>1229000</v>
      </c>
      <c r="F13" s="23"/>
      <c r="G13" s="15">
        <f t="shared" si="0"/>
        <v>1229000</v>
      </c>
    </row>
    <row r="14" spans="1:7" ht="16.5" customHeight="1">
      <c r="A14" s="18"/>
      <c r="B14" s="19"/>
      <c r="C14" s="27" t="s">
        <v>16</v>
      </c>
      <c r="D14" s="28"/>
      <c r="E14" s="26">
        <v>235083</v>
      </c>
      <c r="F14" s="23"/>
      <c r="G14" s="15">
        <f t="shared" si="0"/>
        <v>235083</v>
      </c>
    </row>
    <row r="15" spans="1:7" ht="16.5" customHeight="1">
      <c r="A15" s="18"/>
      <c r="B15" s="19"/>
      <c r="C15" s="135" t="s">
        <v>61</v>
      </c>
      <c r="D15" s="110"/>
      <c r="E15" s="29">
        <v>7422310</v>
      </c>
      <c r="F15" s="23"/>
      <c r="G15" s="15">
        <f t="shared" si="0"/>
        <v>7422310</v>
      </c>
    </row>
    <row r="16" spans="1:7" ht="16.5" customHeight="1">
      <c r="A16" s="136" t="s">
        <v>62</v>
      </c>
      <c r="B16" s="137"/>
      <c r="C16" s="66" t="s">
        <v>55</v>
      </c>
      <c r="D16" s="52"/>
      <c r="E16" s="30">
        <v>402</v>
      </c>
      <c r="F16" s="23">
        <v>188</v>
      </c>
      <c r="G16" s="15">
        <f t="shared" si="0"/>
        <v>590</v>
      </c>
    </row>
    <row r="17" spans="1:8" ht="16.5" customHeight="1">
      <c r="A17" s="136"/>
      <c r="B17" s="137"/>
      <c r="C17" s="138" t="s">
        <v>68</v>
      </c>
      <c r="D17" s="139"/>
      <c r="E17" s="30">
        <v>-118896</v>
      </c>
      <c r="F17" s="23">
        <v>0</v>
      </c>
      <c r="G17" s="15">
        <f t="shared" si="0"/>
        <v>-118896</v>
      </c>
    </row>
    <row r="18" spans="1:8" ht="16.5" customHeight="1" thickBot="1">
      <c r="A18" s="119" t="s">
        <v>19</v>
      </c>
      <c r="B18" s="120"/>
      <c r="C18" s="57"/>
      <c r="D18" s="58"/>
      <c r="E18" s="59">
        <f>SUM(E7:E17)</f>
        <v>26808796</v>
      </c>
      <c r="F18" s="59">
        <f>SUM(F7:F17)</f>
        <v>988424</v>
      </c>
      <c r="G18" s="60">
        <f t="shared" si="0"/>
        <v>27797220</v>
      </c>
    </row>
    <row r="19" spans="1:8" ht="16.5" customHeight="1" thickTop="1">
      <c r="A19" s="11" t="s">
        <v>20</v>
      </c>
      <c r="B19" s="33"/>
      <c r="C19" s="20" t="s">
        <v>21</v>
      </c>
      <c r="D19" s="21"/>
      <c r="E19" s="30"/>
      <c r="F19" s="34"/>
      <c r="G19" s="35">
        <f t="shared" si="0"/>
        <v>0</v>
      </c>
    </row>
    <row r="20" spans="1:8" ht="16.5" customHeight="1">
      <c r="A20" s="113" t="s">
        <v>30</v>
      </c>
      <c r="B20" s="114"/>
      <c r="C20" s="100" t="s">
        <v>22</v>
      </c>
      <c r="D20" s="110"/>
      <c r="E20" s="30">
        <v>13424613</v>
      </c>
      <c r="F20" s="38"/>
      <c r="G20" s="15">
        <f t="shared" si="0"/>
        <v>13424613</v>
      </c>
    </row>
    <row r="21" spans="1:8" ht="16.5" customHeight="1">
      <c r="A21" s="56"/>
      <c r="B21" s="37"/>
      <c r="C21" s="100" t="s">
        <v>23</v>
      </c>
      <c r="D21" s="110"/>
      <c r="E21" s="30">
        <v>830002</v>
      </c>
      <c r="F21" s="23"/>
      <c r="G21" s="15">
        <f t="shared" si="0"/>
        <v>830002</v>
      </c>
    </row>
    <row r="22" spans="1:8" ht="16.5" customHeight="1">
      <c r="A22" s="36"/>
      <c r="B22" s="37"/>
      <c r="C22" s="100" t="s">
        <v>24</v>
      </c>
      <c r="D22" s="110"/>
      <c r="E22" s="30">
        <v>582110</v>
      </c>
      <c r="F22" s="23"/>
      <c r="G22" s="15">
        <f t="shared" si="0"/>
        <v>582110</v>
      </c>
    </row>
    <row r="23" spans="1:8" ht="16.5" customHeight="1" thickBot="1">
      <c r="A23" s="36"/>
      <c r="B23" s="37"/>
      <c r="C23" s="115" t="s">
        <v>49</v>
      </c>
      <c r="D23" s="116"/>
      <c r="E23" s="54">
        <v>6266</v>
      </c>
      <c r="F23" s="31">
        <v>0</v>
      </c>
      <c r="G23" s="32">
        <f t="shared" si="0"/>
        <v>6266</v>
      </c>
    </row>
    <row r="24" spans="1:8" ht="16.5" customHeight="1" thickTop="1">
      <c r="A24" s="36"/>
      <c r="B24" s="37"/>
      <c r="C24" s="111" t="s">
        <v>50</v>
      </c>
      <c r="D24" s="112"/>
      <c r="E24" s="61">
        <f>E20+E21+E22+E23</f>
        <v>14842991</v>
      </c>
      <c r="F24" s="61">
        <f>F20+F21+F22+F23</f>
        <v>0</v>
      </c>
      <c r="G24" s="62">
        <f t="shared" si="0"/>
        <v>14842991</v>
      </c>
    </row>
    <row r="25" spans="1:8" ht="16.5" customHeight="1">
      <c r="A25" s="36"/>
      <c r="B25" s="37"/>
      <c r="C25" s="100" t="s">
        <v>25</v>
      </c>
      <c r="D25" s="110"/>
      <c r="E25" s="30"/>
      <c r="F25" s="23"/>
      <c r="G25" s="15">
        <f t="shared" si="0"/>
        <v>0</v>
      </c>
    </row>
    <row r="26" spans="1:8" ht="16.5" customHeight="1">
      <c r="A26" s="36"/>
      <c r="B26" s="37"/>
      <c r="C26" s="100" t="s">
        <v>28</v>
      </c>
      <c r="D26" s="110"/>
      <c r="E26" s="30">
        <v>1903800</v>
      </c>
      <c r="F26" s="23"/>
      <c r="G26" s="15">
        <f t="shared" si="0"/>
        <v>1903800</v>
      </c>
    </row>
    <row r="27" spans="1:8" ht="16.5" customHeight="1">
      <c r="A27" s="36"/>
      <c r="B27" s="37"/>
      <c r="C27" s="100" t="s">
        <v>32</v>
      </c>
      <c r="D27" s="110"/>
      <c r="E27" s="30">
        <v>1062000</v>
      </c>
      <c r="F27" s="23"/>
      <c r="G27" s="15">
        <f t="shared" si="0"/>
        <v>1062000</v>
      </c>
    </row>
    <row r="28" spans="1:8" ht="16.5" customHeight="1">
      <c r="A28" s="36"/>
      <c r="B28" s="37"/>
      <c r="C28" s="20" t="s">
        <v>26</v>
      </c>
      <c r="D28" s="55"/>
      <c r="E28" s="30">
        <v>0</v>
      </c>
      <c r="F28" s="14">
        <v>30276</v>
      </c>
      <c r="G28" s="15">
        <f t="shared" si="0"/>
        <v>30276</v>
      </c>
    </row>
    <row r="29" spans="1:8" ht="16.5" customHeight="1">
      <c r="A29" s="36"/>
      <c r="B29" s="37"/>
      <c r="C29" s="20" t="s">
        <v>27</v>
      </c>
      <c r="D29" s="55"/>
      <c r="E29" s="30"/>
      <c r="F29" s="14">
        <v>20801</v>
      </c>
      <c r="G29" s="15">
        <f t="shared" si="0"/>
        <v>20801</v>
      </c>
    </row>
    <row r="30" spans="1:8" ht="16.5" customHeight="1">
      <c r="A30" s="98"/>
      <c r="B30" s="117"/>
      <c r="C30" s="20" t="s">
        <v>29</v>
      </c>
      <c r="D30" s="55"/>
      <c r="E30" s="30">
        <v>0</v>
      </c>
      <c r="F30" s="14">
        <v>19000</v>
      </c>
      <c r="G30" s="15">
        <f t="shared" si="0"/>
        <v>19000</v>
      </c>
    </row>
    <row r="31" spans="1:8" ht="16.5" customHeight="1" thickBot="1">
      <c r="A31" s="113"/>
      <c r="B31" s="114"/>
      <c r="C31" s="20" t="s">
        <v>33</v>
      </c>
      <c r="D31" s="55"/>
      <c r="E31" s="30">
        <v>6827</v>
      </c>
      <c r="F31" s="23"/>
      <c r="G31" s="15">
        <f t="shared" si="0"/>
        <v>6827</v>
      </c>
    </row>
    <row r="32" spans="1:8" ht="16.5" customHeight="1" thickTop="1">
      <c r="A32" s="36"/>
      <c r="B32" s="37"/>
      <c r="C32" s="111" t="s">
        <v>51</v>
      </c>
      <c r="D32" s="112"/>
      <c r="E32" s="61">
        <f>E25+E26+E27+E28+E29+E30+E31</f>
        <v>2972627</v>
      </c>
      <c r="F32" s="61">
        <f>F25+F26+F27+F28+F29+F30+F31</f>
        <v>70077</v>
      </c>
      <c r="G32" s="62">
        <f t="shared" si="0"/>
        <v>3042704</v>
      </c>
      <c r="H32" s="40"/>
    </row>
    <row r="33" spans="1:8" ht="16.5" customHeight="1">
      <c r="A33" s="113" t="s">
        <v>31</v>
      </c>
      <c r="B33" s="114"/>
      <c r="C33" s="100" t="s">
        <v>34</v>
      </c>
      <c r="D33" s="110"/>
      <c r="E33" s="30"/>
      <c r="F33" s="23">
        <v>0</v>
      </c>
      <c r="G33" s="15">
        <f t="shared" si="0"/>
        <v>0</v>
      </c>
    </row>
    <row r="34" spans="1:8" ht="16.5" customHeight="1">
      <c r="A34" s="36"/>
      <c r="B34" s="37"/>
      <c r="C34" s="100" t="s">
        <v>35</v>
      </c>
      <c r="D34" s="110"/>
      <c r="E34" s="30">
        <v>185515</v>
      </c>
      <c r="F34" s="23">
        <v>25710</v>
      </c>
      <c r="G34" s="15">
        <f t="shared" si="0"/>
        <v>211225</v>
      </c>
    </row>
    <row r="35" spans="1:8" ht="16.5" customHeight="1">
      <c r="A35" s="36"/>
      <c r="B35" s="37"/>
      <c r="C35" s="100" t="s">
        <v>36</v>
      </c>
      <c r="D35" s="110"/>
      <c r="E35" s="30">
        <v>354102</v>
      </c>
      <c r="F35" s="23">
        <v>0</v>
      </c>
      <c r="G35" s="15">
        <f t="shared" si="0"/>
        <v>354102</v>
      </c>
    </row>
    <row r="36" spans="1:8" ht="16.5" customHeight="1">
      <c r="A36" s="36"/>
      <c r="B36" s="37"/>
      <c r="C36" s="20" t="s">
        <v>37</v>
      </c>
      <c r="D36" s="21"/>
      <c r="E36" s="41">
        <v>185240</v>
      </c>
      <c r="F36" s="23">
        <v>0</v>
      </c>
      <c r="G36" s="15">
        <f t="shared" si="0"/>
        <v>185240</v>
      </c>
      <c r="H36" s="42"/>
    </row>
    <row r="37" spans="1:8" ht="16.5" customHeight="1">
      <c r="A37" s="36"/>
      <c r="B37" s="37"/>
      <c r="C37" s="100" t="s">
        <v>38</v>
      </c>
      <c r="D37" s="110"/>
      <c r="E37" s="43">
        <v>167385</v>
      </c>
      <c r="F37" s="44"/>
      <c r="G37" s="15">
        <f t="shared" si="0"/>
        <v>167385</v>
      </c>
    </row>
    <row r="38" spans="1:8" ht="16.5" customHeight="1">
      <c r="A38" s="36"/>
      <c r="B38" s="37"/>
      <c r="C38" s="20" t="s">
        <v>39</v>
      </c>
      <c r="D38" s="21"/>
      <c r="E38" s="30">
        <v>354770</v>
      </c>
      <c r="F38" s="23"/>
      <c r="G38" s="15">
        <f t="shared" si="0"/>
        <v>354770</v>
      </c>
    </row>
    <row r="39" spans="1:8" ht="16.5" customHeight="1">
      <c r="A39" s="36"/>
      <c r="B39" s="37"/>
      <c r="C39" s="20" t="s">
        <v>40</v>
      </c>
      <c r="D39" s="21"/>
      <c r="E39" s="30">
        <v>118895</v>
      </c>
      <c r="F39" s="23">
        <v>1000</v>
      </c>
      <c r="G39" s="15">
        <f t="shared" si="0"/>
        <v>119895</v>
      </c>
    </row>
    <row r="40" spans="1:8" ht="16.5" customHeight="1">
      <c r="A40" s="36"/>
      <c r="B40" s="37"/>
      <c r="C40" s="20" t="s">
        <v>41</v>
      </c>
      <c r="D40" s="21"/>
      <c r="E40" s="30">
        <v>397360</v>
      </c>
      <c r="F40" s="23">
        <v>0</v>
      </c>
      <c r="G40" s="15">
        <f t="shared" si="0"/>
        <v>397360</v>
      </c>
    </row>
    <row r="41" spans="1:8" ht="16.5" customHeight="1">
      <c r="A41" s="36"/>
      <c r="B41" s="37"/>
      <c r="C41" s="24" t="s">
        <v>42</v>
      </c>
      <c r="D41" s="25"/>
      <c r="E41" s="26">
        <v>286093</v>
      </c>
      <c r="F41" s="23"/>
      <c r="G41" s="15">
        <f t="shared" si="0"/>
        <v>286093</v>
      </c>
    </row>
    <row r="42" spans="1:8" ht="16.5" customHeight="1">
      <c r="A42" s="36"/>
      <c r="B42" s="37"/>
      <c r="C42" s="100" t="s">
        <v>43</v>
      </c>
      <c r="D42" s="110"/>
      <c r="E42" s="26">
        <v>475740</v>
      </c>
      <c r="F42" s="23"/>
      <c r="G42" s="15">
        <f t="shared" si="0"/>
        <v>475740</v>
      </c>
    </row>
    <row r="43" spans="1:8" ht="16.5" customHeight="1">
      <c r="A43" s="36"/>
      <c r="B43" s="37"/>
      <c r="C43" s="100" t="s">
        <v>44</v>
      </c>
      <c r="D43" s="110"/>
      <c r="E43" s="26">
        <v>311490</v>
      </c>
      <c r="F43" s="23"/>
      <c r="G43" s="15">
        <f t="shared" si="0"/>
        <v>311490</v>
      </c>
    </row>
    <row r="44" spans="1:8" ht="16.5" customHeight="1">
      <c r="A44" s="36"/>
      <c r="B44" s="37"/>
      <c r="C44" s="100" t="s">
        <v>45</v>
      </c>
      <c r="D44" s="110"/>
      <c r="E44" s="26">
        <v>102611</v>
      </c>
      <c r="F44" s="23">
        <v>260600</v>
      </c>
      <c r="G44" s="15">
        <f t="shared" si="0"/>
        <v>363211</v>
      </c>
    </row>
    <row r="45" spans="1:8" ht="16.5" customHeight="1">
      <c r="A45" s="36"/>
      <c r="B45" s="37"/>
      <c r="C45" s="24" t="s">
        <v>46</v>
      </c>
      <c r="D45" s="25"/>
      <c r="E45" s="26">
        <v>211548</v>
      </c>
      <c r="F45" s="23">
        <v>0</v>
      </c>
      <c r="G45" s="15">
        <f t="shared" si="0"/>
        <v>211548</v>
      </c>
    </row>
    <row r="46" spans="1:8" ht="16.5" customHeight="1">
      <c r="A46" s="36"/>
      <c r="B46" s="37"/>
      <c r="C46" s="12" t="s">
        <v>47</v>
      </c>
      <c r="D46" s="12"/>
      <c r="E46" s="30">
        <v>116339</v>
      </c>
      <c r="F46" s="23">
        <v>0</v>
      </c>
      <c r="G46" s="15">
        <f t="shared" si="0"/>
        <v>116339</v>
      </c>
    </row>
    <row r="47" spans="1:8" ht="16.5" customHeight="1">
      <c r="A47" s="36"/>
      <c r="B47" s="37"/>
      <c r="C47" s="100" t="s">
        <v>48</v>
      </c>
      <c r="D47" s="110"/>
      <c r="E47" s="30"/>
      <c r="F47" s="23">
        <v>0</v>
      </c>
      <c r="G47" s="15">
        <f t="shared" si="0"/>
        <v>0</v>
      </c>
    </row>
    <row r="48" spans="1:8" ht="16.5" customHeight="1">
      <c r="A48" s="36"/>
      <c r="B48" s="37"/>
      <c r="C48" s="100" t="s">
        <v>7</v>
      </c>
      <c r="D48" s="101"/>
      <c r="E48" s="54">
        <v>0</v>
      </c>
      <c r="F48" s="31"/>
      <c r="G48" s="15">
        <f t="shared" si="0"/>
        <v>0</v>
      </c>
    </row>
    <row r="49" spans="1:7" ht="16.5" customHeight="1">
      <c r="A49" s="36"/>
      <c r="B49" s="37"/>
      <c r="C49" s="115" t="s">
        <v>8</v>
      </c>
      <c r="D49" s="132"/>
      <c r="E49" s="54">
        <v>0</v>
      </c>
      <c r="F49" s="31"/>
      <c r="G49" s="15">
        <f t="shared" si="0"/>
        <v>0</v>
      </c>
    </row>
    <row r="50" spans="1:7" ht="16.5" customHeight="1" thickBot="1">
      <c r="A50" s="36"/>
      <c r="B50" s="37"/>
      <c r="C50" s="100" t="s">
        <v>63</v>
      </c>
      <c r="D50" s="110"/>
      <c r="E50" s="54">
        <v>500000</v>
      </c>
      <c r="F50" s="31"/>
      <c r="G50" s="15">
        <f t="shared" si="0"/>
        <v>500000</v>
      </c>
    </row>
    <row r="51" spans="1:7" ht="16.5" customHeight="1" thickTop="1" thickBot="1">
      <c r="A51" s="124"/>
      <c r="B51" s="125"/>
      <c r="C51" s="124" t="s">
        <v>57</v>
      </c>
      <c r="D51" s="125"/>
      <c r="E51" s="63">
        <f>SUM(E34:E50)</f>
        <v>3767088</v>
      </c>
      <c r="F51" s="63">
        <f>SUM(F34:F50)</f>
        <v>287310</v>
      </c>
      <c r="G51" s="65">
        <f t="shared" si="0"/>
        <v>4054398</v>
      </c>
    </row>
    <row r="52" spans="1:7" ht="16.5" customHeight="1" thickTop="1" thickBot="1">
      <c r="A52" s="68" t="s">
        <v>58</v>
      </c>
      <c r="B52" s="69"/>
      <c r="C52" s="73"/>
      <c r="D52" s="74"/>
      <c r="E52" s="75">
        <f>E24+E32+E51</f>
        <v>21582706</v>
      </c>
      <c r="F52" s="75">
        <f>F24+F32+F51</f>
        <v>357387</v>
      </c>
      <c r="G52" s="65">
        <f t="shared" si="0"/>
        <v>21940093</v>
      </c>
    </row>
    <row r="53" spans="1:7" ht="16.5" customHeight="1" thickTop="1" thickBot="1">
      <c r="A53" s="126" t="s">
        <v>54</v>
      </c>
      <c r="B53" s="127"/>
      <c r="C53" s="70"/>
      <c r="D53" s="71"/>
      <c r="E53" s="72">
        <f>E18-E52</f>
        <v>5226090</v>
      </c>
      <c r="F53" s="72">
        <f>F18-F52</f>
        <v>631037</v>
      </c>
      <c r="G53" s="64">
        <f t="shared" si="0"/>
        <v>5857127</v>
      </c>
    </row>
    <row r="54" spans="1:7" ht="16.5" customHeight="1" thickTop="1" thickBot="1">
      <c r="A54" s="128" t="s">
        <v>52</v>
      </c>
      <c r="B54" s="129"/>
      <c r="C54" s="45"/>
      <c r="D54" s="46"/>
      <c r="E54" s="47">
        <v>32282888</v>
      </c>
      <c r="F54" s="47">
        <v>1957363</v>
      </c>
      <c r="G54" s="39">
        <f t="shared" si="0"/>
        <v>34240251</v>
      </c>
    </row>
    <row r="55" spans="1:7" ht="16.5" customHeight="1" thickTop="1" thickBot="1">
      <c r="A55" s="128" t="s">
        <v>53</v>
      </c>
      <c r="B55" s="129"/>
      <c r="C55" s="130"/>
      <c r="D55" s="131"/>
      <c r="E55" s="47">
        <f>E53+E54</f>
        <v>37508978</v>
      </c>
      <c r="F55" s="47">
        <f>F53+F54</f>
        <v>2588400</v>
      </c>
      <c r="G55" s="15">
        <f t="shared" si="0"/>
        <v>40097378</v>
      </c>
    </row>
    <row r="56" spans="1:7" ht="14.25" customHeight="1" thickTop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</row>
  </sheetData>
  <mergeCells count="47">
    <mergeCell ref="C15:D15"/>
    <mergeCell ref="A1:G1"/>
    <mergeCell ref="A3:G3"/>
    <mergeCell ref="A4:G4"/>
    <mergeCell ref="C5:E5"/>
    <mergeCell ref="C6:D6"/>
    <mergeCell ref="A7:B7"/>
    <mergeCell ref="C7:D7"/>
    <mergeCell ref="A8:B8"/>
    <mergeCell ref="C8:D8"/>
    <mergeCell ref="C9:D9"/>
    <mergeCell ref="C10:D10"/>
    <mergeCell ref="A11:B11"/>
    <mergeCell ref="C26:D26"/>
    <mergeCell ref="A16:B16"/>
    <mergeCell ref="A17:B17"/>
    <mergeCell ref="C17:D17"/>
    <mergeCell ref="A18:B18"/>
    <mergeCell ref="A20:B20"/>
    <mergeCell ref="C20:D20"/>
    <mergeCell ref="C21:D21"/>
    <mergeCell ref="C22:D22"/>
    <mergeCell ref="C23:D23"/>
    <mergeCell ref="C24:D24"/>
    <mergeCell ref="C25:D25"/>
    <mergeCell ref="C44:D44"/>
    <mergeCell ref="C27:D27"/>
    <mergeCell ref="A30:B30"/>
    <mergeCell ref="A31:B31"/>
    <mergeCell ref="C32:D32"/>
    <mergeCell ref="A33:B33"/>
    <mergeCell ref="C33:D33"/>
    <mergeCell ref="C34:D34"/>
    <mergeCell ref="C35:D35"/>
    <mergeCell ref="C37:D37"/>
    <mergeCell ref="C42:D42"/>
    <mergeCell ref="C43:D43"/>
    <mergeCell ref="A53:B53"/>
    <mergeCell ref="A54:B54"/>
    <mergeCell ref="A55:B55"/>
    <mergeCell ref="C55:D55"/>
    <mergeCell ref="C47:D47"/>
    <mergeCell ref="C48:D48"/>
    <mergeCell ref="C49:D49"/>
    <mergeCell ref="C50:D50"/>
    <mergeCell ref="A51:B51"/>
    <mergeCell ref="C51:D51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4"/>
  <sheetViews>
    <sheetView topLeftCell="A37" zoomScaleNormal="100" workbookViewId="0">
      <selection activeCell="F45" sqref="F45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59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72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174000</v>
      </c>
      <c r="G7" s="15">
        <f t="shared" ref="G7:G55" si="0">E7+F7</f>
        <v>174000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0</v>
      </c>
      <c r="F8" s="14">
        <v>8369</v>
      </c>
      <c r="G8" s="15">
        <f t="shared" si="0"/>
        <v>8369</v>
      </c>
    </row>
    <row r="9" spans="1:7" ht="16.5" customHeight="1">
      <c r="A9" s="16"/>
      <c r="B9" s="17"/>
      <c r="C9" s="100" t="s">
        <v>64</v>
      </c>
      <c r="D9" s="101"/>
      <c r="E9" s="51"/>
      <c r="F9" s="14">
        <v>44177</v>
      </c>
      <c r="G9" s="15">
        <f t="shared" si="0"/>
        <v>44177</v>
      </c>
    </row>
    <row r="10" spans="1:7" ht="16.5" customHeight="1">
      <c r="A10" s="66" t="s">
        <v>55</v>
      </c>
      <c r="B10" s="52"/>
      <c r="C10" s="100" t="s">
        <v>65</v>
      </c>
      <c r="D10" s="101"/>
      <c r="E10" s="76"/>
      <c r="F10" s="14">
        <v>400000</v>
      </c>
      <c r="G10" s="15">
        <v>400000</v>
      </c>
    </row>
    <row r="11" spans="1:7" ht="16.5" customHeight="1">
      <c r="A11" s="113" t="s">
        <v>17</v>
      </c>
      <c r="B11" s="118"/>
      <c r="C11" s="20" t="s">
        <v>14</v>
      </c>
      <c r="D11" s="21"/>
      <c r="E11" s="22">
        <v>403908</v>
      </c>
      <c r="F11" s="14"/>
      <c r="G11" s="15">
        <f t="shared" si="0"/>
        <v>403908</v>
      </c>
    </row>
    <row r="12" spans="1:7" ht="16.5" customHeight="1">
      <c r="A12" s="18"/>
      <c r="B12" s="19"/>
      <c r="C12" s="20" t="s">
        <v>13</v>
      </c>
      <c r="D12" s="55"/>
      <c r="E12" s="22">
        <v>157800</v>
      </c>
      <c r="F12" s="23"/>
      <c r="G12" s="15">
        <f t="shared" si="0"/>
        <v>157800</v>
      </c>
    </row>
    <row r="13" spans="1:7" ht="16.5" customHeight="1">
      <c r="A13" s="18"/>
      <c r="B13" s="19"/>
      <c r="C13" s="20" t="s">
        <v>15</v>
      </c>
      <c r="D13" s="55"/>
      <c r="E13" s="26">
        <v>0</v>
      </c>
      <c r="F13" s="23"/>
      <c r="G13" s="15">
        <f t="shared" si="0"/>
        <v>0</v>
      </c>
    </row>
    <row r="14" spans="1:7" ht="16.5" customHeight="1">
      <c r="A14" s="18"/>
      <c r="B14" s="19"/>
      <c r="C14" s="27" t="s">
        <v>16</v>
      </c>
      <c r="D14" s="28"/>
      <c r="E14" s="26">
        <v>81033</v>
      </c>
      <c r="F14" s="23"/>
      <c r="G14" s="15">
        <f t="shared" si="0"/>
        <v>81033</v>
      </c>
    </row>
    <row r="15" spans="1:7" ht="16.5" customHeight="1">
      <c r="A15" s="18"/>
      <c r="B15" s="19"/>
      <c r="C15" s="135" t="s">
        <v>61</v>
      </c>
      <c r="D15" s="110"/>
      <c r="E15" s="29">
        <v>7944618</v>
      </c>
      <c r="F15" s="23"/>
      <c r="G15" s="15">
        <f t="shared" si="0"/>
        <v>7944618</v>
      </c>
    </row>
    <row r="16" spans="1:7" ht="16.5" customHeight="1">
      <c r="A16" s="136" t="s">
        <v>62</v>
      </c>
      <c r="B16" s="137"/>
      <c r="C16" s="66" t="s">
        <v>55</v>
      </c>
      <c r="D16" s="52"/>
      <c r="E16" s="30"/>
      <c r="F16" s="23"/>
      <c r="G16" s="15"/>
    </row>
    <row r="17" spans="1:8" ht="16.5" customHeight="1">
      <c r="A17" s="136"/>
      <c r="B17" s="137"/>
      <c r="C17" s="138" t="s">
        <v>68</v>
      </c>
      <c r="D17" s="139"/>
      <c r="E17" s="30">
        <v>0</v>
      </c>
      <c r="F17" s="23">
        <v>0</v>
      </c>
      <c r="G17" s="15">
        <f t="shared" si="0"/>
        <v>0</v>
      </c>
    </row>
    <row r="18" spans="1:8" ht="16.5" customHeight="1" thickBot="1">
      <c r="A18" s="119" t="s">
        <v>19</v>
      </c>
      <c r="B18" s="120"/>
      <c r="C18" s="57"/>
      <c r="D18" s="58"/>
      <c r="E18" s="59">
        <f>SUM(E7:E17)</f>
        <v>8587359</v>
      </c>
      <c r="F18" s="59">
        <f>SUM(F7:F17)</f>
        <v>626546</v>
      </c>
      <c r="G18" s="60">
        <f t="shared" si="0"/>
        <v>9213905</v>
      </c>
    </row>
    <row r="19" spans="1:8" ht="16.5" customHeight="1" thickTop="1">
      <c r="A19" s="11" t="s">
        <v>20</v>
      </c>
      <c r="B19" s="33"/>
      <c r="C19" s="20" t="s">
        <v>21</v>
      </c>
      <c r="D19" s="21"/>
      <c r="E19" s="30"/>
      <c r="F19" s="34"/>
      <c r="G19" s="35">
        <f t="shared" si="0"/>
        <v>0</v>
      </c>
    </row>
    <row r="20" spans="1:8" ht="16.5" customHeight="1">
      <c r="A20" s="113" t="s">
        <v>30</v>
      </c>
      <c r="B20" s="114"/>
      <c r="C20" s="100" t="s">
        <v>22</v>
      </c>
      <c r="D20" s="110"/>
      <c r="E20" s="30">
        <v>4923196</v>
      </c>
      <c r="F20" s="38"/>
      <c r="G20" s="15">
        <f t="shared" si="0"/>
        <v>4923196</v>
      </c>
    </row>
    <row r="21" spans="1:8" ht="16.5" customHeight="1">
      <c r="A21" s="56"/>
      <c r="B21" s="37"/>
      <c r="C21" s="100" t="s">
        <v>23</v>
      </c>
      <c r="D21" s="110"/>
      <c r="E21" s="30">
        <v>267220</v>
      </c>
      <c r="F21" s="23"/>
      <c r="G21" s="15">
        <f t="shared" si="0"/>
        <v>267220</v>
      </c>
    </row>
    <row r="22" spans="1:8" ht="16.5" customHeight="1">
      <c r="A22" s="36"/>
      <c r="B22" s="37"/>
      <c r="C22" s="100" t="s">
        <v>24</v>
      </c>
      <c r="D22" s="110"/>
      <c r="E22" s="30">
        <v>140000</v>
      </c>
      <c r="F22" s="23"/>
      <c r="G22" s="15">
        <f t="shared" si="0"/>
        <v>140000</v>
      </c>
    </row>
    <row r="23" spans="1:8" ht="16.5" customHeight="1" thickBot="1">
      <c r="A23" s="36"/>
      <c r="B23" s="37"/>
      <c r="C23" s="115" t="s">
        <v>49</v>
      </c>
      <c r="D23" s="116"/>
      <c r="E23" s="54">
        <v>890</v>
      </c>
      <c r="F23" s="31">
        <v>0</v>
      </c>
      <c r="G23" s="32">
        <f t="shared" si="0"/>
        <v>890</v>
      </c>
    </row>
    <row r="24" spans="1:8" ht="16.5" customHeight="1" thickTop="1">
      <c r="A24" s="36"/>
      <c r="B24" s="37"/>
      <c r="C24" s="111" t="s">
        <v>50</v>
      </c>
      <c r="D24" s="112"/>
      <c r="E24" s="61">
        <f>SUM(E20:E23)</f>
        <v>5331306</v>
      </c>
      <c r="F24" s="61">
        <f>F20+F21+F22+F23</f>
        <v>0</v>
      </c>
      <c r="G24" s="62">
        <f t="shared" si="0"/>
        <v>5331306</v>
      </c>
    </row>
    <row r="25" spans="1:8" ht="16.5" customHeight="1">
      <c r="A25" s="36"/>
      <c r="B25" s="37"/>
      <c r="C25" s="100" t="s">
        <v>25</v>
      </c>
      <c r="D25" s="110"/>
      <c r="E25" s="30"/>
      <c r="F25" s="23"/>
      <c r="G25" s="15">
        <f t="shared" si="0"/>
        <v>0</v>
      </c>
    </row>
    <row r="26" spans="1:8" ht="16.5" customHeight="1">
      <c r="A26" s="36"/>
      <c r="B26" s="37"/>
      <c r="C26" s="100" t="s">
        <v>28</v>
      </c>
      <c r="D26" s="110"/>
      <c r="E26" s="30">
        <v>650800</v>
      </c>
      <c r="F26" s="23"/>
      <c r="G26" s="15">
        <f t="shared" si="0"/>
        <v>650800</v>
      </c>
    </row>
    <row r="27" spans="1:8" ht="16.5" customHeight="1">
      <c r="A27" s="36"/>
      <c r="B27" s="37"/>
      <c r="C27" s="100" t="s">
        <v>32</v>
      </c>
      <c r="D27" s="110"/>
      <c r="E27" s="30">
        <v>378000</v>
      </c>
      <c r="F27" s="23"/>
      <c r="G27" s="15">
        <f t="shared" si="0"/>
        <v>378000</v>
      </c>
    </row>
    <row r="28" spans="1:8" ht="16.5" customHeight="1">
      <c r="A28" s="36"/>
      <c r="B28" s="37"/>
      <c r="C28" s="20" t="s">
        <v>26</v>
      </c>
      <c r="D28" s="55"/>
      <c r="E28" s="30">
        <v>0</v>
      </c>
      <c r="F28" s="14">
        <v>15276</v>
      </c>
      <c r="G28" s="15">
        <f t="shared" si="0"/>
        <v>15276</v>
      </c>
    </row>
    <row r="29" spans="1:8" ht="16.5" customHeight="1">
      <c r="A29" s="36"/>
      <c r="B29" s="37"/>
      <c r="C29" s="20" t="s">
        <v>27</v>
      </c>
      <c r="D29" s="55"/>
      <c r="E29" s="30"/>
      <c r="F29" s="14">
        <v>14905</v>
      </c>
      <c r="G29" s="15">
        <f t="shared" si="0"/>
        <v>14905</v>
      </c>
    </row>
    <row r="30" spans="1:8" ht="16.5" customHeight="1">
      <c r="A30" s="98"/>
      <c r="B30" s="117"/>
      <c r="C30" s="20" t="s">
        <v>29</v>
      </c>
      <c r="D30" s="55"/>
      <c r="E30" s="30">
        <v>0</v>
      </c>
      <c r="F30" s="14">
        <v>9000</v>
      </c>
      <c r="G30" s="15">
        <f t="shared" si="0"/>
        <v>9000</v>
      </c>
    </row>
    <row r="31" spans="1:8" ht="16.5" customHeight="1" thickBot="1">
      <c r="A31" s="113"/>
      <c r="B31" s="114"/>
      <c r="C31" s="20" t="s">
        <v>33</v>
      </c>
      <c r="D31" s="55"/>
      <c r="E31" s="30">
        <v>0</v>
      </c>
      <c r="F31" s="23"/>
      <c r="G31" s="15">
        <f t="shared" si="0"/>
        <v>0</v>
      </c>
    </row>
    <row r="32" spans="1:8" ht="16.5" customHeight="1" thickTop="1">
      <c r="A32" s="36"/>
      <c r="B32" s="37"/>
      <c r="C32" s="111" t="s">
        <v>51</v>
      </c>
      <c r="D32" s="112"/>
      <c r="E32" s="61">
        <f>E25+E26+E27+E28+E29+E30+E31</f>
        <v>1028800</v>
      </c>
      <c r="F32" s="61">
        <f>F25+F26+F27+F28+F29+F30+F31</f>
        <v>39181</v>
      </c>
      <c r="G32" s="62">
        <f t="shared" si="0"/>
        <v>1067981</v>
      </c>
      <c r="H32" s="40"/>
    </row>
    <row r="33" spans="1:8" ht="16.5" customHeight="1">
      <c r="A33" s="113" t="s">
        <v>31</v>
      </c>
      <c r="B33" s="114"/>
      <c r="C33" s="100" t="s">
        <v>34</v>
      </c>
      <c r="D33" s="110"/>
      <c r="E33" s="30"/>
      <c r="F33" s="23">
        <v>0</v>
      </c>
      <c r="G33" s="15">
        <f t="shared" si="0"/>
        <v>0</v>
      </c>
    </row>
    <row r="34" spans="1:8" ht="16.5" customHeight="1">
      <c r="A34" s="36"/>
      <c r="B34" s="37"/>
      <c r="C34" s="100" t="s">
        <v>35</v>
      </c>
      <c r="D34" s="110"/>
      <c r="E34" s="30">
        <v>53522</v>
      </c>
      <c r="F34" s="23">
        <v>6000</v>
      </c>
      <c r="G34" s="15">
        <f t="shared" si="0"/>
        <v>59522</v>
      </c>
    </row>
    <row r="35" spans="1:8" ht="16.5" customHeight="1">
      <c r="A35" s="36"/>
      <c r="B35" s="37"/>
      <c r="C35" s="100" t="s">
        <v>36</v>
      </c>
      <c r="D35" s="110"/>
      <c r="E35" s="30">
        <v>100984</v>
      </c>
      <c r="F35" s="23">
        <v>0</v>
      </c>
      <c r="G35" s="15">
        <f t="shared" si="0"/>
        <v>100984</v>
      </c>
    </row>
    <row r="36" spans="1:8" ht="16.5" customHeight="1">
      <c r="A36" s="36"/>
      <c r="B36" s="37"/>
      <c r="C36" s="20" t="s">
        <v>37</v>
      </c>
      <c r="D36" s="21"/>
      <c r="E36" s="41">
        <v>75035</v>
      </c>
      <c r="F36" s="23">
        <v>0</v>
      </c>
      <c r="G36" s="15">
        <f t="shared" si="0"/>
        <v>75035</v>
      </c>
      <c r="H36" s="42"/>
    </row>
    <row r="37" spans="1:8" ht="16.5" customHeight="1">
      <c r="A37" s="36"/>
      <c r="B37" s="37"/>
      <c r="C37" s="100" t="s">
        <v>38</v>
      </c>
      <c r="D37" s="110"/>
      <c r="E37" s="43">
        <v>92900</v>
      </c>
      <c r="F37" s="44"/>
      <c r="G37" s="15">
        <f t="shared" si="0"/>
        <v>92900</v>
      </c>
    </row>
    <row r="38" spans="1:8" ht="16.5" customHeight="1">
      <c r="A38" s="36"/>
      <c r="B38" s="37"/>
      <c r="C38" s="20" t="s">
        <v>39</v>
      </c>
      <c r="D38" s="21"/>
      <c r="E38" s="30">
        <v>41346</v>
      </c>
      <c r="F38" s="23"/>
      <c r="G38" s="15">
        <f t="shared" si="0"/>
        <v>41346</v>
      </c>
    </row>
    <row r="39" spans="1:8" ht="16.5" customHeight="1">
      <c r="A39" s="36"/>
      <c r="B39" s="37"/>
      <c r="C39" s="20" t="s">
        <v>40</v>
      </c>
      <c r="D39" s="21"/>
      <c r="E39" s="30">
        <v>26825</v>
      </c>
      <c r="F39" s="23">
        <v>80</v>
      </c>
      <c r="G39" s="15">
        <f t="shared" si="0"/>
        <v>26905</v>
      </c>
    </row>
    <row r="40" spans="1:8" ht="16.5" customHeight="1">
      <c r="A40" s="36"/>
      <c r="B40" s="37"/>
      <c r="C40" s="20" t="s">
        <v>41</v>
      </c>
      <c r="D40" s="21"/>
      <c r="E40" s="30">
        <v>129393</v>
      </c>
      <c r="F40" s="23">
        <v>0</v>
      </c>
      <c r="G40" s="15">
        <f t="shared" si="0"/>
        <v>129393</v>
      </c>
    </row>
    <row r="41" spans="1:8" ht="16.5" customHeight="1">
      <c r="A41" s="36"/>
      <c r="B41" s="37"/>
      <c r="C41" s="24" t="s">
        <v>42</v>
      </c>
      <c r="D41" s="25"/>
      <c r="E41" s="26">
        <v>88368</v>
      </c>
      <c r="F41" s="23"/>
      <c r="G41" s="15">
        <f t="shared" si="0"/>
        <v>88368</v>
      </c>
    </row>
    <row r="42" spans="1:8" ht="16.5" customHeight="1">
      <c r="A42" s="36"/>
      <c r="B42" s="37"/>
      <c r="C42" s="100" t="s">
        <v>43</v>
      </c>
      <c r="D42" s="110"/>
      <c r="E42" s="26">
        <v>0</v>
      </c>
      <c r="F42" s="23"/>
      <c r="G42" s="15">
        <f t="shared" si="0"/>
        <v>0</v>
      </c>
    </row>
    <row r="43" spans="1:8" ht="16.5" customHeight="1">
      <c r="A43" s="36"/>
      <c r="B43" s="37"/>
      <c r="C43" s="100" t="s">
        <v>44</v>
      </c>
      <c r="D43" s="110"/>
      <c r="E43" s="26">
        <v>262550</v>
      </c>
      <c r="F43" s="23"/>
      <c r="G43" s="15">
        <f t="shared" si="0"/>
        <v>262550</v>
      </c>
    </row>
    <row r="44" spans="1:8" ht="16.5" customHeight="1">
      <c r="A44" s="36"/>
      <c r="B44" s="37"/>
      <c r="C44" s="100" t="s">
        <v>45</v>
      </c>
      <c r="D44" s="110"/>
      <c r="E44" s="26">
        <v>77325</v>
      </c>
      <c r="F44" s="23">
        <v>0</v>
      </c>
      <c r="G44" s="15">
        <f t="shared" si="0"/>
        <v>77325</v>
      </c>
    </row>
    <row r="45" spans="1:8" ht="16.5" customHeight="1">
      <c r="A45" s="36"/>
      <c r="B45" s="37"/>
      <c r="C45" s="24" t="s">
        <v>46</v>
      </c>
      <c r="D45" s="25"/>
      <c r="E45" s="26">
        <v>60169</v>
      </c>
      <c r="F45" s="23">
        <v>0</v>
      </c>
      <c r="G45" s="15">
        <f t="shared" si="0"/>
        <v>60169</v>
      </c>
    </row>
    <row r="46" spans="1:8" ht="16.5" customHeight="1">
      <c r="A46" s="36"/>
      <c r="B46" s="37"/>
      <c r="C46" s="12" t="s">
        <v>47</v>
      </c>
      <c r="D46" s="12"/>
      <c r="E46" s="30">
        <v>37772</v>
      </c>
      <c r="F46" s="23">
        <v>0</v>
      </c>
      <c r="G46" s="15">
        <f t="shared" si="0"/>
        <v>37772</v>
      </c>
    </row>
    <row r="47" spans="1:8" ht="16.5" customHeight="1">
      <c r="A47" s="36"/>
      <c r="B47" s="37"/>
      <c r="C47" s="100" t="s">
        <v>48</v>
      </c>
      <c r="D47" s="110"/>
      <c r="E47" s="30"/>
      <c r="F47" s="23">
        <v>0</v>
      </c>
      <c r="G47" s="15">
        <f t="shared" si="0"/>
        <v>0</v>
      </c>
    </row>
    <row r="48" spans="1:8" ht="16.5" customHeight="1">
      <c r="A48" s="36"/>
      <c r="B48" s="37"/>
      <c r="C48" s="100" t="s">
        <v>7</v>
      </c>
      <c r="D48" s="101"/>
      <c r="E48" s="54">
        <v>0</v>
      </c>
      <c r="F48" s="31"/>
      <c r="G48" s="15">
        <f t="shared" si="0"/>
        <v>0</v>
      </c>
    </row>
    <row r="49" spans="1:7" ht="16.5" customHeight="1">
      <c r="A49" s="36"/>
      <c r="B49" s="37"/>
      <c r="C49" s="115" t="s">
        <v>8</v>
      </c>
      <c r="D49" s="132"/>
      <c r="E49" s="54">
        <v>0</v>
      </c>
      <c r="F49" s="31"/>
      <c r="G49" s="15">
        <f t="shared" si="0"/>
        <v>0</v>
      </c>
    </row>
    <row r="50" spans="1:7" ht="16.5" customHeight="1" thickBot="1">
      <c r="A50" s="36"/>
      <c r="B50" s="37"/>
      <c r="C50" s="100" t="s">
        <v>63</v>
      </c>
      <c r="D50" s="110"/>
      <c r="E50" s="54">
        <v>400000</v>
      </c>
      <c r="F50" s="31"/>
      <c r="G50" s="15">
        <f t="shared" si="0"/>
        <v>400000</v>
      </c>
    </row>
    <row r="51" spans="1:7" ht="16.5" customHeight="1" thickTop="1" thickBot="1">
      <c r="A51" s="124"/>
      <c r="B51" s="125"/>
      <c r="C51" s="124" t="s">
        <v>57</v>
      </c>
      <c r="D51" s="125"/>
      <c r="E51" s="63">
        <f>SUM(E34:E50)</f>
        <v>1446189</v>
      </c>
      <c r="F51" s="63">
        <f>SUM(F34:F50)</f>
        <v>6080</v>
      </c>
      <c r="G51" s="65">
        <f t="shared" si="0"/>
        <v>1452269</v>
      </c>
    </row>
    <row r="52" spans="1:7" ht="16.5" customHeight="1" thickTop="1" thickBot="1">
      <c r="A52" s="68" t="s">
        <v>58</v>
      </c>
      <c r="B52" s="69"/>
      <c r="C52" s="73"/>
      <c r="D52" s="74"/>
      <c r="E52" s="75">
        <f>E24+E32+E51</f>
        <v>7806295</v>
      </c>
      <c r="F52" s="75">
        <f>F24+F32+F51</f>
        <v>45261</v>
      </c>
      <c r="G52" s="65">
        <f t="shared" si="0"/>
        <v>7851556</v>
      </c>
    </row>
    <row r="53" spans="1:7" ht="16.5" customHeight="1" thickTop="1" thickBot="1">
      <c r="A53" s="126" t="s">
        <v>54</v>
      </c>
      <c r="B53" s="127"/>
      <c r="C53" s="70"/>
      <c r="D53" s="71"/>
      <c r="E53" s="72">
        <f>E18-E52</f>
        <v>781064</v>
      </c>
      <c r="F53" s="72">
        <f>F18-F52</f>
        <v>581285</v>
      </c>
      <c r="G53" s="64">
        <f t="shared" si="0"/>
        <v>1362349</v>
      </c>
    </row>
    <row r="54" spans="1:7" ht="16.5" customHeight="1" thickTop="1" thickBot="1">
      <c r="A54" s="128" t="s">
        <v>52</v>
      </c>
      <c r="B54" s="129"/>
      <c r="C54" s="45"/>
      <c r="D54" s="46"/>
      <c r="E54" s="47">
        <v>32282888</v>
      </c>
      <c r="F54" s="47">
        <v>1957363</v>
      </c>
      <c r="G54" s="39">
        <f t="shared" si="0"/>
        <v>34240251</v>
      </c>
    </row>
    <row r="55" spans="1:7" ht="16.5" customHeight="1" thickTop="1" thickBot="1">
      <c r="A55" s="128" t="s">
        <v>53</v>
      </c>
      <c r="B55" s="129"/>
      <c r="C55" s="130"/>
      <c r="D55" s="131"/>
      <c r="E55" s="47">
        <f>E53+E54</f>
        <v>33063952</v>
      </c>
      <c r="F55" s="47">
        <f>F53+F54</f>
        <v>2538648</v>
      </c>
      <c r="G55" s="15">
        <f t="shared" si="0"/>
        <v>35602600</v>
      </c>
    </row>
    <row r="56" spans="1:7" ht="14.25" customHeight="1" thickTop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</row>
  </sheetData>
  <mergeCells count="47">
    <mergeCell ref="C15:D15"/>
    <mergeCell ref="A1:G1"/>
    <mergeCell ref="A3:G3"/>
    <mergeCell ref="A4:G4"/>
    <mergeCell ref="C5:E5"/>
    <mergeCell ref="C6:D6"/>
    <mergeCell ref="A7:B7"/>
    <mergeCell ref="C7:D7"/>
    <mergeCell ref="A8:B8"/>
    <mergeCell ref="C8:D8"/>
    <mergeCell ref="C9:D9"/>
    <mergeCell ref="C10:D10"/>
    <mergeCell ref="A11:B11"/>
    <mergeCell ref="C26:D26"/>
    <mergeCell ref="A16:B16"/>
    <mergeCell ref="A17:B17"/>
    <mergeCell ref="C17:D17"/>
    <mergeCell ref="A18:B18"/>
    <mergeCell ref="A20:B20"/>
    <mergeCell ref="C20:D20"/>
    <mergeCell ref="C21:D21"/>
    <mergeCell ref="C22:D22"/>
    <mergeCell ref="C23:D23"/>
    <mergeCell ref="C24:D24"/>
    <mergeCell ref="C25:D25"/>
    <mergeCell ref="C44:D44"/>
    <mergeCell ref="C27:D27"/>
    <mergeCell ref="A30:B30"/>
    <mergeCell ref="A31:B31"/>
    <mergeCell ref="C32:D32"/>
    <mergeCell ref="A33:B33"/>
    <mergeCell ref="C33:D33"/>
    <mergeCell ref="C34:D34"/>
    <mergeCell ref="C35:D35"/>
    <mergeCell ref="C37:D37"/>
    <mergeCell ref="C42:D42"/>
    <mergeCell ref="C43:D43"/>
    <mergeCell ref="A53:B53"/>
    <mergeCell ref="A54:B54"/>
    <mergeCell ref="A55:B55"/>
    <mergeCell ref="C55:D55"/>
    <mergeCell ref="C47:D47"/>
    <mergeCell ref="C48:D48"/>
    <mergeCell ref="C49:D49"/>
    <mergeCell ref="C50:D50"/>
    <mergeCell ref="A51:B51"/>
    <mergeCell ref="C51:D51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4"/>
  <sheetViews>
    <sheetView zoomScaleNormal="100" workbookViewId="0">
      <selection activeCell="E11" sqref="E11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59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73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212000</v>
      </c>
      <c r="G7" s="15">
        <f t="shared" ref="G7:G55" si="0">E7+F7</f>
        <v>212000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0</v>
      </c>
      <c r="F8" s="14">
        <v>10469</v>
      </c>
      <c r="G8" s="15">
        <f t="shared" si="0"/>
        <v>10469</v>
      </c>
    </row>
    <row r="9" spans="1:7" ht="16.5" customHeight="1">
      <c r="A9" s="16"/>
      <c r="B9" s="17"/>
      <c r="C9" s="100" t="s">
        <v>64</v>
      </c>
      <c r="D9" s="101"/>
      <c r="E9" s="51"/>
      <c r="F9" s="14">
        <v>350767</v>
      </c>
      <c r="G9" s="15">
        <f t="shared" si="0"/>
        <v>350767</v>
      </c>
    </row>
    <row r="10" spans="1:7" ht="16.5" customHeight="1">
      <c r="A10" s="66" t="s">
        <v>55</v>
      </c>
      <c r="B10" s="52"/>
      <c r="C10" s="100" t="s">
        <v>65</v>
      </c>
      <c r="D10" s="101"/>
      <c r="E10" s="76"/>
      <c r="F10" s="14">
        <v>400000</v>
      </c>
      <c r="G10" s="15">
        <v>400000</v>
      </c>
    </row>
    <row r="11" spans="1:7" ht="16.5" customHeight="1">
      <c r="A11" s="113" t="s">
        <v>17</v>
      </c>
      <c r="B11" s="118"/>
      <c r="C11" s="20" t="s">
        <v>14</v>
      </c>
      <c r="D11" s="21"/>
      <c r="E11" s="22">
        <v>12879147</v>
      </c>
      <c r="F11" s="14"/>
      <c r="G11" s="15">
        <f t="shared" si="0"/>
        <v>12879147</v>
      </c>
    </row>
    <row r="12" spans="1:7" ht="16.5" customHeight="1">
      <c r="A12" s="18"/>
      <c r="B12" s="19"/>
      <c r="C12" s="20" t="s">
        <v>13</v>
      </c>
      <c r="D12" s="55"/>
      <c r="E12" s="22">
        <v>791800</v>
      </c>
      <c r="F12" s="23"/>
      <c r="G12" s="15">
        <f t="shared" si="0"/>
        <v>791800</v>
      </c>
    </row>
    <row r="13" spans="1:7" ht="16.5" customHeight="1">
      <c r="A13" s="18"/>
      <c r="B13" s="19"/>
      <c r="C13" s="20" t="s">
        <v>15</v>
      </c>
      <c r="D13" s="55"/>
      <c r="E13" s="26">
        <v>1059000</v>
      </c>
      <c r="F13" s="23"/>
      <c r="G13" s="15">
        <f t="shared" si="0"/>
        <v>1059000</v>
      </c>
    </row>
    <row r="14" spans="1:7" ht="16.5" customHeight="1">
      <c r="A14" s="18"/>
      <c r="B14" s="19"/>
      <c r="C14" s="27" t="s">
        <v>16</v>
      </c>
      <c r="D14" s="28"/>
      <c r="E14" s="26">
        <v>193483</v>
      </c>
      <c r="F14" s="23"/>
      <c r="G14" s="15">
        <f t="shared" si="0"/>
        <v>193483</v>
      </c>
    </row>
    <row r="15" spans="1:7" ht="16.5" customHeight="1">
      <c r="A15" s="18"/>
      <c r="B15" s="19"/>
      <c r="C15" s="135" t="s">
        <v>61</v>
      </c>
      <c r="D15" s="110"/>
      <c r="E15" s="29">
        <v>7571040</v>
      </c>
      <c r="F15" s="23"/>
      <c r="G15" s="15">
        <f t="shared" si="0"/>
        <v>7571040</v>
      </c>
    </row>
    <row r="16" spans="1:7" ht="16.5" customHeight="1">
      <c r="A16" s="136" t="s">
        <v>62</v>
      </c>
      <c r="B16" s="137"/>
      <c r="C16" s="66" t="s">
        <v>55</v>
      </c>
      <c r="D16" s="52"/>
      <c r="E16" s="30">
        <v>0</v>
      </c>
      <c r="F16" s="23">
        <v>0</v>
      </c>
      <c r="G16" s="15">
        <f t="shared" si="0"/>
        <v>0</v>
      </c>
    </row>
    <row r="17" spans="1:8" ht="16.5" customHeight="1">
      <c r="A17" s="136"/>
      <c r="B17" s="137"/>
      <c r="C17" s="138" t="s">
        <v>68</v>
      </c>
      <c r="D17" s="139"/>
      <c r="E17" s="30">
        <v>153655</v>
      </c>
      <c r="F17" s="23">
        <v>0</v>
      </c>
      <c r="G17" s="15">
        <f t="shared" si="0"/>
        <v>153655</v>
      </c>
    </row>
    <row r="18" spans="1:8" ht="16.5" customHeight="1" thickBot="1">
      <c r="A18" s="119" t="s">
        <v>19</v>
      </c>
      <c r="B18" s="120"/>
      <c r="C18" s="57"/>
      <c r="D18" s="58"/>
      <c r="E18" s="59">
        <f>SUM(E7:E17)</f>
        <v>22648125</v>
      </c>
      <c r="F18" s="59">
        <f>SUM(F7:F17)</f>
        <v>973236</v>
      </c>
      <c r="G18" s="60">
        <f t="shared" si="0"/>
        <v>23621361</v>
      </c>
    </row>
    <row r="19" spans="1:8" ht="16.5" customHeight="1" thickTop="1">
      <c r="A19" s="11" t="s">
        <v>20</v>
      </c>
      <c r="B19" s="33"/>
      <c r="C19" s="20" t="s">
        <v>21</v>
      </c>
      <c r="D19" s="21"/>
      <c r="E19" s="30"/>
      <c r="F19" s="34"/>
      <c r="G19" s="35">
        <f t="shared" si="0"/>
        <v>0</v>
      </c>
    </row>
    <row r="20" spans="1:8" ht="16.5" customHeight="1">
      <c r="A20" s="113" t="s">
        <v>30</v>
      </c>
      <c r="B20" s="114"/>
      <c r="C20" s="100" t="s">
        <v>22</v>
      </c>
      <c r="D20" s="110"/>
      <c r="E20" s="30">
        <v>13424613</v>
      </c>
      <c r="F20" s="38"/>
      <c r="G20" s="15">
        <f t="shared" si="0"/>
        <v>13424613</v>
      </c>
    </row>
    <row r="21" spans="1:8" ht="16.5" customHeight="1">
      <c r="A21" s="56"/>
      <c r="B21" s="37"/>
      <c r="C21" s="100" t="s">
        <v>23</v>
      </c>
      <c r="D21" s="110"/>
      <c r="E21" s="30">
        <v>554571</v>
      </c>
      <c r="F21" s="23"/>
      <c r="G21" s="15">
        <f t="shared" si="0"/>
        <v>554571</v>
      </c>
    </row>
    <row r="22" spans="1:8" ht="16.5" customHeight="1">
      <c r="A22" s="36"/>
      <c r="B22" s="37"/>
      <c r="C22" s="100" t="s">
        <v>24</v>
      </c>
      <c r="D22" s="110"/>
      <c r="E22" s="30">
        <v>505610</v>
      </c>
      <c r="F22" s="23"/>
      <c r="G22" s="15">
        <f t="shared" si="0"/>
        <v>505610</v>
      </c>
    </row>
    <row r="23" spans="1:8" ht="16.5" customHeight="1" thickBot="1">
      <c r="A23" s="36"/>
      <c r="B23" s="37"/>
      <c r="C23" s="115" t="s">
        <v>49</v>
      </c>
      <c r="D23" s="116"/>
      <c r="E23" s="54">
        <v>4746</v>
      </c>
      <c r="F23" s="31">
        <v>0</v>
      </c>
      <c r="G23" s="32">
        <f t="shared" si="0"/>
        <v>4746</v>
      </c>
    </row>
    <row r="24" spans="1:8" ht="16.5" customHeight="1" thickTop="1">
      <c r="A24" s="36"/>
      <c r="B24" s="37"/>
      <c r="C24" s="111" t="s">
        <v>50</v>
      </c>
      <c r="D24" s="112"/>
      <c r="E24" s="61">
        <f>E20+E21+E22+E23</f>
        <v>14489540</v>
      </c>
      <c r="F24" s="61">
        <f>F20+F21+F22+F23</f>
        <v>0</v>
      </c>
      <c r="G24" s="62">
        <f t="shared" si="0"/>
        <v>14489540</v>
      </c>
    </row>
    <row r="25" spans="1:8" ht="16.5" customHeight="1">
      <c r="A25" s="36"/>
      <c r="B25" s="37"/>
      <c r="C25" s="100" t="s">
        <v>25</v>
      </c>
      <c r="D25" s="110"/>
      <c r="E25" s="30"/>
      <c r="F25" s="23"/>
      <c r="G25" s="15">
        <f t="shared" si="0"/>
        <v>0</v>
      </c>
    </row>
    <row r="26" spans="1:8" ht="16.5" customHeight="1">
      <c r="A26" s="36"/>
      <c r="B26" s="37"/>
      <c r="C26" s="100" t="s">
        <v>28</v>
      </c>
      <c r="D26" s="110"/>
      <c r="E26" s="30">
        <v>1578200</v>
      </c>
      <c r="F26" s="23"/>
      <c r="G26" s="15">
        <f t="shared" si="0"/>
        <v>1578200</v>
      </c>
    </row>
    <row r="27" spans="1:8" ht="16.5" customHeight="1">
      <c r="A27" s="36"/>
      <c r="B27" s="37"/>
      <c r="C27" s="100" t="s">
        <v>32</v>
      </c>
      <c r="D27" s="110"/>
      <c r="E27" s="30">
        <v>855000</v>
      </c>
      <c r="F27" s="23"/>
      <c r="G27" s="15">
        <f t="shared" si="0"/>
        <v>855000</v>
      </c>
    </row>
    <row r="28" spans="1:8" ht="16.5" customHeight="1">
      <c r="A28" s="36"/>
      <c r="B28" s="37"/>
      <c r="C28" s="20" t="s">
        <v>26</v>
      </c>
      <c r="D28" s="55"/>
      <c r="E28" s="30">
        <v>0</v>
      </c>
      <c r="F28" s="14">
        <v>25276</v>
      </c>
      <c r="G28" s="15">
        <f t="shared" si="0"/>
        <v>25276</v>
      </c>
    </row>
    <row r="29" spans="1:8" ht="16.5" customHeight="1">
      <c r="A29" s="36"/>
      <c r="B29" s="37"/>
      <c r="C29" s="20" t="s">
        <v>27</v>
      </c>
      <c r="D29" s="55"/>
      <c r="E29" s="30"/>
      <c r="F29" s="14">
        <v>20801</v>
      </c>
      <c r="G29" s="15">
        <f t="shared" si="0"/>
        <v>20801</v>
      </c>
    </row>
    <row r="30" spans="1:8" ht="16.5" customHeight="1">
      <c r="A30" s="98"/>
      <c r="B30" s="117"/>
      <c r="C30" s="20" t="s">
        <v>29</v>
      </c>
      <c r="D30" s="55"/>
      <c r="E30" s="30">
        <v>0</v>
      </c>
      <c r="F30" s="14">
        <v>9000</v>
      </c>
      <c r="G30" s="15">
        <f t="shared" si="0"/>
        <v>9000</v>
      </c>
    </row>
    <row r="31" spans="1:8" ht="16.5" customHeight="1" thickBot="1">
      <c r="A31" s="113"/>
      <c r="B31" s="114"/>
      <c r="C31" s="20" t="s">
        <v>33</v>
      </c>
      <c r="D31" s="55"/>
      <c r="E31" s="30">
        <v>6827</v>
      </c>
      <c r="F31" s="23"/>
      <c r="G31" s="15">
        <f t="shared" si="0"/>
        <v>6827</v>
      </c>
    </row>
    <row r="32" spans="1:8" ht="16.5" customHeight="1" thickTop="1">
      <c r="A32" s="36"/>
      <c r="B32" s="37"/>
      <c r="C32" s="111" t="s">
        <v>51</v>
      </c>
      <c r="D32" s="112"/>
      <c r="E32" s="61">
        <f>E25+E26+E27+E28+E29+E30+E31</f>
        <v>2440027</v>
      </c>
      <c r="F32" s="61">
        <f>F25+F26+F27+F28+F29+F30+F31</f>
        <v>55077</v>
      </c>
      <c r="G32" s="62">
        <f t="shared" si="0"/>
        <v>2495104</v>
      </c>
      <c r="H32" s="40"/>
    </row>
    <row r="33" spans="1:8" ht="16.5" customHeight="1">
      <c r="A33" s="113" t="s">
        <v>31</v>
      </c>
      <c r="B33" s="114"/>
      <c r="C33" s="100" t="s">
        <v>34</v>
      </c>
      <c r="D33" s="110"/>
      <c r="E33" s="30"/>
      <c r="F33" s="23">
        <v>0</v>
      </c>
      <c r="G33" s="15">
        <f t="shared" si="0"/>
        <v>0</v>
      </c>
    </row>
    <row r="34" spans="1:8" ht="16.5" customHeight="1">
      <c r="A34" s="36"/>
      <c r="B34" s="37"/>
      <c r="C34" s="100" t="s">
        <v>35</v>
      </c>
      <c r="D34" s="110"/>
      <c r="E34" s="30">
        <v>144076</v>
      </c>
      <c r="F34" s="23">
        <v>25710</v>
      </c>
      <c r="G34" s="15">
        <f t="shared" si="0"/>
        <v>169786</v>
      </c>
    </row>
    <row r="35" spans="1:8" ht="16.5" customHeight="1">
      <c r="A35" s="36"/>
      <c r="B35" s="37"/>
      <c r="C35" s="100" t="s">
        <v>36</v>
      </c>
      <c r="D35" s="110"/>
      <c r="E35" s="30">
        <v>346366</v>
      </c>
      <c r="F35" s="23">
        <v>0</v>
      </c>
      <c r="G35" s="15">
        <f t="shared" si="0"/>
        <v>346366</v>
      </c>
    </row>
    <row r="36" spans="1:8" ht="16.5" customHeight="1">
      <c r="A36" s="36"/>
      <c r="B36" s="37"/>
      <c r="C36" s="20" t="s">
        <v>37</v>
      </c>
      <c r="D36" s="21"/>
      <c r="E36" s="41">
        <v>165563</v>
      </c>
      <c r="F36" s="23">
        <v>0</v>
      </c>
      <c r="G36" s="15">
        <f t="shared" si="0"/>
        <v>165563</v>
      </c>
      <c r="H36" s="42"/>
    </row>
    <row r="37" spans="1:8" ht="16.5" customHeight="1">
      <c r="A37" s="36"/>
      <c r="B37" s="37"/>
      <c r="C37" s="100" t="s">
        <v>38</v>
      </c>
      <c r="D37" s="110"/>
      <c r="E37" s="43">
        <v>151635</v>
      </c>
      <c r="F37" s="44"/>
      <c r="G37" s="15">
        <f t="shared" si="0"/>
        <v>151635</v>
      </c>
    </row>
    <row r="38" spans="1:8" ht="16.5" customHeight="1">
      <c r="A38" s="36"/>
      <c r="B38" s="37"/>
      <c r="C38" s="20" t="s">
        <v>39</v>
      </c>
      <c r="D38" s="21"/>
      <c r="E38" s="30">
        <v>288836</v>
      </c>
      <c r="F38" s="23"/>
      <c r="G38" s="15">
        <f t="shared" si="0"/>
        <v>288836</v>
      </c>
    </row>
    <row r="39" spans="1:8" ht="16.5" customHeight="1">
      <c r="A39" s="36"/>
      <c r="B39" s="37"/>
      <c r="C39" s="20" t="s">
        <v>40</v>
      </c>
      <c r="D39" s="21"/>
      <c r="E39" s="30">
        <v>116900</v>
      </c>
      <c r="F39" s="23">
        <v>920</v>
      </c>
      <c r="G39" s="15">
        <f t="shared" si="0"/>
        <v>117820</v>
      </c>
    </row>
    <row r="40" spans="1:8" ht="16.5" customHeight="1">
      <c r="A40" s="36"/>
      <c r="B40" s="37"/>
      <c r="C40" s="20" t="s">
        <v>41</v>
      </c>
      <c r="D40" s="21"/>
      <c r="E40" s="30">
        <v>355702</v>
      </c>
      <c r="F40" s="23">
        <v>0</v>
      </c>
      <c r="G40" s="15">
        <f t="shared" si="0"/>
        <v>355702</v>
      </c>
    </row>
    <row r="41" spans="1:8" ht="16.5" customHeight="1">
      <c r="A41" s="36"/>
      <c r="B41" s="37"/>
      <c r="C41" s="24" t="s">
        <v>42</v>
      </c>
      <c r="D41" s="25"/>
      <c r="E41" s="26">
        <v>221959</v>
      </c>
      <c r="F41" s="23"/>
      <c r="G41" s="15">
        <f t="shared" si="0"/>
        <v>221959</v>
      </c>
    </row>
    <row r="42" spans="1:8" ht="16.5" customHeight="1">
      <c r="A42" s="36"/>
      <c r="B42" s="37"/>
      <c r="C42" s="100" t="s">
        <v>43</v>
      </c>
      <c r="D42" s="110"/>
      <c r="E42" s="26">
        <v>55300</v>
      </c>
      <c r="F42" s="23"/>
      <c r="G42" s="15">
        <f t="shared" si="0"/>
        <v>55300</v>
      </c>
    </row>
    <row r="43" spans="1:8" ht="16.5" customHeight="1">
      <c r="A43" s="36"/>
      <c r="B43" s="37"/>
      <c r="C43" s="100" t="s">
        <v>44</v>
      </c>
      <c r="D43" s="110"/>
      <c r="E43" s="26">
        <v>311490</v>
      </c>
      <c r="F43" s="23"/>
      <c r="G43" s="15">
        <f t="shared" si="0"/>
        <v>311490</v>
      </c>
    </row>
    <row r="44" spans="1:8" ht="16.5" customHeight="1">
      <c r="A44" s="36"/>
      <c r="B44" s="37"/>
      <c r="C44" s="100" t="s">
        <v>45</v>
      </c>
      <c r="D44" s="110"/>
      <c r="E44" s="26">
        <v>92302</v>
      </c>
      <c r="F44" s="23">
        <v>260600</v>
      </c>
      <c r="G44" s="15">
        <f t="shared" si="0"/>
        <v>352902</v>
      </c>
    </row>
    <row r="45" spans="1:8" ht="16.5" customHeight="1">
      <c r="A45" s="36"/>
      <c r="B45" s="37"/>
      <c r="C45" s="24" t="s">
        <v>46</v>
      </c>
      <c r="D45" s="25"/>
      <c r="E45" s="26">
        <v>159483</v>
      </c>
      <c r="F45" s="23">
        <v>0</v>
      </c>
      <c r="G45" s="15">
        <f t="shared" si="0"/>
        <v>159483</v>
      </c>
    </row>
    <row r="46" spans="1:8" ht="16.5" customHeight="1">
      <c r="A46" s="36"/>
      <c r="B46" s="37"/>
      <c r="C46" s="12" t="s">
        <v>47</v>
      </c>
      <c r="D46" s="12"/>
      <c r="E46" s="30">
        <v>99938</v>
      </c>
      <c r="F46" s="23">
        <v>0</v>
      </c>
      <c r="G46" s="15">
        <f t="shared" si="0"/>
        <v>99938</v>
      </c>
    </row>
    <row r="47" spans="1:8" ht="16.5" customHeight="1">
      <c r="A47" s="36"/>
      <c r="B47" s="37"/>
      <c r="C47" s="100" t="s">
        <v>48</v>
      </c>
      <c r="D47" s="110"/>
      <c r="E47" s="30"/>
      <c r="F47" s="23">
        <v>0</v>
      </c>
      <c r="G47" s="15">
        <f t="shared" si="0"/>
        <v>0</v>
      </c>
    </row>
    <row r="48" spans="1:8" ht="16.5" customHeight="1">
      <c r="A48" s="36"/>
      <c r="B48" s="37"/>
      <c r="C48" s="100" t="s">
        <v>7</v>
      </c>
      <c r="D48" s="101"/>
      <c r="E48" s="54">
        <v>0</v>
      </c>
      <c r="F48" s="31"/>
      <c r="G48" s="15">
        <f t="shared" si="0"/>
        <v>0</v>
      </c>
    </row>
    <row r="49" spans="1:7" ht="16.5" customHeight="1">
      <c r="A49" s="36"/>
      <c r="B49" s="37"/>
      <c r="C49" s="115" t="s">
        <v>8</v>
      </c>
      <c r="D49" s="132"/>
      <c r="E49" s="54">
        <v>0</v>
      </c>
      <c r="F49" s="31"/>
      <c r="G49" s="15">
        <f t="shared" si="0"/>
        <v>0</v>
      </c>
    </row>
    <row r="50" spans="1:7" ht="16.5" customHeight="1" thickBot="1">
      <c r="A50" s="36"/>
      <c r="B50" s="37"/>
      <c r="C50" s="100" t="s">
        <v>63</v>
      </c>
      <c r="D50" s="110"/>
      <c r="E50" s="54">
        <v>500000</v>
      </c>
      <c r="F50" s="31"/>
      <c r="G50" s="15">
        <f t="shared" si="0"/>
        <v>500000</v>
      </c>
    </row>
    <row r="51" spans="1:7" ht="16.5" customHeight="1" thickTop="1" thickBot="1">
      <c r="A51" s="124"/>
      <c r="B51" s="125"/>
      <c r="C51" s="124" t="s">
        <v>57</v>
      </c>
      <c r="D51" s="125"/>
      <c r="E51" s="63">
        <f>SUM(E34:E50)</f>
        <v>3009550</v>
      </c>
      <c r="F51" s="63">
        <f>SUM(F34:F50)</f>
        <v>287230</v>
      </c>
      <c r="G51" s="65">
        <f t="shared" si="0"/>
        <v>3296780</v>
      </c>
    </row>
    <row r="52" spans="1:7" ht="16.5" customHeight="1" thickTop="1" thickBot="1">
      <c r="A52" s="68" t="s">
        <v>58</v>
      </c>
      <c r="B52" s="69"/>
      <c r="C52" s="73"/>
      <c r="D52" s="74"/>
      <c r="E52" s="75">
        <f>E24+E32+E51</f>
        <v>19939117</v>
      </c>
      <c r="F52" s="75">
        <f>F24+F32+F51</f>
        <v>342307</v>
      </c>
      <c r="G52" s="65">
        <f t="shared" si="0"/>
        <v>20281424</v>
      </c>
    </row>
    <row r="53" spans="1:7" ht="16.5" customHeight="1" thickTop="1" thickBot="1">
      <c r="A53" s="126" t="s">
        <v>54</v>
      </c>
      <c r="B53" s="127"/>
      <c r="C53" s="70"/>
      <c r="D53" s="71"/>
      <c r="E53" s="72">
        <f>E18-E52</f>
        <v>2709008</v>
      </c>
      <c r="F53" s="72">
        <f>F18-F52</f>
        <v>630929</v>
      </c>
      <c r="G53" s="64">
        <f t="shared" si="0"/>
        <v>3339937</v>
      </c>
    </row>
    <row r="54" spans="1:7" ht="16.5" customHeight="1" thickTop="1" thickBot="1">
      <c r="A54" s="128" t="s">
        <v>52</v>
      </c>
      <c r="B54" s="129"/>
      <c r="C54" s="45"/>
      <c r="D54" s="46"/>
      <c r="E54" s="47">
        <v>32282888</v>
      </c>
      <c r="F54" s="47">
        <v>1957363</v>
      </c>
      <c r="G54" s="39">
        <f t="shared" si="0"/>
        <v>34240251</v>
      </c>
    </row>
    <row r="55" spans="1:7" ht="16.5" customHeight="1" thickTop="1" thickBot="1">
      <c r="A55" s="128" t="s">
        <v>53</v>
      </c>
      <c r="B55" s="129"/>
      <c r="C55" s="130"/>
      <c r="D55" s="131"/>
      <c r="E55" s="47">
        <f>E53+E54</f>
        <v>34991896</v>
      </c>
      <c r="F55" s="47">
        <f>F53+F54</f>
        <v>2588292</v>
      </c>
      <c r="G55" s="15">
        <f t="shared" si="0"/>
        <v>37580188</v>
      </c>
    </row>
    <row r="56" spans="1:7" ht="14.25" customHeight="1" thickTop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</row>
  </sheetData>
  <mergeCells count="47">
    <mergeCell ref="C15:D15"/>
    <mergeCell ref="A1:G1"/>
    <mergeCell ref="A3:G3"/>
    <mergeCell ref="A4:G4"/>
    <mergeCell ref="C5:E5"/>
    <mergeCell ref="C6:D6"/>
    <mergeCell ref="A7:B7"/>
    <mergeCell ref="C7:D7"/>
    <mergeCell ref="A8:B8"/>
    <mergeCell ref="C8:D8"/>
    <mergeCell ref="C9:D9"/>
    <mergeCell ref="C10:D10"/>
    <mergeCell ref="A11:B11"/>
    <mergeCell ref="C26:D26"/>
    <mergeCell ref="A16:B16"/>
    <mergeCell ref="A17:B17"/>
    <mergeCell ref="C17:D17"/>
    <mergeCell ref="A18:B18"/>
    <mergeCell ref="A20:B20"/>
    <mergeCell ref="C20:D20"/>
    <mergeCell ref="C21:D21"/>
    <mergeCell ref="C22:D22"/>
    <mergeCell ref="C23:D23"/>
    <mergeCell ref="C24:D24"/>
    <mergeCell ref="C25:D25"/>
    <mergeCell ref="C44:D44"/>
    <mergeCell ref="C27:D27"/>
    <mergeCell ref="A30:B30"/>
    <mergeCell ref="A31:B31"/>
    <mergeCell ref="C32:D32"/>
    <mergeCell ref="A33:B33"/>
    <mergeCell ref="C33:D33"/>
    <mergeCell ref="C34:D34"/>
    <mergeCell ref="C35:D35"/>
    <mergeCell ref="C37:D37"/>
    <mergeCell ref="C42:D42"/>
    <mergeCell ref="C43:D43"/>
    <mergeCell ref="A53:B53"/>
    <mergeCell ref="A54:B54"/>
    <mergeCell ref="A55:B55"/>
    <mergeCell ref="C55:D55"/>
    <mergeCell ref="C47:D47"/>
    <mergeCell ref="C48:D48"/>
    <mergeCell ref="C49:D49"/>
    <mergeCell ref="C50:D50"/>
    <mergeCell ref="A51:B51"/>
    <mergeCell ref="C51:D51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4"/>
  <sheetViews>
    <sheetView topLeftCell="A37" zoomScaleNormal="100" workbookViewId="0">
      <selection activeCell="E55" sqref="E55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59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71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221000</v>
      </c>
      <c r="G7" s="15">
        <f t="shared" ref="G7:G55" si="0">E7+F7</f>
        <v>221000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297</v>
      </c>
      <c r="F8" s="14">
        <v>10469</v>
      </c>
      <c r="G8" s="15">
        <f t="shared" si="0"/>
        <v>10766</v>
      </c>
    </row>
    <row r="9" spans="1:7" ht="16.5" customHeight="1">
      <c r="A9" s="16"/>
      <c r="B9" s="17"/>
      <c r="C9" s="100" t="s">
        <v>64</v>
      </c>
      <c r="D9" s="101"/>
      <c r="E9" s="51"/>
      <c r="F9" s="14">
        <v>382867</v>
      </c>
      <c r="G9" s="15">
        <f t="shared" si="0"/>
        <v>382867</v>
      </c>
    </row>
    <row r="10" spans="1:7" ht="16.5" customHeight="1">
      <c r="A10" s="66" t="s">
        <v>55</v>
      </c>
      <c r="B10" s="52"/>
      <c r="C10" s="100" t="s">
        <v>65</v>
      </c>
      <c r="D10" s="101"/>
      <c r="E10" s="76"/>
      <c r="F10" s="14">
        <v>400000</v>
      </c>
      <c r="G10" s="15">
        <v>400000</v>
      </c>
    </row>
    <row r="11" spans="1:7" ht="16.5" customHeight="1">
      <c r="A11" s="113" t="s">
        <v>17</v>
      </c>
      <c r="B11" s="118"/>
      <c r="C11" s="20" t="s">
        <v>14</v>
      </c>
      <c r="D11" s="21"/>
      <c r="E11" s="22">
        <v>21322218</v>
      </c>
      <c r="F11" s="14"/>
      <c r="G11" s="15">
        <f t="shared" si="0"/>
        <v>21322218</v>
      </c>
    </row>
    <row r="12" spans="1:7" ht="16.5" customHeight="1">
      <c r="A12" s="18"/>
      <c r="B12" s="19"/>
      <c r="C12" s="20" t="s">
        <v>13</v>
      </c>
      <c r="D12" s="55"/>
      <c r="E12" s="22">
        <v>978100</v>
      </c>
      <c r="F12" s="23"/>
      <c r="G12" s="15">
        <f t="shared" si="0"/>
        <v>978100</v>
      </c>
    </row>
    <row r="13" spans="1:7" ht="16.5" customHeight="1">
      <c r="A13" s="18"/>
      <c r="B13" s="19"/>
      <c r="C13" s="20" t="s">
        <v>15</v>
      </c>
      <c r="D13" s="55"/>
      <c r="E13" s="26">
        <v>1389000</v>
      </c>
      <c r="F13" s="23"/>
      <c r="G13" s="15">
        <f t="shared" si="0"/>
        <v>1389000</v>
      </c>
    </row>
    <row r="14" spans="1:7" ht="16.5" customHeight="1">
      <c r="A14" s="18"/>
      <c r="B14" s="19"/>
      <c r="C14" s="27" t="s">
        <v>16</v>
      </c>
      <c r="D14" s="28"/>
      <c r="E14" s="26">
        <v>272783</v>
      </c>
      <c r="F14" s="23"/>
      <c r="G14" s="15">
        <f t="shared" si="0"/>
        <v>272783</v>
      </c>
    </row>
    <row r="15" spans="1:7" ht="16.5" customHeight="1">
      <c r="A15" s="18"/>
      <c r="B15" s="19"/>
      <c r="C15" s="135" t="s">
        <v>61</v>
      </c>
      <c r="D15" s="110"/>
      <c r="E15" s="29">
        <v>7577692</v>
      </c>
      <c r="F15" s="23"/>
      <c r="G15" s="15">
        <f t="shared" si="0"/>
        <v>7577692</v>
      </c>
    </row>
    <row r="16" spans="1:7" ht="16.5" customHeight="1">
      <c r="A16" s="136" t="s">
        <v>62</v>
      </c>
      <c r="B16" s="137"/>
      <c r="C16" s="66" t="s">
        <v>55</v>
      </c>
      <c r="D16" s="52"/>
      <c r="E16" s="30">
        <v>402</v>
      </c>
      <c r="F16" s="23">
        <v>188</v>
      </c>
      <c r="G16" s="15">
        <f t="shared" si="0"/>
        <v>590</v>
      </c>
    </row>
    <row r="17" spans="1:8" ht="16.5" customHeight="1">
      <c r="A17" s="136"/>
      <c r="B17" s="137"/>
      <c r="C17" s="138" t="s">
        <v>68</v>
      </c>
      <c r="D17" s="139"/>
      <c r="E17" s="30">
        <v>-118896</v>
      </c>
      <c r="F17" s="23">
        <v>0</v>
      </c>
      <c r="G17" s="15">
        <f t="shared" si="0"/>
        <v>-118896</v>
      </c>
    </row>
    <row r="18" spans="1:8" ht="16.5" customHeight="1" thickBot="1">
      <c r="A18" s="119" t="s">
        <v>19</v>
      </c>
      <c r="B18" s="120"/>
      <c r="C18" s="57"/>
      <c r="D18" s="58"/>
      <c r="E18" s="59">
        <f>SUM(E7:E17)</f>
        <v>31421596</v>
      </c>
      <c r="F18" s="59">
        <f>SUM(F7:F17)</f>
        <v>1014524</v>
      </c>
      <c r="G18" s="60">
        <f t="shared" si="0"/>
        <v>32436120</v>
      </c>
    </row>
    <row r="19" spans="1:8" ht="16.5" customHeight="1" thickTop="1">
      <c r="A19" s="11" t="s">
        <v>20</v>
      </c>
      <c r="B19" s="33"/>
      <c r="C19" s="20" t="s">
        <v>21</v>
      </c>
      <c r="D19" s="21"/>
      <c r="E19" s="30"/>
      <c r="F19" s="34"/>
      <c r="G19" s="35">
        <f t="shared" si="0"/>
        <v>0</v>
      </c>
    </row>
    <row r="20" spans="1:8" ht="16.5" customHeight="1">
      <c r="A20" s="113" t="s">
        <v>30</v>
      </c>
      <c r="B20" s="114"/>
      <c r="C20" s="100" t="s">
        <v>22</v>
      </c>
      <c r="D20" s="110"/>
      <c r="E20" s="30">
        <v>16831736</v>
      </c>
      <c r="F20" s="38"/>
      <c r="G20" s="15">
        <f t="shared" si="0"/>
        <v>16831736</v>
      </c>
    </row>
    <row r="21" spans="1:8" ht="16.5" customHeight="1">
      <c r="A21" s="56"/>
      <c r="B21" s="37"/>
      <c r="C21" s="100" t="s">
        <v>23</v>
      </c>
      <c r="D21" s="110"/>
      <c r="E21" s="30">
        <v>1078674</v>
      </c>
      <c r="F21" s="23"/>
      <c r="G21" s="15">
        <f t="shared" si="0"/>
        <v>1078674</v>
      </c>
    </row>
    <row r="22" spans="1:8" ht="16.5" customHeight="1">
      <c r="A22" s="36"/>
      <c r="B22" s="37"/>
      <c r="C22" s="100" t="s">
        <v>24</v>
      </c>
      <c r="D22" s="110"/>
      <c r="E22" s="30">
        <v>657110</v>
      </c>
      <c r="F22" s="23"/>
      <c r="G22" s="15">
        <f t="shared" si="0"/>
        <v>657110</v>
      </c>
    </row>
    <row r="23" spans="1:8" ht="16.5" customHeight="1" thickBot="1">
      <c r="A23" s="36"/>
      <c r="B23" s="37"/>
      <c r="C23" s="115" t="s">
        <v>49</v>
      </c>
      <c r="D23" s="116"/>
      <c r="E23" s="54">
        <v>7066</v>
      </c>
      <c r="F23" s="31">
        <v>1000</v>
      </c>
      <c r="G23" s="32">
        <f t="shared" si="0"/>
        <v>8066</v>
      </c>
    </row>
    <row r="24" spans="1:8" ht="16.5" customHeight="1" thickTop="1">
      <c r="A24" s="36"/>
      <c r="B24" s="37"/>
      <c r="C24" s="111" t="s">
        <v>50</v>
      </c>
      <c r="D24" s="112"/>
      <c r="E24" s="61">
        <f>E20+E21+E22+E23</f>
        <v>18574586</v>
      </c>
      <c r="F24" s="61">
        <f>F20+F21+F22+F23</f>
        <v>1000</v>
      </c>
      <c r="G24" s="62">
        <f t="shared" si="0"/>
        <v>18575586</v>
      </c>
    </row>
    <row r="25" spans="1:8" ht="16.5" customHeight="1">
      <c r="A25" s="36"/>
      <c r="B25" s="37"/>
      <c r="C25" s="100" t="s">
        <v>25</v>
      </c>
      <c r="D25" s="110"/>
      <c r="E25" s="30"/>
      <c r="F25" s="23"/>
      <c r="G25" s="15">
        <f t="shared" si="0"/>
        <v>0</v>
      </c>
    </row>
    <row r="26" spans="1:8" ht="16.5" customHeight="1">
      <c r="A26" s="36"/>
      <c r="B26" s="37"/>
      <c r="C26" s="100" t="s">
        <v>28</v>
      </c>
      <c r="D26" s="110"/>
      <c r="E26" s="30">
        <v>2226600</v>
      </c>
      <c r="F26" s="23"/>
      <c r="G26" s="15">
        <f t="shared" si="0"/>
        <v>2226600</v>
      </c>
    </row>
    <row r="27" spans="1:8" ht="16.5" customHeight="1">
      <c r="A27" s="36"/>
      <c r="B27" s="37"/>
      <c r="C27" s="100" t="s">
        <v>32</v>
      </c>
      <c r="D27" s="110"/>
      <c r="E27" s="30">
        <v>1233000</v>
      </c>
      <c r="F27" s="23"/>
      <c r="G27" s="15">
        <f t="shared" si="0"/>
        <v>1233000</v>
      </c>
    </row>
    <row r="28" spans="1:8" ht="16.5" customHeight="1">
      <c r="A28" s="36"/>
      <c r="B28" s="37"/>
      <c r="C28" s="20" t="s">
        <v>26</v>
      </c>
      <c r="D28" s="55"/>
      <c r="E28" s="30">
        <v>20120</v>
      </c>
      <c r="F28" s="14">
        <v>37486</v>
      </c>
      <c r="G28" s="15">
        <f t="shared" si="0"/>
        <v>57606</v>
      </c>
    </row>
    <row r="29" spans="1:8" ht="16.5" customHeight="1">
      <c r="A29" s="36"/>
      <c r="B29" s="37"/>
      <c r="C29" s="20" t="s">
        <v>27</v>
      </c>
      <c r="D29" s="55"/>
      <c r="E29" s="30"/>
      <c r="F29" s="14">
        <v>27661</v>
      </c>
      <c r="G29" s="15">
        <f t="shared" si="0"/>
        <v>27661</v>
      </c>
    </row>
    <row r="30" spans="1:8" ht="16.5" customHeight="1">
      <c r="A30" s="98"/>
      <c r="B30" s="117"/>
      <c r="C30" s="20" t="s">
        <v>29</v>
      </c>
      <c r="D30" s="55"/>
      <c r="E30" s="30">
        <v>0</v>
      </c>
      <c r="F30" s="14">
        <v>19000</v>
      </c>
      <c r="G30" s="15">
        <f t="shared" si="0"/>
        <v>19000</v>
      </c>
    </row>
    <row r="31" spans="1:8" ht="16.5" customHeight="1" thickBot="1">
      <c r="A31" s="113"/>
      <c r="B31" s="114"/>
      <c r="C31" s="20" t="s">
        <v>33</v>
      </c>
      <c r="D31" s="55"/>
      <c r="E31" s="30">
        <v>6827</v>
      </c>
      <c r="F31" s="23"/>
      <c r="G31" s="15">
        <f t="shared" si="0"/>
        <v>6827</v>
      </c>
    </row>
    <row r="32" spans="1:8" ht="16.5" customHeight="1" thickTop="1">
      <c r="A32" s="36"/>
      <c r="B32" s="37"/>
      <c r="C32" s="111" t="s">
        <v>51</v>
      </c>
      <c r="D32" s="112"/>
      <c r="E32" s="61">
        <f>E25+E26+E27+E28+E29+E30+E31</f>
        <v>3486547</v>
      </c>
      <c r="F32" s="61">
        <f>F25+F26+F27+F28+F29+F30+F31</f>
        <v>84147</v>
      </c>
      <c r="G32" s="62">
        <f t="shared" si="0"/>
        <v>3570694</v>
      </c>
      <c r="H32" s="40"/>
    </row>
    <row r="33" spans="1:8" ht="16.5" customHeight="1">
      <c r="A33" s="113" t="s">
        <v>31</v>
      </c>
      <c r="B33" s="114"/>
      <c r="C33" s="100" t="s">
        <v>34</v>
      </c>
      <c r="D33" s="110"/>
      <c r="E33" s="30"/>
      <c r="F33" s="23">
        <v>0</v>
      </c>
      <c r="G33" s="15">
        <f t="shared" si="0"/>
        <v>0</v>
      </c>
    </row>
    <row r="34" spans="1:8" ht="16.5" customHeight="1">
      <c r="A34" s="36"/>
      <c r="B34" s="37"/>
      <c r="C34" s="100" t="s">
        <v>35</v>
      </c>
      <c r="D34" s="110"/>
      <c r="E34" s="30">
        <v>217075</v>
      </c>
      <c r="F34" s="23">
        <v>29454</v>
      </c>
      <c r="G34" s="15">
        <f t="shared" si="0"/>
        <v>246529</v>
      </c>
    </row>
    <row r="35" spans="1:8" ht="16.5" customHeight="1">
      <c r="A35" s="36"/>
      <c r="B35" s="37"/>
      <c r="C35" s="100" t="s">
        <v>36</v>
      </c>
      <c r="D35" s="110"/>
      <c r="E35" s="30">
        <v>494386</v>
      </c>
      <c r="F35" s="23">
        <v>0</v>
      </c>
      <c r="G35" s="15">
        <f t="shared" si="0"/>
        <v>494386</v>
      </c>
    </row>
    <row r="36" spans="1:8" ht="16.5" customHeight="1">
      <c r="A36" s="36"/>
      <c r="B36" s="37"/>
      <c r="C36" s="20" t="s">
        <v>37</v>
      </c>
      <c r="D36" s="21"/>
      <c r="E36" s="41">
        <v>206529</v>
      </c>
      <c r="F36" s="23">
        <v>0</v>
      </c>
      <c r="G36" s="15">
        <f t="shared" si="0"/>
        <v>206529</v>
      </c>
      <c r="H36" s="42"/>
    </row>
    <row r="37" spans="1:8" ht="16.5" customHeight="1">
      <c r="A37" s="36"/>
      <c r="B37" s="37"/>
      <c r="C37" s="100" t="s">
        <v>38</v>
      </c>
      <c r="D37" s="110"/>
      <c r="E37" s="43">
        <v>198885</v>
      </c>
      <c r="F37" s="44"/>
      <c r="G37" s="15">
        <f t="shared" si="0"/>
        <v>198885</v>
      </c>
    </row>
    <row r="38" spans="1:8" ht="16.5" customHeight="1">
      <c r="A38" s="36"/>
      <c r="B38" s="37"/>
      <c r="C38" s="20" t="s">
        <v>39</v>
      </c>
      <c r="D38" s="21"/>
      <c r="E38" s="30">
        <v>463766</v>
      </c>
      <c r="F38" s="23"/>
      <c r="G38" s="15">
        <f t="shared" si="0"/>
        <v>463766</v>
      </c>
    </row>
    <row r="39" spans="1:8" ht="16.5" customHeight="1">
      <c r="A39" s="36"/>
      <c r="B39" s="37"/>
      <c r="C39" s="20" t="s">
        <v>40</v>
      </c>
      <c r="D39" s="21"/>
      <c r="E39" s="30">
        <v>132955</v>
      </c>
      <c r="F39" s="23">
        <v>1000</v>
      </c>
      <c r="G39" s="15">
        <f t="shared" si="0"/>
        <v>133955</v>
      </c>
    </row>
    <row r="40" spans="1:8" ht="16.5" customHeight="1">
      <c r="A40" s="36"/>
      <c r="B40" s="37"/>
      <c r="C40" s="20" t="s">
        <v>41</v>
      </c>
      <c r="D40" s="21"/>
      <c r="E40" s="30">
        <v>444810</v>
      </c>
      <c r="F40" s="23">
        <v>0</v>
      </c>
      <c r="G40" s="15">
        <f t="shared" si="0"/>
        <v>444810</v>
      </c>
    </row>
    <row r="41" spans="1:8" ht="16.5" customHeight="1">
      <c r="A41" s="36"/>
      <c r="B41" s="37"/>
      <c r="C41" s="24" t="s">
        <v>42</v>
      </c>
      <c r="D41" s="25"/>
      <c r="E41" s="26">
        <v>312973</v>
      </c>
      <c r="F41" s="23"/>
      <c r="G41" s="15">
        <f t="shared" si="0"/>
        <v>312973</v>
      </c>
    </row>
    <row r="42" spans="1:8" ht="16.5" customHeight="1">
      <c r="A42" s="36"/>
      <c r="B42" s="37"/>
      <c r="C42" s="100" t="s">
        <v>43</v>
      </c>
      <c r="D42" s="110"/>
      <c r="E42" s="26">
        <v>475740</v>
      </c>
      <c r="F42" s="23"/>
      <c r="G42" s="15">
        <f t="shared" si="0"/>
        <v>475740</v>
      </c>
    </row>
    <row r="43" spans="1:8" ht="16.5" customHeight="1">
      <c r="A43" s="36"/>
      <c r="B43" s="37"/>
      <c r="C43" s="100" t="s">
        <v>44</v>
      </c>
      <c r="D43" s="110"/>
      <c r="E43" s="26">
        <v>311490</v>
      </c>
      <c r="F43" s="23"/>
      <c r="G43" s="15">
        <f t="shared" si="0"/>
        <v>311490</v>
      </c>
    </row>
    <row r="44" spans="1:8" ht="16.5" customHeight="1">
      <c r="A44" s="36"/>
      <c r="B44" s="37"/>
      <c r="C44" s="100" t="s">
        <v>45</v>
      </c>
      <c r="D44" s="110"/>
      <c r="E44" s="26">
        <v>105236</v>
      </c>
      <c r="F44" s="23">
        <v>260600</v>
      </c>
      <c r="G44" s="15">
        <f t="shared" si="0"/>
        <v>365836</v>
      </c>
    </row>
    <row r="45" spans="1:8" ht="16.5" customHeight="1">
      <c r="A45" s="36"/>
      <c r="B45" s="37"/>
      <c r="C45" s="24" t="s">
        <v>46</v>
      </c>
      <c r="D45" s="25"/>
      <c r="E45" s="26">
        <v>234368</v>
      </c>
      <c r="F45" s="23">
        <v>0</v>
      </c>
      <c r="G45" s="15">
        <f t="shared" si="0"/>
        <v>234368</v>
      </c>
    </row>
    <row r="46" spans="1:8" ht="16.5" customHeight="1">
      <c r="A46" s="36"/>
      <c r="B46" s="37"/>
      <c r="C46" s="12" t="s">
        <v>47</v>
      </c>
      <c r="D46" s="12"/>
      <c r="E46" s="30">
        <v>138201</v>
      </c>
      <c r="F46" s="23">
        <v>0</v>
      </c>
      <c r="G46" s="15">
        <f t="shared" si="0"/>
        <v>138201</v>
      </c>
    </row>
    <row r="47" spans="1:8" ht="16.5" customHeight="1">
      <c r="A47" s="36"/>
      <c r="B47" s="37"/>
      <c r="C47" s="100" t="s">
        <v>48</v>
      </c>
      <c r="D47" s="110"/>
      <c r="E47" s="30"/>
      <c r="F47" s="23">
        <v>0</v>
      </c>
      <c r="G47" s="15">
        <f t="shared" si="0"/>
        <v>0</v>
      </c>
    </row>
    <row r="48" spans="1:8" ht="16.5" customHeight="1">
      <c r="A48" s="36"/>
      <c r="B48" s="37"/>
      <c r="C48" s="100" t="s">
        <v>7</v>
      </c>
      <c r="D48" s="101"/>
      <c r="E48" s="54">
        <v>6000</v>
      </c>
      <c r="F48" s="31"/>
      <c r="G48" s="15">
        <f t="shared" si="0"/>
        <v>6000</v>
      </c>
    </row>
    <row r="49" spans="1:7" ht="16.5" customHeight="1">
      <c r="A49" s="36"/>
      <c r="B49" s="37"/>
      <c r="C49" s="115" t="s">
        <v>8</v>
      </c>
      <c r="D49" s="132"/>
      <c r="E49" s="54">
        <v>0</v>
      </c>
      <c r="F49" s="31"/>
      <c r="G49" s="15">
        <f t="shared" si="0"/>
        <v>0</v>
      </c>
    </row>
    <row r="50" spans="1:7" ht="16.5" customHeight="1" thickBot="1">
      <c r="A50" s="36"/>
      <c r="B50" s="37"/>
      <c r="C50" s="100" t="s">
        <v>63</v>
      </c>
      <c r="D50" s="110"/>
      <c r="E50" s="54">
        <v>500000</v>
      </c>
      <c r="F50" s="31"/>
      <c r="G50" s="15">
        <f t="shared" si="0"/>
        <v>500000</v>
      </c>
    </row>
    <row r="51" spans="1:7" ht="16.5" customHeight="1" thickTop="1" thickBot="1">
      <c r="A51" s="124"/>
      <c r="B51" s="125"/>
      <c r="C51" s="124" t="s">
        <v>57</v>
      </c>
      <c r="D51" s="125"/>
      <c r="E51" s="63">
        <f>SUM(E34:E50)</f>
        <v>4242414</v>
      </c>
      <c r="F51" s="63">
        <f>SUM(F34:F50)</f>
        <v>291054</v>
      </c>
      <c r="G51" s="65">
        <f t="shared" si="0"/>
        <v>4533468</v>
      </c>
    </row>
    <row r="52" spans="1:7" ht="16.5" customHeight="1" thickTop="1" thickBot="1">
      <c r="A52" s="68" t="s">
        <v>58</v>
      </c>
      <c r="B52" s="69"/>
      <c r="C52" s="73"/>
      <c r="D52" s="74"/>
      <c r="E52" s="75">
        <f>E24+E32+E51</f>
        <v>26303547</v>
      </c>
      <c r="F52" s="75">
        <f>F24+F32+F51</f>
        <v>376201</v>
      </c>
      <c r="G52" s="65">
        <f t="shared" si="0"/>
        <v>26679748</v>
      </c>
    </row>
    <row r="53" spans="1:7" ht="16.5" customHeight="1" thickTop="1" thickBot="1">
      <c r="A53" s="126" t="s">
        <v>54</v>
      </c>
      <c r="B53" s="127"/>
      <c r="C53" s="70"/>
      <c r="D53" s="71"/>
      <c r="E53" s="72">
        <f>E18-E52</f>
        <v>5118049</v>
      </c>
      <c r="F53" s="72">
        <f>F18-F52</f>
        <v>638323</v>
      </c>
      <c r="G53" s="64">
        <f t="shared" si="0"/>
        <v>5756372</v>
      </c>
    </row>
    <row r="54" spans="1:7" ht="16.5" customHeight="1" thickTop="1" thickBot="1">
      <c r="A54" s="128" t="s">
        <v>52</v>
      </c>
      <c r="B54" s="129"/>
      <c r="C54" s="45"/>
      <c r="D54" s="46"/>
      <c r="E54" s="47">
        <v>32282888</v>
      </c>
      <c r="F54" s="47">
        <v>1957363</v>
      </c>
      <c r="G54" s="39">
        <f t="shared" si="0"/>
        <v>34240251</v>
      </c>
    </row>
    <row r="55" spans="1:7" ht="16.5" customHeight="1" thickTop="1" thickBot="1">
      <c r="A55" s="128" t="s">
        <v>53</v>
      </c>
      <c r="B55" s="129"/>
      <c r="C55" s="130"/>
      <c r="D55" s="131"/>
      <c r="E55" s="47">
        <f>E53+E54</f>
        <v>37400937</v>
      </c>
      <c r="F55" s="47">
        <f>F53+F54</f>
        <v>2595686</v>
      </c>
      <c r="G55" s="15">
        <f t="shared" si="0"/>
        <v>39996623</v>
      </c>
    </row>
    <row r="56" spans="1:7" ht="14.25" customHeight="1" thickTop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</row>
  </sheetData>
  <mergeCells count="47">
    <mergeCell ref="C44:D44"/>
    <mergeCell ref="A53:B53"/>
    <mergeCell ref="A54:B54"/>
    <mergeCell ref="A55:B55"/>
    <mergeCell ref="C55:D55"/>
    <mergeCell ref="C47:D47"/>
    <mergeCell ref="C48:D48"/>
    <mergeCell ref="C49:D49"/>
    <mergeCell ref="C50:D50"/>
    <mergeCell ref="A51:B51"/>
    <mergeCell ref="C51:D51"/>
    <mergeCell ref="C34:D34"/>
    <mergeCell ref="C35:D35"/>
    <mergeCell ref="C37:D37"/>
    <mergeCell ref="C42:D42"/>
    <mergeCell ref="C43:D43"/>
    <mergeCell ref="A30:B30"/>
    <mergeCell ref="A31:B31"/>
    <mergeCell ref="C32:D32"/>
    <mergeCell ref="A33:B33"/>
    <mergeCell ref="C33:D33"/>
    <mergeCell ref="C23:D23"/>
    <mergeCell ref="C24:D24"/>
    <mergeCell ref="C25:D25"/>
    <mergeCell ref="C26:D26"/>
    <mergeCell ref="C27:D27"/>
    <mergeCell ref="A18:B18"/>
    <mergeCell ref="A20:B20"/>
    <mergeCell ref="C20:D20"/>
    <mergeCell ref="C21:D21"/>
    <mergeCell ref="C22:D22"/>
    <mergeCell ref="C10:D10"/>
    <mergeCell ref="A11:B11"/>
    <mergeCell ref="C15:D15"/>
    <mergeCell ref="A16:B16"/>
    <mergeCell ref="A17:B17"/>
    <mergeCell ref="C17:D17"/>
    <mergeCell ref="A7:B7"/>
    <mergeCell ref="C7:D7"/>
    <mergeCell ref="A8:B8"/>
    <mergeCell ref="C8:D8"/>
    <mergeCell ref="C9:D9"/>
    <mergeCell ref="A1:G1"/>
    <mergeCell ref="A3:G3"/>
    <mergeCell ref="A4:G4"/>
    <mergeCell ref="C5:E5"/>
    <mergeCell ref="C6:D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4"/>
  <sheetViews>
    <sheetView topLeftCell="A37" zoomScaleNormal="100" workbookViewId="0">
      <selection activeCell="E17" sqref="E17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59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74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222000</v>
      </c>
      <c r="G7" s="15">
        <f t="shared" ref="G7:G55" si="0">E7+F7</f>
        <v>222000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28011</v>
      </c>
      <c r="F8" s="14">
        <v>10469</v>
      </c>
      <c r="G8" s="15">
        <f t="shared" si="0"/>
        <v>38480</v>
      </c>
    </row>
    <row r="9" spans="1:7" ht="16.5" customHeight="1">
      <c r="A9" s="16"/>
      <c r="B9" s="17"/>
      <c r="C9" s="100" t="s">
        <v>64</v>
      </c>
      <c r="D9" s="101"/>
      <c r="E9" s="51"/>
      <c r="F9" s="14">
        <v>479913</v>
      </c>
      <c r="G9" s="15">
        <f t="shared" si="0"/>
        <v>479913</v>
      </c>
    </row>
    <row r="10" spans="1:7" ht="16.5" customHeight="1">
      <c r="A10" s="77"/>
      <c r="B10" s="52"/>
      <c r="C10" s="100" t="s">
        <v>65</v>
      </c>
      <c r="D10" s="101"/>
      <c r="E10" s="76"/>
      <c r="F10" s="14">
        <v>400000</v>
      </c>
      <c r="G10" s="15">
        <v>400000</v>
      </c>
    </row>
    <row r="11" spans="1:7" ht="16.5" customHeight="1">
      <c r="A11" s="121" t="s">
        <v>17</v>
      </c>
      <c r="B11" s="140"/>
      <c r="C11" s="20" t="s">
        <v>14</v>
      </c>
      <c r="D11" s="21"/>
      <c r="E11" s="22">
        <v>29772694</v>
      </c>
      <c r="F11" s="14"/>
      <c r="G11" s="15">
        <f t="shared" si="0"/>
        <v>29772694</v>
      </c>
    </row>
    <row r="12" spans="1:7" ht="16.5" customHeight="1">
      <c r="A12" s="18"/>
      <c r="B12" s="19"/>
      <c r="C12" s="20" t="s">
        <v>13</v>
      </c>
      <c r="D12" s="55"/>
      <c r="E12" s="22">
        <v>2002700</v>
      </c>
      <c r="F12" s="23"/>
      <c r="G12" s="15">
        <f t="shared" si="0"/>
        <v>2002700</v>
      </c>
    </row>
    <row r="13" spans="1:7" ht="16.5" customHeight="1">
      <c r="A13" s="18"/>
      <c r="B13" s="19"/>
      <c r="C13" s="20" t="s">
        <v>15</v>
      </c>
      <c r="D13" s="55"/>
      <c r="E13" s="26">
        <v>1380000</v>
      </c>
      <c r="F13" s="23"/>
      <c r="G13" s="15">
        <f t="shared" si="0"/>
        <v>1380000</v>
      </c>
    </row>
    <row r="14" spans="1:7" ht="16.5" customHeight="1">
      <c r="A14" s="18"/>
      <c r="B14" s="19"/>
      <c r="C14" s="27" t="s">
        <v>16</v>
      </c>
      <c r="D14" s="28"/>
      <c r="E14" s="26">
        <v>360533</v>
      </c>
      <c r="F14" s="23"/>
      <c r="G14" s="15">
        <f t="shared" si="0"/>
        <v>360533</v>
      </c>
    </row>
    <row r="15" spans="1:7" ht="16.5" customHeight="1">
      <c r="A15" s="18"/>
      <c r="B15" s="19"/>
      <c r="C15" s="135" t="s">
        <v>61</v>
      </c>
      <c r="D15" s="110"/>
      <c r="E15" s="29">
        <v>6746031</v>
      </c>
      <c r="F15" s="23"/>
      <c r="G15" s="15">
        <f t="shared" si="0"/>
        <v>6746031</v>
      </c>
    </row>
    <row r="16" spans="1:7" ht="16.5" customHeight="1">
      <c r="A16" s="98" t="s">
        <v>62</v>
      </c>
      <c r="B16" s="99"/>
      <c r="C16" s="66" t="s">
        <v>55</v>
      </c>
      <c r="D16" s="52"/>
      <c r="E16" s="30">
        <v>402</v>
      </c>
      <c r="F16" s="23">
        <v>188</v>
      </c>
      <c r="G16" s="15">
        <f t="shared" si="0"/>
        <v>590</v>
      </c>
    </row>
    <row r="17" spans="1:8" ht="16.5" customHeight="1">
      <c r="A17" s="136"/>
      <c r="B17" s="137"/>
      <c r="C17" s="138" t="s">
        <v>68</v>
      </c>
      <c r="D17" s="139"/>
      <c r="E17" s="30">
        <v>141374</v>
      </c>
      <c r="F17" s="23">
        <v>0</v>
      </c>
      <c r="G17" s="15">
        <f t="shared" si="0"/>
        <v>141374</v>
      </c>
    </row>
    <row r="18" spans="1:8" ht="16.5" customHeight="1" thickBot="1">
      <c r="A18" s="119" t="s">
        <v>19</v>
      </c>
      <c r="B18" s="120"/>
      <c r="C18" s="57"/>
      <c r="D18" s="58"/>
      <c r="E18" s="59">
        <f>SUM(E7:E17)</f>
        <v>40431745</v>
      </c>
      <c r="F18" s="59">
        <f>SUM(F7:F17)</f>
        <v>1112570</v>
      </c>
      <c r="G18" s="60">
        <f t="shared" si="0"/>
        <v>41544315</v>
      </c>
    </row>
    <row r="19" spans="1:8" ht="16.5" customHeight="1" thickTop="1">
      <c r="A19" s="11" t="s">
        <v>20</v>
      </c>
      <c r="B19" s="33"/>
      <c r="C19" s="20" t="s">
        <v>21</v>
      </c>
      <c r="D19" s="21"/>
      <c r="E19" s="30"/>
      <c r="F19" s="34"/>
      <c r="G19" s="35">
        <f t="shared" si="0"/>
        <v>0</v>
      </c>
    </row>
    <row r="20" spans="1:8" ht="16.5" customHeight="1">
      <c r="A20" s="113" t="s">
        <v>30</v>
      </c>
      <c r="B20" s="114"/>
      <c r="C20" s="100" t="s">
        <v>22</v>
      </c>
      <c r="D20" s="110"/>
      <c r="E20" s="30">
        <v>22049558</v>
      </c>
      <c r="F20" s="38"/>
      <c r="G20" s="15">
        <f t="shared" si="0"/>
        <v>22049558</v>
      </c>
    </row>
    <row r="21" spans="1:8" ht="16.5" customHeight="1">
      <c r="A21" s="56"/>
      <c r="B21" s="37"/>
      <c r="C21" s="100" t="s">
        <v>23</v>
      </c>
      <c r="D21" s="110"/>
      <c r="E21" s="30">
        <v>1532106</v>
      </c>
      <c r="F21" s="23"/>
      <c r="G21" s="15">
        <f t="shared" si="0"/>
        <v>1532106</v>
      </c>
    </row>
    <row r="22" spans="1:8" ht="16.5" customHeight="1">
      <c r="A22" s="36"/>
      <c r="B22" s="37"/>
      <c r="C22" s="100" t="s">
        <v>24</v>
      </c>
      <c r="D22" s="110"/>
      <c r="E22" s="30">
        <v>857420</v>
      </c>
      <c r="F22" s="23"/>
      <c r="G22" s="15">
        <f t="shared" si="0"/>
        <v>857420</v>
      </c>
    </row>
    <row r="23" spans="1:8" ht="16.5" customHeight="1" thickBot="1">
      <c r="A23" s="36"/>
      <c r="B23" s="37"/>
      <c r="C23" s="115" t="s">
        <v>49</v>
      </c>
      <c r="D23" s="116"/>
      <c r="E23" s="54">
        <v>11996</v>
      </c>
      <c r="F23" s="31">
        <v>2990</v>
      </c>
      <c r="G23" s="32">
        <f t="shared" si="0"/>
        <v>14986</v>
      </c>
    </row>
    <row r="24" spans="1:8" ht="16.5" customHeight="1" thickTop="1">
      <c r="A24" s="36"/>
      <c r="B24" s="37"/>
      <c r="C24" s="111" t="s">
        <v>50</v>
      </c>
      <c r="D24" s="112"/>
      <c r="E24" s="61">
        <f>E20+E21+E22+E23</f>
        <v>24451080</v>
      </c>
      <c r="F24" s="61">
        <f>F20+F21+F22+F23</f>
        <v>2990</v>
      </c>
      <c r="G24" s="62">
        <f t="shared" si="0"/>
        <v>24454070</v>
      </c>
    </row>
    <row r="25" spans="1:8" ht="16.5" customHeight="1">
      <c r="A25" s="36"/>
      <c r="B25" s="37"/>
      <c r="C25" s="100" t="s">
        <v>25</v>
      </c>
      <c r="D25" s="110"/>
      <c r="E25" s="30"/>
      <c r="F25" s="23"/>
      <c r="G25" s="15">
        <f t="shared" si="0"/>
        <v>0</v>
      </c>
    </row>
    <row r="26" spans="1:8" ht="16.5" customHeight="1">
      <c r="A26" s="36"/>
      <c r="B26" s="37"/>
      <c r="C26" s="100" t="s">
        <v>28</v>
      </c>
      <c r="D26" s="110"/>
      <c r="E26" s="30">
        <v>2850100</v>
      </c>
      <c r="F26" s="23"/>
      <c r="G26" s="15">
        <f t="shared" si="0"/>
        <v>2850100</v>
      </c>
    </row>
    <row r="27" spans="1:8" ht="16.5" customHeight="1">
      <c r="A27" s="36"/>
      <c r="B27" s="37"/>
      <c r="C27" s="100" t="s">
        <v>32</v>
      </c>
      <c r="D27" s="110"/>
      <c r="E27" s="30">
        <v>1455000</v>
      </c>
      <c r="F27" s="23"/>
      <c r="G27" s="15">
        <f t="shared" si="0"/>
        <v>1455000</v>
      </c>
    </row>
    <row r="28" spans="1:8" ht="16.5" customHeight="1">
      <c r="A28" s="36"/>
      <c r="B28" s="37"/>
      <c r="C28" s="20" t="s">
        <v>26</v>
      </c>
      <c r="D28" s="55"/>
      <c r="E28" s="30">
        <v>20120</v>
      </c>
      <c r="F28" s="14">
        <v>87258</v>
      </c>
      <c r="G28" s="15">
        <f t="shared" si="0"/>
        <v>107378</v>
      </c>
    </row>
    <row r="29" spans="1:8" ht="16.5" customHeight="1">
      <c r="A29" s="36"/>
      <c r="B29" s="37"/>
      <c r="C29" s="20" t="s">
        <v>27</v>
      </c>
      <c r="D29" s="55"/>
      <c r="E29" s="30"/>
      <c r="F29" s="14">
        <v>81771</v>
      </c>
      <c r="G29" s="15">
        <f t="shared" si="0"/>
        <v>81771</v>
      </c>
    </row>
    <row r="30" spans="1:8" ht="16.5" customHeight="1">
      <c r="A30" s="98"/>
      <c r="B30" s="117"/>
      <c r="C30" s="20" t="s">
        <v>29</v>
      </c>
      <c r="D30" s="55"/>
      <c r="E30" s="30">
        <v>0</v>
      </c>
      <c r="F30" s="14">
        <v>24000</v>
      </c>
      <c r="G30" s="15">
        <f t="shared" si="0"/>
        <v>24000</v>
      </c>
    </row>
    <row r="31" spans="1:8" ht="16.5" customHeight="1" thickBot="1">
      <c r="A31" s="113"/>
      <c r="B31" s="114"/>
      <c r="C31" s="20" t="s">
        <v>33</v>
      </c>
      <c r="D31" s="55"/>
      <c r="E31" s="30">
        <v>6827</v>
      </c>
      <c r="F31" s="23"/>
      <c r="G31" s="15">
        <f t="shared" si="0"/>
        <v>6827</v>
      </c>
    </row>
    <row r="32" spans="1:8" ht="16.5" customHeight="1" thickTop="1">
      <c r="A32" s="36"/>
      <c r="B32" s="37"/>
      <c r="C32" s="111" t="s">
        <v>51</v>
      </c>
      <c r="D32" s="112"/>
      <c r="E32" s="61">
        <f>E25+E26+E27+E28+E29+E30+E31</f>
        <v>4332047</v>
      </c>
      <c r="F32" s="61">
        <f>F25+F26+F27+F28+F29+F30+F31</f>
        <v>193029</v>
      </c>
      <c r="G32" s="62">
        <f t="shared" si="0"/>
        <v>4525076</v>
      </c>
      <c r="H32" s="40"/>
    </row>
    <row r="33" spans="1:8" ht="16.5" customHeight="1">
      <c r="A33" s="113" t="s">
        <v>31</v>
      </c>
      <c r="B33" s="114"/>
      <c r="C33" s="100" t="s">
        <v>34</v>
      </c>
      <c r="D33" s="110"/>
      <c r="E33" s="30"/>
      <c r="F33" s="23">
        <v>0</v>
      </c>
      <c r="G33" s="15">
        <f t="shared" si="0"/>
        <v>0</v>
      </c>
    </row>
    <row r="34" spans="1:8" ht="16.5" customHeight="1">
      <c r="A34" s="36"/>
      <c r="B34" s="37"/>
      <c r="C34" s="100" t="s">
        <v>35</v>
      </c>
      <c r="D34" s="110"/>
      <c r="E34" s="30">
        <v>346376</v>
      </c>
      <c r="F34" s="23">
        <v>38894</v>
      </c>
      <c r="G34" s="15">
        <f t="shared" si="0"/>
        <v>385270</v>
      </c>
    </row>
    <row r="35" spans="1:8" ht="16.5" customHeight="1">
      <c r="A35" s="36"/>
      <c r="B35" s="37"/>
      <c r="C35" s="100" t="s">
        <v>36</v>
      </c>
      <c r="D35" s="110"/>
      <c r="E35" s="30">
        <v>566591</v>
      </c>
      <c r="F35" s="23">
        <v>210</v>
      </c>
      <c r="G35" s="15">
        <f t="shared" si="0"/>
        <v>566801</v>
      </c>
    </row>
    <row r="36" spans="1:8" ht="16.5" customHeight="1">
      <c r="A36" s="36"/>
      <c r="B36" s="37"/>
      <c r="C36" s="20" t="s">
        <v>37</v>
      </c>
      <c r="D36" s="21"/>
      <c r="E36" s="41">
        <v>265462</v>
      </c>
      <c r="F36" s="23">
        <v>105</v>
      </c>
      <c r="G36" s="15">
        <f t="shared" si="0"/>
        <v>265567</v>
      </c>
      <c r="H36" s="42"/>
    </row>
    <row r="37" spans="1:8" ht="16.5" customHeight="1">
      <c r="A37" s="36"/>
      <c r="B37" s="37"/>
      <c r="C37" s="100" t="s">
        <v>38</v>
      </c>
      <c r="D37" s="110"/>
      <c r="E37" s="43">
        <v>293794</v>
      </c>
      <c r="F37" s="44"/>
      <c r="G37" s="15">
        <f t="shared" si="0"/>
        <v>293794</v>
      </c>
    </row>
    <row r="38" spans="1:8" ht="16.5" customHeight="1">
      <c r="A38" s="36"/>
      <c r="B38" s="37"/>
      <c r="C38" s="20" t="s">
        <v>39</v>
      </c>
      <c r="D38" s="21"/>
      <c r="E38" s="30">
        <v>608785</v>
      </c>
      <c r="F38" s="23"/>
      <c r="G38" s="15">
        <f t="shared" si="0"/>
        <v>608785</v>
      </c>
    </row>
    <row r="39" spans="1:8" ht="16.5" customHeight="1">
      <c r="A39" s="36"/>
      <c r="B39" s="37"/>
      <c r="C39" s="20" t="s">
        <v>40</v>
      </c>
      <c r="D39" s="21"/>
      <c r="E39" s="30">
        <v>156495</v>
      </c>
      <c r="F39" s="23">
        <v>1420</v>
      </c>
      <c r="G39" s="15">
        <f t="shared" si="0"/>
        <v>157915</v>
      </c>
    </row>
    <row r="40" spans="1:8" ht="16.5" customHeight="1">
      <c r="A40" s="36"/>
      <c r="B40" s="37"/>
      <c r="C40" s="20" t="s">
        <v>41</v>
      </c>
      <c r="D40" s="21"/>
      <c r="E40" s="30">
        <v>582194</v>
      </c>
      <c r="F40" s="23">
        <v>0</v>
      </c>
      <c r="G40" s="15">
        <f t="shared" si="0"/>
        <v>582194</v>
      </c>
    </row>
    <row r="41" spans="1:8" ht="16.5" customHeight="1">
      <c r="A41" s="36"/>
      <c r="B41" s="37"/>
      <c r="C41" s="24" t="s">
        <v>42</v>
      </c>
      <c r="D41" s="25"/>
      <c r="E41" s="26">
        <v>413930</v>
      </c>
      <c r="F41" s="23"/>
      <c r="G41" s="15">
        <f t="shared" si="0"/>
        <v>413930</v>
      </c>
    </row>
    <row r="42" spans="1:8" ht="16.5" customHeight="1">
      <c r="A42" s="36"/>
      <c r="B42" s="37"/>
      <c r="C42" s="100" t="s">
        <v>43</v>
      </c>
      <c r="D42" s="110"/>
      <c r="E42" s="26">
        <v>475740</v>
      </c>
      <c r="F42" s="23">
        <v>1200</v>
      </c>
      <c r="G42" s="15">
        <f t="shared" si="0"/>
        <v>476940</v>
      </c>
    </row>
    <row r="43" spans="1:8" ht="16.5" customHeight="1">
      <c r="A43" s="36"/>
      <c r="B43" s="37"/>
      <c r="C43" s="100" t="s">
        <v>44</v>
      </c>
      <c r="D43" s="110"/>
      <c r="E43" s="26">
        <v>311490</v>
      </c>
      <c r="F43" s="23"/>
      <c r="G43" s="15">
        <f t="shared" si="0"/>
        <v>311490</v>
      </c>
    </row>
    <row r="44" spans="1:8" ht="16.5" customHeight="1">
      <c r="A44" s="36"/>
      <c r="B44" s="37"/>
      <c r="C44" s="100" t="s">
        <v>45</v>
      </c>
      <c r="D44" s="110"/>
      <c r="E44" s="26">
        <v>105236</v>
      </c>
      <c r="F44" s="23">
        <v>262735</v>
      </c>
      <c r="G44" s="15">
        <f t="shared" si="0"/>
        <v>367971</v>
      </c>
    </row>
    <row r="45" spans="1:8" ht="16.5" customHeight="1">
      <c r="A45" s="36"/>
      <c r="B45" s="37"/>
      <c r="C45" s="24" t="s">
        <v>46</v>
      </c>
      <c r="D45" s="25"/>
      <c r="E45" s="26">
        <v>298095</v>
      </c>
      <c r="F45" s="23">
        <v>0</v>
      </c>
      <c r="G45" s="15">
        <f t="shared" si="0"/>
        <v>298095</v>
      </c>
    </row>
    <row r="46" spans="1:8" ht="16.5" customHeight="1">
      <c r="A46" s="36"/>
      <c r="B46" s="37"/>
      <c r="C46" s="12" t="s">
        <v>47</v>
      </c>
      <c r="D46" s="12"/>
      <c r="E46" s="30">
        <v>238942</v>
      </c>
      <c r="F46" s="23">
        <v>0</v>
      </c>
      <c r="G46" s="15">
        <f t="shared" si="0"/>
        <v>238942</v>
      </c>
    </row>
    <row r="47" spans="1:8" ht="16.5" customHeight="1">
      <c r="A47" s="36"/>
      <c r="B47" s="37"/>
      <c r="C47" s="100" t="s">
        <v>48</v>
      </c>
      <c r="D47" s="110"/>
      <c r="E47" s="30"/>
      <c r="F47" s="23">
        <v>0</v>
      </c>
      <c r="G47" s="15">
        <f t="shared" si="0"/>
        <v>0</v>
      </c>
    </row>
    <row r="48" spans="1:8" ht="16.5" customHeight="1">
      <c r="A48" s="36"/>
      <c r="B48" s="37"/>
      <c r="C48" s="100" t="s">
        <v>7</v>
      </c>
      <c r="D48" s="101"/>
      <c r="E48" s="54">
        <v>6000</v>
      </c>
      <c r="F48" s="31"/>
      <c r="G48" s="15">
        <f t="shared" si="0"/>
        <v>6000</v>
      </c>
    </row>
    <row r="49" spans="1:7" ht="16.5" customHeight="1">
      <c r="A49" s="36"/>
      <c r="B49" s="37"/>
      <c r="C49" s="115" t="s">
        <v>8</v>
      </c>
      <c r="D49" s="132"/>
      <c r="E49" s="54">
        <v>0</v>
      </c>
      <c r="F49" s="31"/>
      <c r="G49" s="15">
        <f t="shared" si="0"/>
        <v>0</v>
      </c>
    </row>
    <row r="50" spans="1:7" ht="16.5" customHeight="1" thickBot="1">
      <c r="A50" s="36"/>
      <c r="B50" s="37"/>
      <c r="C50" s="100" t="s">
        <v>63</v>
      </c>
      <c r="D50" s="110"/>
      <c r="E50" s="54">
        <v>500000</v>
      </c>
      <c r="F50" s="31"/>
      <c r="G50" s="15">
        <f t="shared" si="0"/>
        <v>500000</v>
      </c>
    </row>
    <row r="51" spans="1:7" ht="16.5" customHeight="1" thickTop="1" thickBot="1">
      <c r="A51" s="124"/>
      <c r="B51" s="125"/>
      <c r="C51" s="124" t="s">
        <v>57</v>
      </c>
      <c r="D51" s="125"/>
      <c r="E51" s="63">
        <f>SUM(E34:E50)</f>
        <v>5169130</v>
      </c>
      <c r="F51" s="63">
        <f>SUM(F34:F50)</f>
        <v>304564</v>
      </c>
      <c r="G51" s="65">
        <f t="shared" si="0"/>
        <v>5473694</v>
      </c>
    </row>
    <row r="52" spans="1:7" ht="16.5" customHeight="1" thickTop="1" thickBot="1">
      <c r="A52" s="68" t="s">
        <v>58</v>
      </c>
      <c r="B52" s="69"/>
      <c r="C52" s="73"/>
      <c r="D52" s="74"/>
      <c r="E52" s="75">
        <f>E24+E32+E51</f>
        <v>33952257</v>
      </c>
      <c r="F52" s="75">
        <f>F24+F32+F51</f>
        <v>500583</v>
      </c>
      <c r="G52" s="65">
        <f t="shared" si="0"/>
        <v>34452840</v>
      </c>
    </row>
    <row r="53" spans="1:7" ht="16.5" customHeight="1" thickTop="1" thickBot="1">
      <c r="A53" s="126" t="s">
        <v>54</v>
      </c>
      <c r="B53" s="127"/>
      <c r="C53" s="70"/>
      <c r="D53" s="71"/>
      <c r="E53" s="72">
        <f>E18-E52</f>
        <v>6479488</v>
      </c>
      <c r="F53" s="72">
        <f>F18-F52</f>
        <v>611987</v>
      </c>
      <c r="G53" s="64">
        <f t="shared" si="0"/>
        <v>7091475</v>
      </c>
    </row>
    <row r="54" spans="1:7" ht="16.5" customHeight="1" thickTop="1" thickBot="1">
      <c r="A54" s="128" t="s">
        <v>52</v>
      </c>
      <c r="B54" s="129"/>
      <c r="C54" s="45"/>
      <c r="D54" s="46"/>
      <c r="E54" s="47">
        <v>32282888</v>
      </c>
      <c r="F54" s="47">
        <v>1957363</v>
      </c>
      <c r="G54" s="39">
        <f t="shared" si="0"/>
        <v>34240251</v>
      </c>
    </row>
    <row r="55" spans="1:7" ht="16.5" customHeight="1" thickTop="1" thickBot="1">
      <c r="A55" s="128" t="s">
        <v>53</v>
      </c>
      <c r="B55" s="129"/>
      <c r="C55" s="130"/>
      <c r="D55" s="131"/>
      <c r="E55" s="47">
        <f>E53+E54</f>
        <v>38762376</v>
      </c>
      <c r="F55" s="47">
        <f>F53+F54</f>
        <v>2569350</v>
      </c>
      <c r="G55" s="15">
        <f t="shared" si="0"/>
        <v>41331726</v>
      </c>
    </row>
    <row r="56" spans="1:7" ht="14.25" customHeight="1" thickTop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</row>
  </sheetData>
  <mergeCells count="47">
    <mergeCell ref="C44:D44"/>
    <mergeCell ref="A53:B53"/>
    <mergeCell ref="A54:B54"/>
    <mergeCell ref="A55:B55"/>
    <mergeCell ref="C55:D55"/>
    <mergeCell ref="C47:D47"/>
    <mergeCell ref="C48:D48"/>
    <mergeCell ref="C49:D49"/>
    <mergeCell ref="C50:D50"/>
    <mergeCell ref="A51:B51"/>
    <mergeCell ref="C51:D51"/>
    <mergeCell ref="C34:D34"/>
    <mergeCell ref="C35:D35"/>
    <mergeCell ref="C37:D37"/>
    <mergeCell ref="C42:D42"/>
    <mergeCell ref="C43:D43"/>
    <mergeCell ref="A30:B30"/>
    <mergeCell ref="A31:B31"/>
    <mergeCell ref="C32:D32"/>
    <mergeCell ref="A33:B33"/>
    <mergeCell ref="C33:D33"/>
    <mergeCell ref="C23:D23"/>
    <mergeCell ref="C24:D24"/>
    <mergeCell ref="C25:D25"/>
    <mergeCell ref="C26:D26"/>
    <mergeCell ref="C27:D27"/>
    <mergeCell ref="A18:B18"/>
    <mergeCell ref="A20:B20"/>
    <mergeCell ref="C20:D20"/>
    <mergeCell ref="C21:D21"/>
    <mergeCell ref="C22:D22"/>
    <mergeCell ref="C10:D10"/>
    <mergeCell ref="A11:B11"/>
    <mergeCell ref="C15:D15"/>
    <mergeCell ref="A16:B16"/>
    <mergeCell ref="A17:B17"/>
    <mergeCell ref="C17:D17"/>
    <mergeCell ref="A7:B7"/>
    <mergeCell ref="C7:D7"/>
    <mergeCell ref="A8:B8"/>
    <mergeCell ref="C8:D8"/>
    <mergeCell ref="C9:D9"/>
    <mergeCell ref="A1:G1"/>
    <mergeCell ref="A3:G3"/>
    <mergeCell ref="A4:G4"/>
    <mergeCell ref="C5:E5"/>
    <mergeCell ref="C6:D6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74"/>
  <sheetViews>
    <sheetView topLeftCell="A34" zoomScaleNormal="100" workbookViewId="0">
      <selection activeCell="E39" sqref="E39"/>
    </sheetView>
  </sheetViews>
  <sheetFormatPr defaultRowHeight="13.5"/>
  <cols>
    <col min="4" max="4" width="12.125" customWidth="1"/>
    <col min="5" max="5" width="15" customWidth="1"/>
    <col min="6" max="6" width="14.375" style="50" customWidth="1"/>
    <col min="7" max="7" width="16.125" customWidth="1"/>
  </cols>
  <sheetData>
    <row r="1" spans="1:7" ht="18.75" customHeight="1">
      <c r="A1" s="105" t="s">
        <v>59</v>
      </c>
      <c r="B1" s="105"/>
      <c r="C1" s="105"/>
      <c r="D1" s="105"/>
      <c r="E1" s="105"/>
      <c r="F1" s="106"/>
      <c r="G1" s="106"/>
    </row>
    <row r="2" spans="1:7" ht="8.25" hidden="1" customHeight="1">
      <c r="A2" s="1"/>
      <c r="B2" s="1"/>
      <c r="C2" s="1"/>
      <c r="D2" s="1"/>
      <c r="E2" s="1"/>
      <c r="F2" s="2"/>
    </row>
    <row r="3" spans="1:7" ht="15.75" customHeight="1">
      <c r="A3" s="107" t="s">
        <v>75</v>
      </c>
      <c r="B3" s="107"/>
      <c r="C3" s="107"/>
      <c r="D3" s="107"/>
      <c r="E3" s="107"/>
      <c r="F3" s="107"/>
      <c r="G3" s="107"/>
    </row>
    <row r="4" spans="1:7" ht="0.75" customHeight="1">
      <c r="A4" s="104"/>
      <c r="B4" s="104"/>
      <c r="C4" s="104"/>
      <c r="D4" s="104"/>
      <c r="E4" s="104"/>
      <c r="F4" s="104"/>
      <c r="G4" s="104"/>
    </row>
    <row r="5" spans="1:7" ht="16.5" customHeight="1">
      <c r="A5" s="3"/>
      <c r="B5" s="4"/>
      <c r="C5" s="108" t="s">
        <v>0</v>
      </c>
      <c r="D5" s="103"/>
      <c r="E5" s="109"/>
      <c r="F5" s="5" t="s">
        <v>1</v>
      </c>
      <c r="G5" s="6" t="s">
        <v>2</v>
      </c>
    </row>
    <row r="6" spans="1:7" ht="16.5" customHeight="1">
      <c r="A6" s="7"/>
      <c r="B6" s="8"/>
      <c r="C6" s="102" t="s">
        <v>3</v>
      </c>
      <c r="D6" s="103"/>
      <c r="E6" s="9" t="s">
        <v>4</v>
      </c>
      <c r="F6" s="9" t="s">
        <v>5</v>
      </c>
      <c r="G6" s="10" t="s">
        <v>5</v>
      </c>
    </row>
    <row r="7" spans="1:7" ht="16.5" customHeight="1">
      <c r="A7" s="121" t="s">
        <v>9</v>
      </c>
      <c r="B7" s="122"/>
      <c r="C7" s="123" t="s">
        <v>10</v>
      </c>
      <c r="D7" s="110"/>
      <c r="E7" s="13"/>
      <c r="F7" s="14">
        <v>225000</v>
      </c>
      <c r="G7" s="15">
        <f t="shared" ref="G7:G55" si="0">E7+F7</f>
        <v>225000</v>
      </c>
    </row>
    <row r="8" spans="1:7" ht="16.5" customHeight="1">
      <c r="A8" s="121" t="s">
        <v>66</v>
      </c>
      <c r="B8" s="122"/>
      <c r="C8" s="100" t="s">
        <v>11</v>
      </c>
      <c r="D8" s="101"/>
      <c r="E8" s="53">
        <v>28011</v>
      </c>
      <c r="F8" s="14">
        <v>10469</v>
      </c>
      <c r="G8" s="15">
        <f t="shared" si="0"/>
        <v>38480</v>
      </c>
    </row>
    <row r="9" spans="1:7" ht="16.5" customHeight="1">
      <c r="A9" s="16"/>
      <c r="B9" s="17"/>
      <c r="C9" s="100" t="s">
        <v>64</v>
      </c>
      <c r="D9" s="101"/>
      <c r="E9" s="51"/>
      <c r="F9" s="14">
        <v>622913</v>
      </c>
      <c r="G9" s="15">
        <f t="shared" si="0"/>
        <v>622913</v>
      </c>
    </row>
    <row r="10" spans="1:7" ht="16.5" customHeight="1">
      <c r="A10" s="77"/>
      <c r="B10" s="52"/>
      <c r="C10" s="100" t="s">
        <v>65</v>
      </c>
      <c r="D10" s="101"/>
      <c r="E10" s="76"/>
      <c r="F10" s="14">
        <v>400000</v>
      </c>
      <c r="G10" s="15">
        <v>400000</v>
      </c>
    </row>
    <row r="11" spans="1:7" ht="16.5" customHeight="1">
      <c r="A11" s="121" t="s">
        <v>17</v>
      </c>
      <c r="B11" s="140"/>
      <c r="C11" s="20" t="s">
        <v>14</v>
      </c>
      <c r="D11" s="21"/>
      <c r="E11" s="22">
        <v>33538508</v>
      </c>
      <c r="F11" s="14"/>
      <c r="G11" s="15">
        <f t="shared" si="0"/>
        <v>33538508</v>
      </c>
    </row>
    <row r="12" spans="1:7" ht="16.5" customHeight="1">
      <c r="A12" s="18"/>
      <c r="B12" s="19"/>
      <c r="C12" s="20" t="s">
        <v>13</v>
      </c>
      <c r="D12" s="55"/>
      <c r="E12" s="22">
        <v>2072000</v>
      </c>
      <c r="F12" s="23"/>
      <c r="G12" s="15">
        <f t="shared" si="0"/>
        <v>2072000</v>
      </c>
    </row>
    <row r="13" spans="1:7" ht="16.5" customHeight="1">
      <c r="A13" s="18"/>
      <c r="B13" s="19"/>
      <c r="C13" s="20" t="s">
        <v>15</v>
      </c>
      <c r="D13" s="55"/>
      <c r="E13" s="26">
        <v>1540000</v>
      </c>
      <c r="F13" s="23"/>
      <c r="G13" s="15">
        <f t="shared" si="0"/>
        <v>1540000</v>
      </c>
    </row>
    <row r="14" spans="1:7" ht="16.5" customHeight="1">
      <c r="A14" s="18"/>
      <c r="B14" s="19"/>
      <c r="C14" s="27" t="s">
        <v>16</v>
      </c>
      <c r="D14" s="28"/>
      <c r="E14" s="26">
        <v>401483</v>
      </c>
      <c r="F14" s="23"/>
      <c r="G14" s="15">
        <f t="shared" si="0"/>
        <v>401483</v>
      </c>
    </row>
    <row r="15" spans="1:7" ht="16.5" customHeight="1">
      <c r="A15" s="18"/>
      <c r="B15" s="19"/>
      <c r="C15" s="135" t="s">
        <v>61</v>
      </c>
      <c r="D15" s="110"/>
      <c r="E15" s="29">
        <v>7110814</v>
      </c>
      <c r="F15" s="23"/>
      <c r="G15" s="15">
        <f t="shared" si="0"/>
        <v>7110814</v>
      </c>
    </row>
    <row r="16" spans="1:7" ht="16.5" customHeight="1">
      <c r="A16" s="98" t="s">
        <v>62</v>
      </c>
      <c r="B16" s="99"/>
      <c r="C16" s="66" t="s">
        <v>55</v>
      </c>
      <c r="D16" s="52"/>
      <c r="E16" s="30">
        <v>402</v>
      </c>
      <c r="F16" s="23">
        <v>188</v>
      </c>
      <c r="G16" s="15">
        <f t="shared" si="0"/>
        <v>590</v>
      </c>
    </row>
    <row r="17" spans="1:8" ht="16.5" customHeight="1">
      <c r="A17" s="136"/>
      <c r="B17" s="137"/>
      <c r="C17" s="138" t="s">
        <v>68</v>
      </c>
      <c r="D17" s="139"/>
      <c r="E17" s="30">
        <v>81195</v>
      </c>
      <c r="F17" s="23">
        <v>0</v>
      </c>
      <c r="G17" s="15">
        <f t="shared" si="0"/>
        <v>81195</v>
      </c>
    </row>
    <row r="18" spans="1:8" ht="16.5" customHeight="1" thickBot="1">
      <c r="A18" s="119" t="s">
        <v>19</v>
      </c>
      <c r="B18" s="120"/>
      <c r="C18" s="57"/>
      <c r="D18" s="58"/>
      <c r="E18" s="59">
        <f>SUM(E7:E17)</f>
        <v>44772413</v>
      </c>
      <c r="F18" s="59">
        <f>SUM(F7:F17)</f>
        <v>1258570</v>
      </c>
      <c r="G18" s="60">
        <f t="shared" si="0"/>
        <v>46030983</v>
      </c>
    </row>
    <row r="19" spans="1:8" ht="16.5" customHeight="1" thickTop="1">
      <c r="A19" s="11" t="s">
        <v>20</v>
      </c>
      <c r="B19" s="33"/>
      <c r="C19" s="20" t="s">
        <v>21</v>
      </c>
      <c r="D19" s="21"/>
      <c r="E19" s="30"/>
      <c r="F19" s="34"/>
      <c r="G19" s="35">
        <f t="shared" si="0"/>
        <v>0</v>
      </c>
    </row>
    <row r="20" spans="1:8" ht="16.5" customHeight="1">
      <c r="A20" s="113" t="s">
        <v>30</v>
      </c>
      <c r="B20" s="114"/>
      <c r="C20" s="100" t="s">
        <v>22</v>
      </c>
      <c r="D20" s="110"/>
      <c r="E20" s="30">
        <v>25300746</v>
      </c>
      <c r="F20" s="38"/>
      <c r="G20" s="15">
        <f t="shared" si="0"/>
        <v>25300746</v>
      </c>
    </row>
    <row r="21" spans="1:8" ht="16.5" customHeight="1">
      <c r="A21" s="56"/>
      <c r="B21" s="37"/>
      <c r="C21" s="100" t="s">
        <v>23</v>
      </c>
      <c r="D21" s="110"/>
      <c r="E21" s="30">
        <v>1721257</v>
      </c>
      <c r="F21" s="23"/>
      <c r="G21" s="15">
        <f t="shared" si="0"/>
        <v>1721257</v>
      </c>
    </row>
    <row r="22" spans="1:8" ht="16.5" customHeight="1">
      <c r="A22" s="36"/>
      <c r="B22" s="37"/>
      <c r="C22" s="100" t="s">
        <v>24</v>
      </c>
      <c r="D22" s="110"/>
      <c r="E22" s="30">
        <v>1056920</v>
      </c>
      <c r="F22" s="23"/>
      <c r="G22" s="15">
        <f t="shared" si="0"/>
        <v>1056920</v>
      </c>
    </row>
    <row r="23" spans="1:8" ht="16.5" customHeight="1" thickBot="1">
      <c r="A23" s="36"/>
      <c r="B23" s="37"/>
      <c r="C23" s="115" t="s">
        <v>49</v>
      </c>
      <c r="D23" s="116"/>
      <c r="E23" s="54">
        <v>13296</v>
      </c>
      <c r="F23" s="31">
        <v>2990</v>
      </c>
      <c r="G23" s="32">
        <f t="shared" si="0"/>
        <v>16286</v>
      </c>
    </row>
    <row r="24" spans="1:8" ht="16.5" customHeight="1" thickTop="1">
      <c r="A24" s="36"/>
      <c r="B24" s="37"/>
      <c r="C24" s="111" t="s">
        <v>50</v>
      </c>
      <c r="D24" s="112"/>
      <c r="E24" s="61">
        <f>E20+E21+E22+E23</f>
        <v>28092219</v>
      </c>
      <c r="F24" s="61">
        <f>F20+F21+F22+F23</f>
        <v>2990</v>
      </c>
      <c r="G24" s="62">
        <f t="shared" si="0"/>
        <v>28095209</v>
      </c>
    </row>
    <row r="25" spans="1:8" ht="16.5" customHeight="1">
      <c r="A25" s="36"/>
      <c r="B25" s="37"/>
      <c r="C25" s="100" t="s">
        <v>25</v>
      </c>
      <c r="D25" s="110"/>
      <c r="E25" s="30"/>
      <c r="F25" s="23"/>
      <c r="G25" s="15">
        <f t="shared" si="0"/>
        <v>0</v>
      </c>
    </row>
    <row r="26" spans="1:8" ht="16.5" customHeight="1">
      <c r="A26" s="36"/>
      <c r="B26" s="37"/>
      <c r="C26" s="100" t="s">
        <v>28</v>
      </c>
      <c r="D26" s="110"/>
      <c r="E26" s="30">
        <v>3154300</v>
      </c>
      <c r="F26" s="23"/>
      <c r="G26" s="15">
        <f t="shared" si="0"/>
        <v>3154300</v>
      </c>
    </row>
    <row r="27" spans="1:8" ht="16.5" customHeight="1">
      <c r="A27" s="36"/>
      <c r="B27" s="37"/>
      <c r="C27" s="100" t="s">
        <v>32</v>
      </c>
      <c r="D27" s="110"/>
      <c r="E27" s="30">
        <v>1746000</v>
      </c>
      <c r="F27" s="23"/>
      <c r="G27" s="15">
        <f t="shared" si="0"/>
        <v>1746000</v>
      </c>
    </row>
    <row r="28" spans="1:8" ht="16.5" customHeight="1">
      <c r="A28" s="36"/>
      <c r="B28" s="37"/>
      <c r="C28" s="20" t="s">
        <v>26</v>
      </c>
      <c r="D28" s="55"/>
      <c r="E28" s="30">
        <v>20120</v>
      </c>
      <c r="F28" s="14">
        <v>101920</v>
      </c>
      <c r="G28" s="15">
        <f t="shared" si="0"/>
        <v>122040</v>
      </c>
    </row>
    <row r="29" spans="1:8" ht="16.5" customHeight="1">
      <c r="A29" s="36"/>
      <c r="B29" s="37"/>
      <c r="C29" s="20" t="s">
        <v>27</v>
      </c>
      <c r="D29" s="55"/>
      <c r="E29" s="30"/>
      <c r="F29" s="14">
        <v>81771</v>
      </c>
      <c r="G29" s="15">
        <f t="shared" si="0"/>
        <v>81771</v>
      </c>
    </row>
    <row r="30" spans="1:8" ht="16.5" customHeight="1">
      <c r="A30" s="98"/>
      <c r="B30" s="117"/>
      <c r="C30" s="20" t="s">
        <v>29</v>
      </c>
      <c r="D30" s="55"/>
      <c r="E30" s="30">
        <v>0</v>
      </c>
      <c r="F30" s="14">
        <v>24000</v>
      </c>
      <c r="G30" s="15">
        <f t="shared" si="0"/>
        <v>24000</v>
      </c>
    </row>
    <row r="31" spans="1:8" ht="16.5" customHeight="1" thickBot="1">
      <c r="A31" s="113"/>
      <c r="B31" s="114"/>
      <c r="C31" s="20" t="s">
        <v>33</v>
      </c>
      <c r="D31" s="55"/>
      <c r="E31" s="30">
        <v>6827</v>
      </c>
      <c r="F31" s="23"/>
      <c r="G31" s="15">
        <f t="shared" si="0"/>
        <v>6827</v>
      </c>
    </row>
    <row r="32" spans="1:8" ht="16.5" customHeight="1" thickTop="1">
      <c r="A32" s="36"/>
      <c r="B32" s="37"/>
      <c r="C32" s="111" t="s">
        <v>51</v>
      </c>
      <c r="D32" s="112"/>
      <c r="E32" s="61">
        <f>E25+E26+E27+E28+E29+E30+E31</f>
        <v>4927247</v>
      </c>
      <c r="F32" s="61">
        <f>F25+F26+F27+F28+F29+F30+F31</f>
        <v>207691</v>
      </c>
      <c r="G32" s="62">
        <f t="shared" si="0"/>
        <v>5134938</v>
      </c>
      <c r="H32" s="40"/>
    </row>
    <row r="33" spans="1:8" ht="16.5" customHeight="1">
      <c r="A33" s="113" t="s">
        <v>31</v>
      </c>
      <c r="B33" s="114"/>
      <c r="C33" s="100" t="s">
        <v>34</v>
      </c>
      <c r="D33" s="110"/>
      <c r="E33" s="30"/>
      <c r="F33" s="23">
        <v>0</v>
      </c>
      <c r="G33" s="15">
        <f t="shared" si="0"/>
        <v>0</v>
      </c>
    </row>
    <row r="34" spans="1:8" ht="16.5" customHeight="1">
      <c r="A34" s="36"/>
      <c r="B34" s="37"/>
      <c r="C34" s="100" t="s">
        <v>35</v>
      </c>
      <c r="D34" s="110"/>
      <c r="E34" s="30">
        <v>314231</v>
      </c>
      <c r="F34" s="23">
        <v>38894</v>
      </c>
      <c r="G34" s="15">
        <f t="shared" si="0"/>
        <v>353125</v>
      </c>
    </row>
    <row r="35" spans="1:8" ht="16.5" customHeight="1">
      <c r="A35" s="36"/>
      <c r="B35" s="37"/>
      <c r="C35" s="100" t="s">
        <v>36</v>
      </c>
      <c r="D35" s="110"/>
      <c r="E35" s="30">
        <v>578742</v>
      </c>
      <c r="F35" s="23">
        <v>210</v>
      </c>
      <c r="G35" s="15">
        <f t="shared" si="0"/>
        <v>578952</v>
      </c>
    </row>
    <row r="36" spans="1:8" ht="16.5" customHeight="1">
      <c r="A36" s="36"/>
      <c r="B36" s="37"/>
      <c r="C36" s="20" t="s">
        <v>37</v>
      </c>
      <c r="D36" s="21"/>
      <c r="E36" s="41">
        <v>298101</v>
      </c>
      <c r="F36" s="23">
        <v>3990</v>
      </c>
      <c r="G36" s="15">
        <f t="shared" si="0"/>
        <v>302091</v>
      </c>
      <c r="H36" s="42"/>
    </row>
    <row r="37" spans="1:8" ht="16.5" customHeight="1">
      <c r="A37" s="36"/>
      <c r="B37" s="37"/>
      <c r="C37" s="100" t="s">
        <v>38</v>
      </c>
      <c r="D37" s="110"/>
      <c r="E37" s="43">
        <v>475444</v>
      </c>
      <c r="F37" s="44"/>
      <c r="G37" s="15">
        <f t="shared" si="0"/>
        <v>475444</v>
      </c>
    </row>
    <row r="38" spans="1:8" ht="16.5" customHeight="1">
      <c r="A38" s="36"/>
      <c r="B38" s="37"/>
      <c r="C38" s="20" t="s">
        <v>39</v>
      </c>
      <c r="D38" s="21"/>
      <c r="E38" s="30">
        <v>661719</v>
      </c>
      <c r="F38" s="23"/>
      <c r="G38" s="15">
        <f t="shared" si="0"/>
        <v>661719</v>
      </c>
    </row>
    <row r="39" spans="1:8" ht="16.5" customHeight="1">
      <c r="A39" s="36"/>
      <c r="B39" s="37"/>
      <c r="C39" s="20" t="s">
        <v>40</v>
      </c>
      <c r="D39" s="21"/>
      <c r="E39" s="30">
        <v>169850</v>
      </c>
      <c r="F39" s="23">
        <v>1420</v>
      </c>
      <c r="G39" s="15">
        <f t="shared" si="0"/>
        <v>171270</v>
      </c>
    </row>
    <row r="40" spans="1:8" ht="16.5" customHeight="1">
      <c r="A40" s="36"/>
      <c r="B40" s="37"/>
      <c r="C40" s="20" t="s">
        <v>41</v>
      </c>
      <c r="D40" s="21"/>
      <c r="E40" s="30">
        <v>722141</v>
      </c>
      <c r="F40" s="23">
        <v>0</v>
      </c>
      <c r="G40" s="15">
        <f t="shared" si="0"/>
        <v>722141</v>
      </c>
    </row>
    <row r="41" spans="1:8" ht="16.5" customHeight="1">
      <c r="A41" s="36"/>
      <c r="B41" s="37"/>
      <c r="C41" s="24" t="s">
        <v>42</v>
      </c>
      <c r="D41" s="25"/>
      <c r="E41" s="26">
        <v>452864</v>
      </c>
      <c r="F41" s="23"/>
      <c r="G41" s="15">
        <f t="shared" si="0"/>
        <v>452864</v>
      </c>
    </row>
    <row r="42" spans="1:8" ht="16.5" customHeight="1">
      <c r="A42" s="36"/>
      <c r="B42" s="37"/>
      <c r="C42" s="100" t="s">
        <v>43</v>
      </c>
      <c r="D42" s="110"/>
      <c r="E42" s="26">
        <v>521730</v>
      </c>
      <c r="F42" s="23">
        <v>1200</v>
      </c>
      <c r="G42" s="15">
        <f t="shared" si="0"/>
        <v>522930</v>
      </c>
    </row>
    <row r="43" spans="1:8" ht="16.5" customHeight="1">
      <c r="A43" s="36"/>
      <c r="B43" s="37"/>
      <c r="C43" s="100" t="s">
        <v>44</v>
      </c>
      <c r="D43" s="110"/>
      <c r="E43" s="26">
        <v>311490</v>
      </c>
      <c r="F43" s="23"/>
      <c r="G43" s="15">
        <f t="shared" si="0"/>
        <v>311490</v>
      </c>
    </row>
    <row r="44" spans="1:8" ht="16.5" customHeight="1">
      <c r="A44" s="36"/>
      <c r="B44" s="37"/>
      <c r="C44" s="100" t="s">
        <v>45</v>
      </c>
      <c r="D44" s="110"/>
      <c r="E44" s="26">
        <v>105236</v>
      </c>
      <c r="F44" s="23">
        <v>262735</v>
      </c>
      <c r="G44" s="15">
        <f t="shared" si="0"/>
        <v>367971</v>
      </c>
    </row>
    <row r="45" spans="1:8" ht="16.5" customHeight="1">
      <c r="A45" s="36"/>
      <c r="B45" s="37"/>
      <c r="C45" s="24" t="s">
        <v>46</v>
      </c>
      <c r="D45" s="25"/>
      <c r="E45" s="26">
        <v>310950</v>
      </c>
      <c r="F45" s="23">
        <v>0</v>
      </c>
      <c r="G45" s="15">
        <f t="shared" si="0"/>
        <v>310950</v>
      </c>
    </row>
    <row r="46" spans="1:8" ht="16.5" customHeight="1">
      <c r="A46" s="36"/>
      <c r="B46" s="37"/>
      <c r="C46" s="12" t="s">
        <v>47</v>
      </c>
      <c r="D46" s="12"/>
      <c r="E46" s="30">
        <v>262257</v>
      </c>
      <c r="F46" s="23">
        <v>0</v>
      </c>
      <c r="G46" s="15">
        <f t="shared" si="0"/>
        <v>262257</v>
      </c>
    </row>
    <row r="47" spans="1:8" ht="16.5" customHeight="1">
      <c r="A47" s="36"/>
      <c r="B47" s="37"/>
      <c r="C47" s="100" t="s">
        <v>48</v>
      </c>
      <c r="D47" s="110"/>
      <c r="E47" s="30"/>
      <c r="F47" s="23">
        <v>0</v>
      </c>
      <c r="G47" s="15">
        <f t="shared" si="0"/>
        <v>0</v>
      </c>
    </row>
    <row r="48" spans="1:8" ht="16.5" customHeight="1">
      <c r="A48" s="36"/>
      <c r="B48" s="37"/>
      <c r="C48" s="100" t="s">
        <v>7</v>
      </c>
      <c r="D48" s="101"/>
      <c r="E48" s="54">
        <v>6000</v>
      </c>
      <c r="F48" s="31"/>
      <c r="G48" s="15">
        <f t="shared" si="0"/>
        <v>6000</v>
      </c>
    </row>
    <row r="49" spans="1:7" ht="16.5" customHeight="1">
      <c r="A49" s="36"/>
      <c r="B49" s="37"/>
      <c r="C49" s="115" t="s">
        <v>8</v>
      </c>
      <c r="D49" s="132"/>
      <c r="E49" s="54">
        <v>0</v>
      </c>
      <c r="F49" s="31"/>
      <c r="G49" s="15">
        <f t="shared" si="0"/>
        <v>0</v>
      </c>
    </row>
    <row r="50" spans="1:7" ht="16.5" customHeight="1" thickBot="1">
      <c r="A50" s="36"/>
      <c r="B50" s="37"/>
      <c r="C50" s="100" t="s">
        <v>63</v>
      </c>
      <c r="D50" s="110"/>
      <c r="E50" s="54">
        <v>500000</v>
      </c>
      <c r="F50" s="31"/>
      <c r="G50" s="15">
        <f t="shared" si="0"/>
        <v>500000</v>
      </c>
    </row>
    <row r="51" spans="1:7" ht="16.5" customHeight="1" thickTop="1" thickBot="1">
      <c r="A51" s="124"/>
      <c r="B51" s="125"/>
      <c r="C51" s="124" t="s">
        <v>57</v>
      </c>
      <c r="D51" s="125"/>
      <c r="E51" s="63">
        <f>SUM(E34:E50)</f>
        <v>5690755</v>
      </c>
      <c r="F51" s="63">
        <f>SUM(F34:F50)</f>
        <v>308449</v>
      </c>
      <c r="G51" s="65">
        <f t="shared" si="0"/>
        <v>5999204</v>
      </c>
    </row>
    <row r="52" spans="1:7" ht="16.5" customHeight="1" thickTop="1" thickBot="1">
      <c r="A52" s="68" t="s">
        <v>58</v>
      </c>
      <c r="B52" s="69"/>
      <c r="C52" s="73"/>
      <c r="D52" s="74"/>
      <c r="E52" s="75">
        <f>E24+E32+E51</f>
        <v>38710221</v>
      </c>
      <c r="F52" s="75">
        <f>F24+F32+F51</f>
        <v>519130</v>
      </c>
      <c r="G52" s="65">
        <f t="shared" si="0"/>
        <v>39229351</v>
      </c>
    </row>
    <row r="53" spans="1:7" ht="16.5" customHeight="1" thickTop="1" thickBot="1">
      <c r="A53" s="126" t="s">
        <v>54</v>
      </c>
      <c r="B53" s="127"/>
      <c r="C53" s="70"/>
      <c r="D53" s="71"/>
      <c r="E53" s="72">
        <f>E18-E52</f>
        <v>6062192</v>
      </c>
      <c r="F53" s="72">
        <f>F18-F52</f>
        <v>739440</v>
      </c>
      <c r="G53" s="64">
        <f t="shared" si="0"/>
        <v>6801632</v>
      </c>
    </row>
    <row r="54" spans="1:7" ht="16.5" customHeight="1" thickTop="1" thickBot="1">
      <c r="A54" s="128" t="s">
        <v>52</v>
      </c>
      <c r="B54" s="129"/>
      <c r="C54" s="45"/>
      <c r="D54" s="46"/>
      <c r="E54" s="47">
        <v>32282888</v>
      </c>
      <c r="F54" s="47">
        <v>1957363</v>
      </c>
      <c r="G54" s="39">
        <f t="shared" si="0"/>
        <v>34240251</v>
      </c>
    </row>
    <row r="55" spans="1:7" ht="16.5" customHeight="1" thickTop="1" thickBot="1">
      <c r="A55" s="128" t="s">
        <v>53</v>
      </c>
      <c r="B55" s="129"/>
      <c r="C55" s="130"/>
      <c r="D55" s="131"/>
      <c r="E55" s="47">
        <f>E53+E54</f>
        <v>38345080</v>
      </c>
      <c r="F55" s="47">
        <f>F53+F54</f>
        <v>2696803</v>
      </c>
      <c r="G55" s="15">
        <f t="shared" si="0"/>
        <v>41041883</v>
      </c>
    </row>
    <row r="56" spans="1:7" ht="14.25" customHeight="1" thickTop="1">
      <c r="A56" s="48"/>
      <c r="B56" s="48"/>
      <c r="C56" s="48"/>
      <c r="D56" s="48"/>
      <c r="E56" s="49"/>
      <c r="F56" s="49"/>
    </row>
    <row r="57" spans="1:7" ht="14.25" customHeight="1">
      <c r="A57" s="48"/>
      <c r="B57" s="48"/>
      <c r="C57" s="48"/>
      <c r="D57" s="48"/>
      <c r="E57" s="49"/>
      <c r="F57" s="49"/>
    </row>
    <row r="58" spans="1:7" ht="14.25" customHeight="1">
      <c r="A58" s="48"/>
      <c r="B58" s="48"/>
      <c r="C58" s="48"/>
      <c r="D58" s="48"/>
      <c r="E58" s="49"/>
      <c r="F58" s="49"/>
    </row>
    <row r="59" spans="1:7" ht="14.25" customHeight="1">
      <c r="A59" s="48"/>
      <c r="B59" s="48"/>
      <c r="C59" s="48"/>
      <c r="D59" s="48"/>
      <c r="E59" s="49"/>
      <c r="F59" s="49"/>
    </row>
    <row r="60" spans="1:7" ht="14.25" customHeight="1">
      <c r="A60" s="48"/>
      <c r="B60" s="48"/>
      <c r="C60" s="48"/>
      <c r="D60" s="48"/>
      <c r="E60" s="49"/>
      <c r="F60" s="49"/>
    </row>
    <row r="61" spans="1:7" ht="14.25" customHeight="1">
      <c r="A61" s="48"/>
      <c r="B61" s="48"/>
      <c r="C61" s="48"/>
      <c r="D61" s="48"/>
      <c r="E61" s="49"/>
      <c r="F61" s="49"/>
    </row>
    <row r="62" spans="1:7" ht="14.25" customHeight="1">
      <c r="A62" s="48"/>
      <c r="B62" s="48"/>
      <c r="C62" s="48"/>
      <c r="D62" s="48"/>
      <c r="E62" s="49"/>
      <c r="F62" s="49"/>
    </row>
    <row r="63" spans="1:7" ht="14.25" customHeight="1">
      <c r="A63" s="48"/>
      <c r="B63" s="48"/>
      <c r="C63" s="48"/>
      <c r="D63" s="48"/>
      <c r="E63" s="49"/>
      <c r="F63" s="49"/>
    </row>
    <row r="64" spans="1:7" ht="14.25" customHeight="1">
      <c r="A64" s="48"/>
      <c r="B64" s="48"/>
      <c r="C64" s="48"/>
      <c r="D64" s="48"/>
      <c r="E64" s="49"/>
      <c r="F64" s="49"/>
    </row>
    <row r="65" spans="1:6" ht="14.25" customHeight="1">
      <c r="A65" s="48"/>
      <c r="B65" s="48"/>
      <c r="C65" s="48"/>
      <c r="D65" s="48"/>
      <c r="E65" s="49"/>
      <c r="F65" s="49"/>
    </row>
    <row r="66" spans="1:6" ht="14.25" customHeight="1">
      <c r="A66" s="48"/>
      <c r="B66" s="48"/>
      <c r="C66" s="48"/>
      <c r="D66" s="48"/>
      <c r="E66" s="49"/>
      <c r="F66" s="49"/>
    </row>
    <row r="67" spans="1:6" ht="14.25" customHeight="1">
      <c r="A67" s="48"/>
      <c r="B67" s="48"/>
      <c r="C67" s="48"/>
      <c r="D67" s="48"/>
      <c r="E67" s="49"/>
      <c r="F67" s="49"/>
    </row>
    <row r="68" spans="1:6" ht="14.25" customHeight="1">
      <c r="A68" s="48"/>
      <c r="B68" s="48"/>
      <c r="C68" s="48"/>
      <c r="D68" s="48"/>
      <c r="E68" s="49"/>
      <c r="F68" s="49"/>
    </row>
    <row r="69" spans="1:6" ht="14.25" customHeight="1">
      <c r="A69" s="48"/>
      <c r="B69" s="48"/>
      <c r="C69" s="48"/>
      <c r="D69" s="48"/>
      <c r="E69" s="49"/>
      <c r="F69" s="49"/>
    </row>
    <row r="70" spans="1:6" ht="14.25" customHeight="1">
      <c r="A70" s="48"/>
      <c r="B70" s="48"/>
      <c r="C70" s="48"/>
      <c r="D70" s="48"/>
      <c r="E70" s="49"/>
      <c r="F70" s="49"/>
    </row>
    <row r="71" spans="1:6" ht="14.25" customHeight="1">
      <c r="A71" s="48"/>
      <c r="B71" s="48"/>
      <c r="C71" s="48"/>
      <c r="D71" s="48"/>
      <c r="E71" s="49"/>
      <c r="F71" s="49"/>
    </row>
    <row r="72" spans="1:6" ht="14.25" customHeight="1">
      <c r="A72" s="48"/>
      <c r="B72" s="48"/>
      <c r="C72" s="48"/>
      <c r="D72" s="48"/>
      <c r="E72" s="49"/>
      <c r="F72" s="49"/>
    </row>
    <row r="73" spans="1:6" ht="14.25" customHeight="1">
      <c r="A73" s="48"/>
      <c r="B73" s="48"/>
      <c r="C73" s="48"/>
      <c r="D73" s="48"/>
      <c r="E73" s="49"/>
      <c r="F73" s="49"/>
    </row>
    <row r="74" spans="1:6" ht="14.25" customHeight="1">
      <c r="A74" s="48"/>
      <c r="B74" s="48"/>
    </row>
  </sheetData>
  <mergeCells count="47">
    <mergeCell ref="C15:D15"/>
    <mergeCell ref="A1:G1"/>
    <mergeCell ref="A3:G3"/>
    <mergeCell ref="A4:G4"/>
    <mergeCell ref="C5:E5"/>
    <mergeCell ref="C6:D6"/>
    <mergeCell ref="A7:B7"/>
    <mergeCell ref="C7:D7"/>
    <mergeCell ref="A8:B8"/>
    <mergeCell ref="C8:D8"/>
    <mergeCell ref="C9:D9"/>
    <mergeCell ref="C10:D10"/>
    <mergeCell ref="A11:B11"/>
    <mergeCell ref="C26:D26"/>
    <mergeCell ref="A16:B16"/>
    <mergeCell ref="A17:B17"/>
    <mergeCell ref="C17:D17"/>
    <mergeCell ref="A18:B18"/>
    <mergeCell ref="A20:B20"/>
    <mergeCell ref="C20:D20"/>
    <mergeCell ref="C21:D21"/>
    <mergeCell ref="C22:D22"/>
    <mergeCell ref="C23:D23"/>
    <mergeCell ref="C24:D24"/>
    <mergeCell ref="C25:D25"/>
    <mergeCell ref="C44:D44"/>
    <mergeCell ref="C27:D27"/>
    <mergeCell ref="A30:B30"/>
    <mergeCell ref="A31:B31"/>
    <mergeCell ref="C32:D32"/>
    <mergeCell ref="A33:B33"/>
    <mergeCell ref="C33:D33"/>
    <mergeCell ref="C34:D34"/>
    <mergeCell ref="C35:D35"/>
    <mergeCell ref="C37:D37"/>
    <mergeCell ref="C42:D42"/>
    <mergeCell ref="C43:D43"/>
    <mergeCell ref="A53:B53"/>
    <mergeCell ref="A54:B54"/>
    <mergeCell ref="A55:B55"/>
    <mergeCell ref="C55:D55"/>
    <mergeCell ref="C47:D47"/>
    <mergeCell ref="C48:D48"/>
    <mergeCell ref="C49:D49"/>
    <mergeCell ref="C50:D50"/>
    <mergeCell ref="A51:B51"/>
    <mergeCell ref="C51:D51"/>
  </mergeCells>
  <phoneticPr fontId="2"/>
  <printOptions horizontalCentered="1" verticalCentered="1"/>
  <pageMargins left="0" right="0" top="0" bottom="0" header="0.19685039370078741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25-4</vt:lpstr>
      <vt:lpstr>25-6</vt:lpstr>
      <vt:lpstr>25-7</vt:lpstr>
      <vt:lpstr>25-9</vt:lpstr>
      <vt:lpstr>25-5</vt:lpstr>
      <vt:lpstr>25-8</vt:lpstr>
      <vt:lpstr>25-10</vt:lpstr>
      <vt:lpstr>25-12</vt:lpstr>
      <vt:lpstr>26-1</vt:lpstr>
      <vt:lpstr>26-2</vt:lpstr>
      <vt:lpstr>26-3</vt:lpstr>
      <vt:lpstr>26-3 決算</vt:lpstr>
      <vt:lpstr>26年度決算 </vt:lpstr>
      <vt:lpstr>27年度決算  </vt:lpstr>
      <vt:lpstr>28年度活動予算書’１６</vt:lpstr>
      <vt:lpstr>2９年度活動予算書’１７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ebichan</dc:creator>
  <cp:lastModifiedBy>yamakurakaoru</cp:lastModifiedBy>
  <cp:lastPrinted>2016-06-14T00:15:50Z</cp:lastPrinted>
  <dcterms:created xsi:type="dcterms:W3CDTF">2006-06-12T04:17:49Z</dcterms:created>
  <dcterms:modified xsi:type="dcterms:W3CDTF">2018-05-23T06:35:50Z</dcterms:modified>
</cp:coreProperties>
</file>