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40\disk1\中越　管理文書\総会資料(決算・予算)\2016年度総会資料\"/>
    </mc:Choice>
  </mc:AlternateContent>
  <bookViews>
    <workbookView xWindow="0" yWindow="0" windowWidth="20490" windowHeight="7500" tabRatio="602" activeTab="11"/>
  </bookViews>
  <sheets>
    <sheet name="27-4" sheetId="141" r:id="rId1"/>
    <sheet name="27-5" sheetId="142" r:id="rId2"/>
    <sheet name="27-6" sheetId="143" r:id="rId3"/>
    <sheet name="27-7" sheetId="144" r:id="rId4"/>
    <sheet name="27-8" sheetId="145" r:id="rId5"/>
    <sheet name="27-9" sheetId="146" r:id="rId6"/>
    <sheet name="27-10" sheetId="147" r:id="rId7"/>
    <sheet name="27-11" sheetId="148" r:id="rId8"/>
    <sheet name="27-12" sheetId="149" r:id="rId9"/>
    <sheet name="28-1" sheetId="150" r:id="rId10"/>
    <sheet name="28-2" sheetId="151" r:id="rId11"/>
    <sheet name="28-3" sheetId="152" r:id="rId12"/>
  </sheets>
  <calcPr calcId="152511"/>
</workbook>
</file>

<file path=xl/calcChain.xml><?xml version="1.0" encoding="utf-8"?>
<calcChain xmlns="http://schemas.openxmlformats.org/spreadsheetml/2006/main">
  <c r="F32" i="152" l="1"/>
  <c r="F35" i="152" l="1"/>
  <c r="C34" i="152"/>
  <c r="F33" i="152"/>
  <c r="F31" i="152"/>
  <c r="F30" i="152"/>
  <c r="F29" i="152"/>
  <c r="F28" i="152"/>
  <c r="F27" i="152"/>
  <c r="C25" i="152"/>
  <c r="F24" i="152"/>
  <c r="F23" i="152"/>
  <c r="F22" i="152"/>
  <c r="F21" i="152"/>
  <c r="F19" i="152"/>
  <c r="F18" i="152"/>
  <c r="F17" i="152"/>
  <c r="E15" i="152"/>
  <c r="E26" i="152" s="1"/>
  <c r="C15" i="152"/>
  <c r="F14" i="152"/>
  <c r="F13" i="152"/>
  <c r="F12" i="152"/>
  <c r="F11" i="152"/>
  <c r="F10" i="152"/>
  <c r="F9" i="152"/>
  <c r="F8" i="152"/>
  <c r="F7" i="152"/>
  <c r="F34" i="152" l="1"/>
  <c r="C26" i="152"/>
  <c r="C37" i="152" s="1"/>
  <c r="C36" i="152" s="1"/>
  <c r="F25" i="152"/>
  <c r="F15" i="152"/>
  <c r="E36" i="152"/>
  <c r="E37" i="152"/>
  <c r="F35" i="151"/>
  <c r="C34" i="151"/>
  <c r="F33" i="151"/>
  <c r="F31" i="151"/>
  <c r="F30" i="151"/>
  <c r="F29" i="151"/>
  <c r="F28" i="151"/>
  <c r="F27" i="151"/>
  <c r="C25" i="151"/>
  <c r="F24" i="151"/>
  <c r="F23" i="151"/>
  <c r="F22" i="151"/>
  <c r="F21" i="151"/>
  <c r="F19" i="151"/>
  <c r="F18" i="151"/>
  <c r="F17" i="151"/>
  <c r="E15" i="151"/>
  <c r="E26" i="151" s="1"/>
  <c r="C15" i="151"/>
  <c r="C26" i="151" s="1"/>
  <c r="C37" i="151" s="1"/>
  <c r="F14" i="151"/>
  <c r="F13" i="151"/>
  <c r="F12" i="151"/>
  <c r="F11" i="151"/>
  <c r="F10" i="151"/>
  <c r="F9" i="151"/>
  <c r="F8" i="151"/>
  <c r="F7" i="151"/>
  <c r="F37" i="152" l="1"/>
  <c r="F34" i="151"/>
  <c r="F26" i="152"/>
  <c r="F25" i="151"/>
  <c r="F36" i="152"/>
  <c r="F15" i="151"/>
  <c r="F26" i="151" s="1"/>
  <c r="E36" i="151"/>
  <c r="E37" i="151"/>
  <c r="F37" i="151" s="1"/>
  <c r="C36" i="151"/>
  <c r="F35" i="150"/>
  <c r="C34" i="150"/>
  <c r="F33" i="150"/>
  <c r="F31" i="150"/>
  <c r="F30" i="150"/>
  <c r="F29" i="150"/>
  <c r="F28" i="150"/>
  <c r="F27" i="150"/>
  <c r="C25" i="150"/>
  <c r="F24" i="150"/>
  <c r="F23" i="150"/>
  <c r="F22" i="150"/>
  <c r="F21" i="150"/>
  <c r="F19" i="150"/>
  <c r="F18" i="150"/>
  <c r="F17" i="150"/>
  <c r="F25" i="150" s="1"/>
  <c r="E15" i="150"/>
  <c r="E26" i="150" s="1"/>
  <c r="C15" i="150"/>
  <c r="C26" i="150" s="1"/>
  <c r="C37" i="150" s="1"/>
  <c r="F14" i="150"/>
  <c r="F13" i="150"/>
  <c r="F12" i="150"/>
  <c r="F11" i="150"/>
  <c r="F10" i="150"/>
  <c r="F9" i="150"/>
  <c r="F8" i="150"/>
  <c r="F7" i="150"/>
  <c r="F34" i="150" l="1"/>
  <c r="F36" i="151"/>
  <c r="F15" i="150"/>
  <c r="F26" i="150" s="1"/>
  <c r="C36" i="150"/>
  <c r="E36" i="150"/>
  <c r="E37" i="150"/>
  <c r="F37" i="150" s="1"/>
  <c r="F35" i="149"/>
  <c r="C34" i="149"/>
  <c r="F33" i="149"/>
  <c r="F31" i="149"/>
  <c r="F30" i="149"/>
  <c r="F29" i="149"/>
  <c r="F28" i="149"/>
  <c r="F27" i="149"/>
  <c r="C25" i="149"/>
  <c r="F24" i="149"/>
  <c r="F23" i="149"/>
  <c r="F22" i="149"/>
  <c r="F21" i="149"/>
  <c r="F19" i="149"/>
  <c r="F18" i="149"/>
  <c r="F17" i="149"/>
  <c r="F25" i="149" s="1"/>
  <c r="E15" i="149"/>
  <c r="E26" i="149" s="1"/>
  <c r="C15" i="149"/>
  <c r="C26" i="149" s="1"/>
  <c r="C37" i="149" s="1"/>
  <c r="F14" i="149"/>
  <c r="F13" i="149"/>
  <c r="F12" i="149"/>
  <c r="F11" i="149"/>
  <c r="F10" i="149"/>
  <c r="F9" i="149"/>
  <c r="F8" i="149"/>
  <c r="F7" i="149"/>
  <c r="F34" i="149" l="1"/>
  <c r="F36" i="150"/>
  <c r="F15" i="149"/>
  <c r="F26" i="149" s="1"/>
  <c r="E36" i="149"/>
  <c r="E37" i="149"/>
  <c r="F37" i="149" s="1"/>
  <c r="C36" i="149"/>
  <c r="F35" i="148"/>
  <c r="C34" i="148"/>
  <c r="F33" i="148"/>
  <c r="F31" i="148"/>
  <c r="F30" i="148"/>
  <c r="F29" i="148"/>
  <c r="F28" i="148"/>
  <c r="F27" i="148"/>
  <c r="C25" i="148"/>
  <c r="F24" i="148"/>
  <c r="F23" i="148"/>
  <c r="F22" i="148"/>
  <c r="F21" i="148"/>
  <c r="F19" i="148"/>
  <c r="F18" i="148"/>
  <c r="F17" i="148"/>
  <c r="E15" i="148"/>
  <c r="C15" i="148"/>
  <c r="F14" i="148"/>
  <c r="F13" i="148"/>
  <c r="F12" i="148"/>
  <c r="F11" i="148"/>
  <c r="F10" i="148"/>
  <c r="F9" i="148"/>
  <c r="F8" i="148"/>
  <c r="F7" i="148"/>
  <c r="C26" i="148" l="1"/>
  <c r="C37" i="148" s="1"/>
  <c r="C36" i="148" s="1"/>
  <c r="F25" i="148"/>
  <c r="F34" i="148"/>
  <c r="F36" i="149"/>
  <c r="F15" i="148"/>
  <c r="F26" i="148" s="1"/>
  <c r="E26" i="148"/>
  <c r="F35" i="147"/>
  <c r="C34" i="147"/>
  <c r="F33" i="147"/>
  <c r="F31" i="147"/>
  <c r="F30" i="147"/>
  <c r="F29" i="147"/>
  <c r="F28" i="147"/>
  <c r="F27" i="147"/>
  <c r="C25" i="147"/>
  <c r="F24" i="147"/>
  <c r="F23" i="147"/>
  <c r="F22" i="147"/>
  <c r="F21" i="147"/>
  <c r="F19" i="147"/>
  <c r="F18" i="147"/>
  <c r="F17" i="147"/>
  <c r="F25" i="147" s="1"/>
  <c r="E15" i="147"/>
  <c r="E26" i="147" s="1"/>
  <c r="C15" i="147"/>
  <c r="C26" i="147" s="1"/>
  <c r="C37" i="147" s="1"/>
  <c r="F14" i="147"/>
  <c r="F13" i="147"/>
  <c r="F12" i="147"/>
  <c r="F11" i="147"/>
  <c r="F10" i="147"/>
  <c r="F9" i="147"/>
  <c r="F8" i="147"/>
  <c r="F7" i="147"/>
  <c r="F34" i="147" l="1"/>
  <c r="E37" i="148"/>
  <c r="F37" i="148" s="1"/>
  <c r="E36" i="148"/>
  <c r="F36" i="148" s="1"/>
  <c r="F15" i="147"/>
  <c r="F26" i="147" s="1"/>
  <c r="C36" i="147"/>
  <c r="E36" i="147"/>
  <c r="E37" i="147"/>
  <c r="F37" i="147" s="1"/>
  <c r="F35" i="146"/>
  <c r="C34" i="146"/>
  <c r="F33" i="146"/>
  <c r="F31" i="146"/>
  <c r="F30" i="146"/>
  <c r="F29" i="146"/>
  <c r="F28" i="146"/>
  <c r="F27" i="146"/>
  <c r="C25" i="146"/>
  <c r="F24" i="146"/>
  <c r="F23" i="146"/>
  <c r="F22" i="146"/>
  <c r="F21" i="146"/>
  <c r="F19" i="146"/>
  <c r="F18" i="146"/>
  <c r="F17" i="146"/>
  <c r="F25" i="146" s="1"/>
  <c r="E15" i="146"/>
  <c r="E26" i="146" s="1"/>
  <c r="C15" i="146"/>
  <c r="C26" i="146" s="1"/>
  <c r="C37" i="146" s="1"/>
  <c r="F14" i="146"/>
  <c r="F13" i="146"/>
  <c r="F12" i="146"/>
  <c r="F11" i="146"/>
  <c r="F10" i="146"/>
  <c r="F9" i="146"/>
  <c r="F8" i="146"/>
  <c r="F7" i="146"/>
  <c r="F34" i="146" l="1"/>
  <c r="F36" i="147"/>
  <c r="F15" i="146"/>
  <c r="F26" i="146" s="1"/>
  <c r="E36" i="146"/>
  <c r="E37" i="146"/>
  <c r="F37" i="146" s="1"/>
  <c r="C36" i="146"/>
  <c r="F35" i="145"/>
  <c r="C34" i="145"/>
  <c r="F33" i="145"/>
  <c r="F31" i="145"/>
  <c r="F30" i="145"/>
  <c r="F29" i="145"/>
  <c r="F28" i="145"/>
  <c r="F27" i="145"/>
  <c r="C25" i="145"/>
  <c r="F24" i="145"/>
  <c r="F23" i="145"/>
  <c r="F22" i="145"/>
  <c r="F21" i="145"/>
  <c r="F19" i="145"/>
  <c r="F18" i="145"/>
  <c r="F17" i="145"/>
  <c r="E15" i="145"/>
  <c r="C15" i="145"/>
  <c r="F14" i="145"/>
  <c r="F13" i="145"/>
  <c r="F12" i="145"/>
  <c r="F11" i="145"/>
  <c r="F10" i="145"/>
  <c r="F9" i="145"/>
  <c r="F8" i="145"/>
  <c r="F7" i="145"/>
  <c r="C26" i="145" l="1"/>
  <c r="C37" i="145" s="1"/>
  <c r="C36" i="145" s="1"/>
  <c r="F25" i="145"/>
  <c r="F34" i="145"/>
  <c r="F36" i="146"/>
  <c r="F15" i="145"/>
  <c r="F26" i="145" s="1"/>
  <c r="E26" i="145"/>
  <c r="F35" i="144"/>
  <c r="C34" i="144"/>
  <c r="F33" i="144"/>
  <c r="F31" i="144"/>
  <c r="F30" i="144"/>
  <c r="F29" i="144"/>
  <c r="F28" i="144"/>
  <c r="F27" i="144"/>
  <c r="C25" i="144"/>
  <c r="F24" i="144"/>
  <c r="F23" i="144"/>
  <c r="F22" i="144"/>
  <c r="F21" i="144"/>
  <c r="F19" i="144"/>
  <c r="F18" i="144"/>
  <c r="F17" i="144"/>
  <c r="F25" i="144" s="1"/>
  <c r="E15" i="144"/>
  <c r="E26" i="144" s="1"/>
  <c r="C15" i="144"/>
  <c r="C26" i="144" s="1"/>
  <c r="C37" i="144" s="1"/>
  <c r="F14" i="144"/>
  <c r="F13" i="144"/>
  <c r="F12" i="144"/>
  <c r="F11" i="144"/>
  <c r="F10" i="144"/>
  <c r="F9" i="144"/>
  <c r="F8" i="144"/>
  <c r="F7" i="144"/>
  <c r="E37" i="145" l="1"/>
  <c r="F37" i="145" s="1"/>
  <c r="E36" i="145"/>
  <c r="F36" i="145" s="1"/>
  <c r="F34" i="144"/>
  <c r="F15" i="144"/>
  <c r="F26" i="144" s="1"/>
  <c r="C36" i="144"/>
  <c r="E36" i="144"/>
  <c r="E37" i="144"/>
  <c r="F37" i="144" s="1"/>
  <c r="F35" i="143"/>
  <c r="C34" i="143"/>
  <c r="F33" i="143"/>
  <c r="F31" i="143"/>
  <c r="F30" i="143"/>
  <c r="F29" i="143"/>
  <c r="F28" i="143"/>
  <c r="F27" i="143"/>
  <c r="C25" i="143"/>
  <c r="F24" i="143"/>
  <c r="F23" i="143"/>
  <c r="F22" i="143"/>
  <c r="F21" i="143"/>
  <c r="F19" i="143"/>
  <c r="F18" i="143"/>
  <c r="F17" i="143"/>
  <c r="F25" i="143" s="1"/>
  <c r="E15" i="143"/>
  <c r="C15" i="143"/>
  <c r="C26" i="143" s="1"/>
  <c r="C37" i="143" s="1"/>
  <c r="F14" i="143"/>
  <c r="F13" i="143"/>
  <c r="F12" i="143"/>
  <c r="F11" i="143"/>
  <c r="F10" i="143"/>
  <c r="F9" i="143"/>
  <c r="F8" i="143"/>
  <c r="F7" i="143"/>
  <c r="F34" i="143" l="1"/>
  <c r="F36" i="144"/>
  <c r="F15" i="143"/>
  <c r="F26" i="143" s="1"/>
  <c r="C36" i="143"/>
  <c r="E26" i="143"/>
  <c r="F35" i="142"/>
  <c r="C34" i="142"/>
  <c r="F33" i="142"/>
  <c r="F31" i="142"/>
  <c r="F30" i="142"/>
  <c r="F29" i="142"/>
  <c r="F28" i="142"/>
  <c r="F27" i="142"/>
  <c r="F34" i="142" s="1"/>
  <c r="C25" i="142"/>
  <c r="F24" i="142"/>
  <c r="F23" i="142"/>
  <c r="F22" i="142"/>
  <c r="F21" i="142"/>
  <c r="F19" i="142"/>
  <c r="F18" i="142"/>
  <c r="F17" i="142"/>
  <c r="F25" i="142" s="1"/>
  <c r="E15" i="142"/>
  <c r="C15" i="142"/>
  <c r="C26" i="142" s="1"/>
  <c r="C37" i="142" s="1"/>
  <c r="F14" i="142"/>
  <c r="F13" i="142"/>
  <c r="F12" i="142"/>
  <c r="F11" i="142"/>
  <c r="F10" i="142"/>
  <c r="F9" i="142"/>
  <c r="F8" i="142"/>
  <c r="F7" i="142"/>
  <c r="E37" i="143" l="1"/>
  <c r="F37" i="143" s="1"/>
  <c r="E36" i="143"/>
  <c r="F36" i="143" s="1"/>
  <c r="F15" i="142"/>
  <c r="F26" i="142" s="1"/>
  <c r="C36" i="142"/>
  <c r="E26" i="142"/>
  <c r="F35" i="141"/>
  <c r="C34" i="141"/>
  <c r="F33" i="141"/>
  <c r="F31" i="141"/>
  <c r="F30" i="141"/>
  <c r="F29" i="141"/>
  <c r="F28" i="141"/>
  <c r="F27" i="141"/>
  <c r="C25" i="141"/>
  <c r="F24" i="141"/>
  <c r="F23" i="141"/>
  <c r="F22" i="141"/>
  <c r="F21" i="141"/>
  <c r="F19" i="141"/>
  <c r="F18" i="141"/>
  <c r="F17" i="141"/>
  <c r="F25" i="141" s="1"/>
  <c r="E15" i="141"/>
  <c r="E26" i="141" s="1"/>
  <c r="C15" i="141"/>
  <c r="C26" i="141" s="1"/>
  <c r="F14" i="141"/>
  <c r="F13" i="141"/>
  <c r="F12" i="141"/>
  <c r="F11" i="141"/>
  <c r="F10" i="141"/>
  <c r="F9" i="141"/>
  <c r="F8" i="141"/>
  <c r="F7" i="141"/>
  <c r="E37" i="142" l="1"/>
  <c r="F37" i="142" s="1"/>
  <c r="E36" i="142"/>
  <c r="F36" i="142" s="1"/>
  <c r="C37" i="141"/>
  <c r="F34" i="141"/>
  <c r="F15" i="141"/>
  <c r="F26" i="141" s="1"/>
  <c r="E36" i="141"/>
  <c r="E37" i="141"/>
  <c r="F37" i="141" l="1"/>
  <c r="C36" i="141"/>
  <c r="F36" i="141" s="1"/>
</calcChain>
</file>

<file path=xl/sharedStrings.xml><?xml version="1.0" encoding="utf-8"?>
<sst xmlns="http://schemas.openxmlformats.org/spreadsheetml/2006/main" count="466" uniqueCount="54">
  <si>
    <t>長期借入金</t>
    <rPh sb="0" eb="2">
      <t>チョウキ</t>
    </rPh>
    <rPh sb="2" eb="4">
      <t>カリイレ</t>
    </rPh>
    <rPh sb="4" eb="5">
      <t>キン</t>
    </rPh>
    <phoneticPr fontId="2"/>
  </si>
  <si>
    <t>建物</t>
    <rPh sb="0" eb="2">
      <t>タテモノ</t>
    </rPh>
    <phoneticPr fontId="2"/>
  </si>
  <si>
    <t>保証金</t>
    <rPh sb="0" eb="3">
      <t>ホショウキン</t>
    </rPh>
    <phoneticPr fontId="2"/>
  </si>
  <si>
    <t>資産の部</t>
    <rPh sb="0" eb="2">
      <t>シサン</t>
    </rPh>
    <rPh sb="3" eb="4">
      <t>ブ</t>
    </rPh>
    <phoneticPr fontId="2"/>
  </si>
  <si>
    <t>　　　　流動資産</t>
    <rPh sb="4" eb="6">
      <t>リュウドウ</t>
    </rPh>
    <rPh sb="6" eb="8">
      <t>シサン</t>
    </rPh>
    <phoneticPr fontId="2"/>
  </si>
  <si>
    <t>現金</t>
    <rPh sb="0" eb="2">
      <t>ゲンキン</t>
    </rPh>
    <phoneticPr fontId="2"/>
  </si>
  <si>
    <t>資産合計</t>
    <rPh sb="0" eb="2">
      <t>シサン</t>
    </rPh>
    <rPh sb="2" eb="4">
      <t>ゴウケイ</t>
    </rPh>
    <phoneticPr fontId="2"/>
  </si>
  <si>
    <t>　　　　固定資産</t>
    <rPh sb="4" eb="6">
      <t>コテイ</t>
    </rPh>
    <rPh sb="6" eb="8">
      <t>シサン</t>
    </rPh>
    <phoneticPr fontId="2"/>
  </si>
  <si>
    <t>負債の部</t>
    <rPh sb="0" eb="2">
      <t>フサイ</t>
    </rPh>
    <rPh sb="3" eb="4">
      <t>ブ</t>
    </rPh>
    <phoneticPr fontId="2"/>
  </si>
  <si>
    <t>負債合計</t>
    <rPh sb="0" eb="2">
      <t>フサイ</t>
    </rPh>
    <rPh sb="2" eb="4">
      <t>ゴウケイ</t>
    </rPh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</si>
  <si>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</si>
  <si>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</si>
  <si>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</si>
  <si>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</si>
  <si>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</t>
    <rPh sb="0" eb="2">
      <t>トウキ</t>
    </rPh>
    <rPh sb="2" eb="4">
      <t>ショウミ</t>
    </rPh>
    <rPh sb="4" eb="6">
      <t>ザイサン</t>
    </rPh>
    <phoneticPr fontId="2"/>
  </si>
  <si>
    <t>普通預金</t>
    <rPh sb="0" eb="1">
      <t>フ</t>
    </rPh>
    <rPh sb="1" eb="2">
      <t>ツウ</t>
    </rPh>
    <rPh sb="2" eb="4">
      <t>ヨキン</t>
    </rPh>
    <phoneticPr fontId="2"/>
  </si>
  <si>
    <t>車輌運搬具</t>
    <rPh sb="0" eb="2">
      <t>シャリョウ</t>
    </rPh>
    <rPh sb="2" eb="4">
      <t>ウンパン</t>
    </rPh>
    <rPh sb="4" eb="5">
      <t>グ</t>
    </rPh>
    <phoneticPr fontId="2"/>
  </si>
  <si>
    <t>合計</t>
    <rPh sb="0" eb="2">
      <t>ゴウケイ</t>
    </rPh>
    <phoneticPr fontId="2"/>
  </si>
  <si>
    <t>　　　　固定負債</t>
    <rPh sb="4" eb="6">
      <t>コテイ</t>
    </rPh>
    <rPh sb="6" eb="8">
      <t>フサイ</t>
    </rPh>
    <phoneticPr fontId="2"/>
  </si>
  <si>
    <t>器具備品</t>
    <rPh sb="0" eb="2">
      <t>キグ</t>
    </rPh>
    <rPh sb="2" eb="4">
      <t>ビヒン</t>
    </rPh>
    <phoneticPr fontId="2"/>
  </si>
  <si>
    <t>振替貯金</t>
    <rPh sb="0" eb="1">
      <t>フ</t>
    </rPh>
    <rPh sb="1" eb="2">
      <t>カ</t>
    </rPh>
    <rPh sb="2" eb="4">
      <t>チョキン</t>
    </rPh>
    <phoneticPr fontId="2"/>
  </si>
  <si>
    <t>未払費用</t>
    <rPh sb="0" eb="2">
      <t>ミバラ</t>
    </rPh>
    <rPh sb="2" eb="4">
      <t>ヒヨウ</t>
    </rPh>
    <phoneticPr fontId="2"/>
  </si>
  <si>
    <t>貸借対照表</t>
    <rPh sb="0" eb="2">
      <t>タイシャク</t>
    </rPh>
    <rPh sb="2" eb="5">
      <t>タイショウヒョウ</t>
    </rPh>
    <phoneticPr fontId="2"/>
  </si>
  <si>
    <t>つどいの家はむろ</t>
    <rPh sb="4" eb="5">
      <t>イエ</t>
    </rPh>
    <phoneticPr fontId="2"/>
  </si>
  <si>
    <t>よくする会</t>
    <rPh sb="4" eb="5">
      <t>カイ</t>
    </rPh>
    <phoneticPr fontId="2"/>
  </si>
  <si>
    <t>未収入金</t>
    <rPh sb="0" eb="3">
      <t>ミシュウニュウ</t>
    </rPh>
    <rPh sb="3" eb="4">
      <t>キン</t>
    </rPh>
    <phoneticPr fontId="2"/>
  </si>
  <si>
    <t>貸倒引当金</t>
    <rPh sb="0" eb="2">
      <t>カシダオレ</t>
    </rPh>
    <rPh sb="2" eb="3">
      <t>ヒ</t>
    </rPh>
    <rPh sb="3" eb="4">
      <t>ア</t>
    </rPh>
    <rPh sb="4" eb="5">
      <t>キン</t>
    </rPh>
    <phoneticPr fontId="2"/>
  </si>
  <si>
    <t>修繕積立金</t>
    <rPh sb="0" eb="2">
      <t>シュウゼン</t>
    </rPh>
    <rPh sb="2" eb="4">
      <t>ツミタテ</t>
    </rPh>
    <rPh sb="4" eb="5">
      <t>キン</t>
    </rPh>
    <phoneticPr fontId="2"/>
  </si>
  <si>
    <t>次期繰越正味財産</t>
    <rPh sb="0" eb="2">
      <t>ジキ</t>
    </rPh>
    <rPh sb="2" eb="3">
      <t>ク</t>
    </rPh>
    <rPh sb="3" eb="4">
      <t>コ</t>
    </rPh>
    <rPh sb="4" eb="6">
      <t>ショウミ</t>
    </rPh>
    <rPh sb="6" eb="8">
      <t>ザイサン</t>
    </rPh>
    <phoneticPr fontId="2"/>
  </si>
  <si>
    <t>預り金</t>
    <rPh sb="0" eb="1">
      <t>アズ</t>
    </rPh>
    <rPh sb="2" eb="3">
      <t>キン</t>
    </rPh>
    <phoneticPr fontId="2"/>
  </si>
  <si>
    <t>未払法人税</t>
    <rPh sb="0" eb="2">
      <t>ミバラ</t>
    </rPh>
    <rPh sb="2" eb="4">
      <t>ホウジン</t>
    </rPh>
    <rPh sb="4" eb="5">
      <t>ゼイ</t>
    </rPh>
    <phoneticPr fontId="2"/>
  </si>
  <si>
    <t>構築物</t>
    <rPh sb="0" eb="3">
      <t>コウチクブツ</t>
    </rPh>
    <phoneticPr fontId="2"/>
  </si>
  <si>
    <t>預託金</t>
    <rPh sb="0" eb="3">
      <t>ヨタクキン</t>
    </rPh>
    <phoneticPr fontId="2"/>
  </si>
  <si>
    <t>長期前払費用</t>
    <rPh sb="0" eb="2">
      <t>チョウキ</t>
    </rPh>
    <rPh sb="2" eb="4">
      <t>マエバライ</t>
    </rPh>
    <rPh sb="4" eb="6">
      <t>ヒヨウ</t>
    </rPh>
    <phoneticPr fontId="2"/>
  </si>
  <si>
    <t>前払費用</t>
    <rPh sb="0" eb="2">
      <t>マエバライ</t>
    </rPh>
    <rPh sb="2" eb="4">
      <t>ヒヨウ</t>
    </rPh>
    <phoneticPr fontId="2"/>
  </si>
  <si>
    <t>立替金</t>
    <rPh sb="0" eb="3">
      <t>タテカエキン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</si>
  <si>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</si>
  <si>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 xml:space="preserve">２０15年度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</si>
  <si>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未収入金4月分決定、５月分請求分</t>
    <rPh sb="0" eb="3">
      <t>ミシュウニュウ</t>
    </rPh>
    <rPh sb="3" eb="4">
      <t>キン</t>
    </rPh>
    <rPh sb="5" eb="6">
      <t>ガツ</t>
    </rPh>
    <rPh sb="6" eb="7">
      <t>ブン</t>
    </rPh>
    <rPh sb="7" eb="9">
      <t>ケッテイ</t>
    </rPh>
    <rPh sb="11" eb="12">
      <t>ガツ</t>
    </rPh>
    <rPh sb="12" eb="13">
      <t>ブン</t>
    </rPh>
    <rPh sb="13" eb="15">
      <t>セイキュウ</t>
    </rPh>
    <rPh sb="15" eb="16">
      <t>ブン</t>
    </rPh>
    <phoneticPr fontId="2"/>
  </si>
  <si>
    <t>仮払税金</t>
    <rPh sb="0" eb="2">
      <t>カリバライ</t>
    </rPh>
    <rPh sb="2" eb="4">
      <t>ゼイキン</t>
    </rPh>
    <phoneticPr fontId="2"/>
  </si>
  <si>
    <t>　　　　　2015年　4月1日から2015年 9月30日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</si>
  <si>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2015年　4月1日から2015年 4月30日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</si>
  <si>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2015年　4月1日から2015年 ５月3１日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</si>
  <si>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2015年　4月1日から2015年 ６月30日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</si>
  <si>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2015年　4月1日から2015年 ７月3１日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</si>
  <si>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2015年　4月1日から2015年 ８月3１日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</si>
  <si>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2015年　4月1日から2015年 10月31日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</si>
  <si>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2015年　4月1日から2015年 11月30日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</si>
  <si>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2015年　4月1日から2015年 12月31日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</si>
  <si>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2015年　4月1日から2016年 1月31日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</si>
  <si>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2015年　4月1日から2016年 2月29日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</si>
  <si>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借受金</t>
    <rPh sb="0" eb="2">
      <t>カリウケ</t>
    </rPh>
    <rPh sb="2" eb="3">
      <t>キン</t>
    </rPh>
    <phoneticPr fontId="2"/>
  </si>
  <si>
    <t xml:space="preserve">2015年度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</si>
  <si>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2015年4月1日から2016年3月31日</t>
    <rPh sb="4" eb="5">
      <t>ネン</t>
    </rPh>
    <rPh sb="6" eb="7">
      <t>ガツ</t>
    </rPh>
    <rPh sb="8" eb="9">
      <t>ヒ</t>
    </rPh>
    <rPh sb="15" eb="16">
      <t>ネン</t>
    </rPh>
    <rPh sb="17" eb="18">
      <t>ガツ</t>
    </rPh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</si>
</sst>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_ "/>
    <numFmt numFmtId="178" formatCode="#,##0;[Red]#,##0"/>
    <numFmt numFmtId="179" formatCode="0_ ;[Red]\-0\ "/>
    <numFmt numFmtId="180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AR P明朝体U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 P明朝体U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Border="1"/>
    <xf numFmtId="38" fontId="4" fillId="0" borderId="0" xfId="1" applyFont="1" applyBorder="1"/>
    <xf numFmtId="0" fontId="0" fillId="0" borderId="0" xfId="0" applyBorder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8" fontId="4" fillId="0" borderId="7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9" xfId="0" applyFont="1" applyBorder="1" applyAlignment="1">
      <alignment horizontal="center"/>
    </xf>
    <xf numFmtId="38" fontId="4" fillId="0" borderId="3" xfId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38" fontId="4" fillId="0" borderId="7" xfId="1" applyFont="1" applyBorder="1"/>
    <xf numFmtId="38" fontId="4" fillId="0" borderId="5" xfId="1" applyFont="1" applyBorder="1" applyAlignment="1">
      <alignment horizontal="right"/>
    </xf>
    <xf numFmtId="38" fontId="4" fillId="0" borderId="11" xfId="1" applyFont="1" applyBorder="1"/>
    <xf numFmtId="38" fontId="4" fillId="0" borderId="12" xfId="1" applyFont="1" applyBorder="1" applyAlignment="1">
      <alignment horizontal="right"/>
    </xf>
    <xf numFmtId="38" fontId="4" fillId="0" borderId="13" xfId="1" applyFont="1" applyBorder="1" applyAlignment="1">
      <alignment horizontal="right"/>
    </xf>
    <xf numFmtId="0" fontId="1" fillId="0" borderId="0" xfId="0" applyFont="1" applyBorder="1"/>
    <xf numFmtId="177" fontId="4" fillId="0" borderId="15" xfId="0" applyNumberFormat="1" applyFont="1" applyBorder="1"/>
    <xf numFmtId="0" fontId="4" fillId="0" borderId="17" xfId="0" applyFont="1" applyBorder="1" applyAlignment="1">
      <alignment horizontal="right"/>
    </xf>
    <xf numFmtId="38" fontId="4" fillId="0" borderId="18" xfId="1" applyFont="1" applyBorder="1" applyAlignment="1">
      <alignment horizontal="right"/>
    </xf>
    <xf numFmtId="177" fontId="4" fillId="0" borderId="14" xfId="0" applyNumberFormat="1" applyFont="1" applyBorder="1"/>
    <xf numFmtId="38" fontId="4" fillId="0" borderId="21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178" fontId="4" fillId="0" borderId="19" xfId="1" applyNumberFormat="1" applyFont="1" applyBorder="1" applyAlignment="1">
      <alignment horizontal="right"/>
    </xf>
    <xf numFmtId="179" fontId="0" fillId="0" borderId="0" xfId="0" applyNumberFormat="1" applyBorder="1"/>
    <xf numFmtId="179" fontId="4" fillId="0" borderId="5" xfId="1" applyNumberFormat="1" applyFont="1" applyBorder="1" applyAlignment="1">
      <alignment horizontal="right"/>
    </xf>
    <xf numFmtId="176" fontId="4" fillId="0" borderId="2" xfId="1" applyNumberFormat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176" fontId="5" fillId="0" borderId="2" xfId="1" applyNumberFormat="1" applyFont="1" applyBorder="1" applyAlignment="1">
      <alignment horizontal="right"/>
    </xf>
    <xf numFmtId="180" fontId="5" fillId="0" borderId="15" xfId="0" applyNumberFormat="1" applyFont="1" applyBorder="1"/>
    <xf numFmtId="38" fontId="4" fillId="0" borderId="11" xfId="1" applyFont="1" applyBorder="1" applyAlignment="1">
      <alignment horizontal="right"/>
    </xf>
    <xf numFmtId="0" fontId="6" fillId="0" borderId="0" xfId="0" applyFont="1" applyBorder="1"/>
    <xf numFmtId="38" fontId="5" fillId="0" borderId="7" xfId="1" applyFont="1" applyBorder="1" applyAlignment="1">
      <alignment horizontal="right"/>
    </xf>
    <xf numFmtId="0" fontId="3" fillId="0" borderId="0" xfId="0" applyFont="1" applyAlignment="1"/>
    <xf numFmtId="177" fontId="5" fillId="0" borderId="15" xfId="0" applyNumberFormat="1" applyFont="1" applyBorder="1"/>
    <xf numFmtId="178" fontId="4" fillId="0" borderId="16" xfId="1" applyNumberFormat="1" applyFont="1" applyBorder="1" applyAlignment="1">
      <alignment horizontal="right"/>
    </xf>
    <xf numFmtId="38" fontId="7" fillId="0" borderId="2" xfId="1" applyFont="1" applyBorder="1" applyAlignment="1">
      <alignment horizontal="right"/>
    </xf>
    <xf numFmtId="0" fontId="0" fillId="0" borderId="14" xfId="0" applyBorder="1" applyAlignment="1"/>
    <xf numFmtId="0" fontId="0" fillId="0" borderId="18" xfId="0" applyBorder="1" applyAlignment="1"/>
    <xf numFmtId="0" fontId="0" fillId="0" borderId="15" xfId="0" applyBorder="1" applyAlignment="1"/>
    <xf numFmtId="180" fontId="0" fillId="0" borderId="15" xfId="0" applyNumberFormat="1" applyBorder="1" applyAlignment="1"/>
    <xf numFmtId="180" fontId="4" fillId="0" borderId="20" xfId="1" applyNumberFormat="1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178" fontId="4" fillId="0" borderId="23" xfId="1" applyNumberFormat="1" applyFont="1" applyBorder="1" applyAlignment="1">
      <alignment horizontal="right"/>
    </xf>
    <xf numFmtId="178" fontId="5" fillId="0" borderId="24" xfId="1" applyNumberFormat="1" applyFont="1" applyBorder="1" applyAlignment="1">
      <alignment horizontal="right"/>
    </xf>
    <xf numFmtId="38" fontId="4" fillId="0" borderId="26" xfId="1" applyFont="1" applyBorder="1" applyAlignment="1">
      <alignment horizontal="right"/>
    </xf>
    <xf numFmtId="178" fontId="4" fillId="0" borderId="4" xfId="1" applyNumberFormat="1" applyFont="1" applyBorder="1" applyAlignment="1">
      <alignment horizontal="right"/>
    </xf>
    <xf numFmtId="0" fontId="11" fillId="0" borderId="0" xfId="0" applyFont="1" applyBorder="1"/>
    <xf numFmtId="0" fontId="7" fillId="2" borderId="23" xfId="0" applyFont="1" applyFill="1" applyBorder="1" applyAlignment="1">
      <alignment horizontal="left"/>
    </xf>
    <xf numFmtId="178" fontId="7" fillId="2" borderId="25" xfId="1" applyNumberFormat="1" applyFont="1" applyFill="1" applyBorder="1" applyAlignment="1">
      <alignment horizontal="right"/>
    </xf>
    <xf numFmtId="178" fontId="7" fillId="2" borderId="24" xfId="1" applyNumberFormat="1" applyFont="1" applyFill="1" applyBorder="1" applyAlignment="1">
      <alignment horizontal="right"/>
    </xf>
    <xf numFmtId="38" fontId="7" fillId="2" borderId="26" xfId="1" applyFont="1" applyFill="1" applyBorder="1" applyAlignment="1">
      <alignment horizontal="right"/>
    </xf>
    <xf numFmtId="38" fontId="4" fillId="0" borderId="22" xfId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38" fontId="4" fillId="0" borderId="27" xfId="1" applyFont="1" applyBorder="1" applyAlignment="1">
      <alignment horizontal="right"/>
    </xf>
    <xf numFmtId="38" fontId="4" fillId="0" borderId="28" xfId="1" applyFont="1" applyBorder="1" applyAlignment="1">
      <alignment horizontal="right"/>
    </xf>
    <xf numFmtId="177" fontId="4" fillId="0" borderId="29" xfId="0" applyNumberFormat="1" applyFont="1" applyBorder="1"/>
    <xf numFmtId="38" fontId="4" fillId="0" borderId="30" xfId="1" applyFont="1" applyBorder="1" applyAlignment="1">
      <alignment horizontal="right"/>
    </xf>
    <xf numFmtId="0" fontId="0" fillId="0" borderId="31" xfId="0" applyBorder="1"/>
    <xf numFmtId="0" fontId="0" fillId="0" borderId="31" xfId="0" applyFont="1" applyBorder="1" applyAlignment="1">
      <alignment horizontal="center"/>
    </xf>
    <xf numFmtId="176" fontId="12" fillId="0" borderId="2" xfId="1" applyNumberFormat="1" applyFont="1" applyBorder="1" applyAlignment="1">
      <alignment horizontal="right"/>
    </xf>
    <xf numFmtId="38" fontId="0" fillId="0" borderId="0" xfId="0" applyNumberFormat="1" applyBorder="1"/>
    <xf numFmtId="177" fontId="4" fillId="0" borderId="25" xfId="0" applyNumberFormat="1" applyFont="1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4" fillId="0" borderId="4" xfId="0" applyFont="1" applyBorder="1"/>
    <xf numFmtId="0" fontId="4" fillId="0" borderId="0" xfId="0" applyFont="1" applyBorder="1" applyAlignment="1"/>
    <xf numFmtId="0" fontId="0" fillId="0" borderId="0" xfId="0" applyAlignment="1"/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/>
    <xf numFmtId="0" fontId="4" fillId="0" borderId="2" xfId="0" applyFont="1" applyBorder="1" applyAlignment="1">
      <alignment horizontal="left" shrinkToFit="1"/>
    </xf>
    <xf numFmtId="0" fontId="4" fillId="0" borderId="0" xfId="0" applyFont="1" applyBorder="1" applyAlignment="1"/>
    <xf numFmtId="0" fontId="0" fillId="0" borderId="0" xfId="0" applyAlignment="1"/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/>
    <xf numFmtId="0" fontId="9" fillId="0" borderId="0" xfId="0" applyFont="1" applyAlignment="1"/>
    <xf numFmtId="0" fontId="4" fillId="0" borderId="2" xfId="0" applyFont="1" applyBorder="1"/>
    <xf numFmtId="0" fontId="0" fillId="0" borderId="2" xfId="0" applyBorder="1"/>
    <xf numFmtId="0" fontId="0" fillId="0" borderId="18" xfId="0" applyBorder="1"/>
    <xf numFmtId="0" fontId="0" fillId="0" borderId="15" xfId="0" applyBorder="1"/>
    <xf numFmtId="0" fontId="0" fillId="0" borderId="7" xfId="0" applyBorder="1"/>
    <xf numFmtId="179" fontId="4" fillId="0" borderId="2" xfId="1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/>
    <xf numFmtId="0" fontId="0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35" xfId="0" applyFont="1" applyBorder="1" applyAlignment="1">
      <alignment horizontal="right"/>
    </xf>
    <xf numFmtId="0" fontId="4" fillId="0" borderId="43" xfId="0" applyFont="1" applyBorder="1" applyAlignment="1">
      <alignment horizontal="left"/>
    </xf>
    <xf numFmtId="38" fontId="4" fillId="0" borderId="43" xfId="1" applyFont="1" applyBorder="1" applyAlignment="1">
      <alignment horizontal="right"/>
    </xf>
    <xf numFmtId="38" fontId="4" fillId="0" borderId="44" xfId="1" applyFont="1" applyBorder="1" applyAlignment="1">
      <alignment horizontal="right"/>
    </xf>
    <xf numFmtId="177" fontId="4" fillId="0" borderId="45" xfId="0" applyNumberFormat="1" applyFont="1" applyBorder="1"/>
    <xf numFmtId="38" fontId="4" fillId="0" borderId="42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opLeftCell="A22" workbookViewId="0">
      <selection activeCell="E15" sqref="E15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41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247735</v>
      </c>
      <c r="D7" s="49"/>
      <c r="E7" s="51">
        <v>30311</v>
      </c>
      <c r="F7" s="13">
        <f t="shared" ref="F7:F15" si="0">C7+E7</f>
        <v>278046</v>
      </c>
    </row>
    <row r="8" spans="1:7" s="3" customFormat="1" ht="20.25" customHeight="1">
      <c r="A8" s="5"/>
      <c r="B8" s="6" t="s">
        <v>15</v>
      </c>
      <c r="C8" s="14">
        <v>6605576</v>
      </c>
      <c r="D8" s="49"/>
      <c r="E8" s="51">
        <v>3627054</v>
      </c>
      <c r="F8" s="13">
        <f t="shared" si="0"/>
        <v>10232630</v>
      </c>
    </row>
    <row r="9" spans="1:7" s="3" customFormat="1" ht="20.25" customHeight="1">
      <c r="A9" s="5"/>
      <c r="B9" s="6" t="s">
        <v>20</v>
      </c>
      <c r="C9" s="14">
        <v>4374009</v>
      </c>
      <c r="D9" s="49"/>
      <c r="E9" s="51"/>
      <c r="F9" s="13">
        <f t="shared" si="0"/>
        <v>4374009</v>
      </c>
    </row>
    <row r="10" spans="1:7" s="3" customFormat="1" ht="20.25" customHeight="1">
      <c r="A10" s="5"/>
      <c r="B10" s="6" t="s">
        <v>27</v>
      </c>
      <c r="C10" s="14">
        <v>1622576</v>
      </c>
      <c r="D10" s="49"/>
      <c r="E10" s="51"/>
      <c r="F10" s="13">
        <f t="shared" si="0"/>
        <v>1622576</v>
      </c>
    </row>
    <row r="11" spans="1:7" s="3" customFormat="1" ht="20.25" customHeight="1">
      <c r="A11" s="5"/>
      <c r="B11" s="6" t="s">
        <v>25</v>
      </c>
      <c r="C11" s="14">
        <v>3990013</v>
      </c>
      <c r="D11" s="49"/>
      <c r="E11" s="51"/>
      <c r="F11" s="13">
        <f t="shared" si="0"/>
        <v>3990013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97030</v>
      </c>
      <c r="D13" s="49"/>
      <c r="E13" s="51"/>
      <c r="F13" s="13">
        <f>C13+E13</f>
        <v>97030</v>
      </c>
    </row>
    <row r="14" spans="1:7" s="3" customFormat="1" ht="20.25" customHeight="1">
      <c r="A14" s="5"/>
      <c r="B14" s="78"/>
      <c r="C14" s="74"/>
      <c r="D14" s="77"/>
      <c r="E14" s="76">
        <v>132</v>
      </c>
      <c r="F14" s="75">
        <f>C14+E14</f>
        <v>132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16936939</v>
      </c>
      <c r="D15" s="32"/>
      <c r="E15" s="52">
        <f>SUM(E7:E14)</f>
        <v>3657497</v>
      </c>
      <c r="F15" s="25">
        <f t="shared" si="0"/>
        <v>20594436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36092974</v>
      </c>
      <c r="D26" s="66"/>
      <c r="E26" s="67">
        <f>E15</f>
        <v>3657497</v>
      </c>
      <c r="F26" s="68">
        <f>F15+F25</f>
        <v>39750471</v>
      </c>
    </row>
    <row r="27" spans="1:10" s="3" customFormat="1" ht="20.25" customHeight="1">
      <c r="A27" s="18" t="s">
        <v>8</v>
      </c>
      <c r="B27" s="6" t="s">
        <v>36</v>
      </c>
      <c r="C27" s="14">
        <v>0</v>
      </c>
      <c r="D27" s="33"/>
      <c r="E27" s="31"/>
      <c r="F27" s="41">
        <f>SUM(C27:E27)</f>
        <v>0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1010500</v>
      </c>
      <c r="D29" s="30"/>
      <c r="E29" s="28"/>
      <c r="F29" s="13">
        <f>SUM(C29:E29)</f>
        <v>1010500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10000</v>
      </c>
      <c r="D31" s="30"/>
      <c r="E31" s="28"/>
      <c r="F31" s="13">
        <f>SUM(C31:E31)</f>
        <v>10000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1070713</v>
      </c>
      <c r="D34" s="66"/>
      <c r="E34" s="73"/>
      <c r="F34" s="56">
        <f>SUM(F27:F33)</f>
        <v>1070713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-1350963</v>
      </c>
      <c r="D36" s="61"/>
      <c r="E36" s="60">
        <f>E26-E35</f>
        <v>20159</v>
      </c>
      <c r="F36" s="62">
        <f>SUM(C36:E36)</f>
        <v>-1330804</v>
      </c>
    </row>
    <row r="37" spans="1:7" s="3" customFormat="1" ht="20.25" customHeight="1" thickTop="1" thickBot="1">
      <c r="A37" s="5"/>
      <c r="B37" s="8" t="s">
        <v>28</v>
      </c>
      <c r="C37" s="57">
        <f>C26-C34</f>
        <v>35022261</v>
      </c>
      <c r="D37" s="34"/>
      <c r="E37" s="46">
        <f>E26-E34</f>
        <v>3657497</v>
      </c>
      <c r="F37" s="26">
        <f>SUM(C37:E37)</f>
        <v>38679758</v>
      </c>
    </row>
    <row r="38" spans="1:7" s="3" customFormat="1" ht="20.25" customHeight="1">
      <c r="A38" s="81"/>
      <c r="B38" s="83"/>
      <c r="C38" s="83"/>
      <c r="D38" s="83"/>
      <c r="E38" s="83"/>
      <c r="F38" s="83"/>
      <c r="G38" s="80"/>
    </row>
    <row r="39" spans="1:7" ht="20.25" customHeight="1">
      <c r="A39" s="79"/>
      <c r="B39" s="80"/>
      <c r="C39" s="80"/>
      <c r="D39" s="80"/>
      <c r="E39" s="80"/>
      <c r="F39" s="80"/>
    </row>
    <row r="40" spans="1:7" ht="20.25" customHeight="1">
      <c r="A40" s="82"/>
      <c r="B40" s="82"/>
      <c r="C40" s="82"/>
      <c r="D40" s="82"/>
      <c r="E40" s="82"/>
      <c r="F40" s="82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opLeftCell="A7" workbookViewId="0">
      <selection activeCell="C12" sqref="C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49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97203</v>
      </c>
      <c r="D7" s="49"/>
      <c r="E7" s="51">
        <v>144009</v>
      </c>
      <c r="F7" s="13">
        <f t="shared" ref="F7:F15" si="0">C7+E7</f>
        <v>241212</v>
      </c>
    </row>
    <row r="8" spans="1:7" s="3" customFormat="1" ht="20.25" customHeight="1">
      <c r="A8" s="5"/>
      <c r="B8" s="6" t="s">
        <v>15</v>
      </c>
      <c r="C8" s="14">
        <v>7688236</v>
      </c>
      <c r="D8" s="49"/>
      <c r="E8" s="51">
        <v>3525581</v>
      </c>
      <c r="F8" s="13">
        <f t="shared" si="0"/>
        <v>11213817</v>
      </c>
    </row>
    <row r="9" spans="1:7" s="3" customFormat="1" ht="20.25" customHeight="1">
      <c r="A9" s="5"/>
      <c r="B9" s="6" t="s">
        <v>20</v>
      </c>
      <c r="C9" s="14">
        <v>4136111</v>
      </c>
      <c r="D9" s="49"/>
      <c r="E9" s="51"/>
      <c r="F9" s="13">
        <f t="shared" si="0"/>
        <v>4136111</v>
      </c>
    </row>
    <row r="10" spans="1:7" s="3" customFormat="1" ht="20.25" customHeight="1">
      <c r="A10" s="5"/>
      <c r="B10" s="6" t="s">
        <v>27</v>
      </c>
      <c r="C10" s="14">
        <v>2522728</v>
      </c>
      <c r="D10" s="49"/>
      <c r="E10" s="51"/>
      <c r="F10" s="13">
        <f t="shared" si="0"/>
        <v>2522728</v>
      </c>
    </row>
    <row r="11" spans="1:7" s="3" customFormat="1" ht="20.25" customHeight="1">
      <c r="A11" s="5"/>
      <c r="B11" s="89" t="s">
        <v>25</v>
      </c>
      <c r="C11" s="14">
        <v>6831843</v>
      </c>
      <c r="D11" s="49"/>
      <c r="E11" s="51"/>
      <c r="F11" s="13">
        <f t="shared" si="0"/>
        <v>6831843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0</v>
      </c>
      <c r="D13" s="49"/>
      <c r="E13" s="51"/>
      <c r="F13" s="13">
        <f>C13+E13</f>
        <v>0</v>
      </c>
    </row>
    <row r="14" spans="1:7" s="3" customFormat="1" ht="20.25" customHeight="1">
      <c r="A14" s="5"/>
      <c r="B14" s="78" t="s">
        <v>39</v>
      </c>
      <c r="C14" s="74">
        <v>105</v>
      </c>
      <c r="D14" s="77"/>
      <c r="E14" s="76">
        <v>206</v>
      </c>
      <c r="F14" s="75">
        <f>C14+E14</f>
        <v>311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21276226</v>
      </c>
      <c r="D15" s="32"/>
      <c r="E15" s="52">
        <f>SUM(E7:E14)</f>
        <v>3669796</v>
      </c>
      <c r="F15" s="25">
        <f t="shared" si="0"/>
        <v>24946022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40432261</v>
      </c>
      <c r="D26" s="66"/>
      <c r="E26" s="67">
        <f>E15</f>
        <v>3669796</v>
      </c>
      <c r="F26" s="68">
        <f>F15+F25</f>
        <v>44102057</v>
      </c>
    </row>
    <row r="27" spans="1:10" s="3" customFormat="1" ht="20.25" customHeight="1">
      <c r="A27" s="18" t="s">
        <v>8</v>
      </c>
      <c r="B27" s="6" t="s">
        <v>29</v>
      </c>
      <c r="C27" s="14">
        <v>0</v>
      </c>
      <c r="D27" s="33"/>
      <c r="E27" s="31"/>
      <c r="F27" s="41">
        <f>SUM(C27:E27)</f>
        <v>0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0</v>
      </c>
      <c r="D29" s="30"/>
      <c r="E29" s="28"/>
      <c r="F29" s="13">
        <f>SUM(C29:E29)</f>
        <v>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>SUM(C31:E31)</f>
        <v>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50213</v>
      </c>
      <c r="D34" s="66"/>
      <c r="E34" s="73"/>
      <c r="F34" s="56">
        <f>SUM(F27:F33)</f>
        <v>50213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4008824</v>
      </c>
      <c r="D36" s="61"/>
      <c r="E36" s="60">
        <f>E26-E35</f>
        <v>32458</v>
      </c>
      <c r="F36" s="62">
        <f>SUM(C36:E36)</f>
        <v>4041282</v>
      </c>
    </row>
    <row r="37" spans="1:7" s="3" customFormat="1" ht="20.25" customHeight="1" thickTop="1" thickBot="1">
      <c r="A37" s="5"/>
      <c r="B37" s="8" t="s">
        <v>28</v>
      </c>
      <c r="C37" s="57">
        <f>C26-C34</f>
        <v>40382048</v>
      </c>
      <c r="D37" s="34"/>
      <c r="E37" s="46">
        <f>E26-E34</f>
        <v>3669796</v>
      </c>
      <c r="F37" s="26">
        <f>SUM(C37:E37)</f>
        <v>44051844</v>
      </c>
    </row>
    <row r="38" spans="1:7" s="3" customFormat="1" ht="20.25" customHeight="1">
      <c r="A38" s="107"/>
      <c r="B38" s="109"/>
      <c r="C38" s="109"/>
      <c r="D38" s="109"/>
      <c r="E38" s="109"/>
      <c r="F38" s="109"/>
      <c r="G38" s="106"/>
    </row>
    <row r="39" spans="1:7" ht="20.25" customHeight="1">
      <c r="A39" s="105"/>
      <c r="B39" s="106"/>
      <c r="C39" s="106"/>
      <c r="D39" s="106"/>
      <c r="E39" s="106"/>
      <c r="F39" s="106"/>
    </row>
    <row r="40" spans="1:7" ht="20.25" customHeight="1">
      <c r="A40" s="108"/>
      <c r="B40" s="108"/>
      <c r="C40" s="108"/>
      <c r="D40" s="108"/>
      <c r="E40" s="108"/>
      <c r="F40" s="108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opLeftCell="A16" workbookViewId="0">
      <selection activeCell="C12" sqref="C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50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366522</v>
      </c>
      <c r="D7" s="49"/>
      <c r="E7" s="51">
        <v>137171</v>
      </c>
      <c r="F7" s="13">
        <f t="shared" ref="F7:F15" si="0">C7+E7</f>
        <v>503693</v>
      </c>
    </row>
    <row r="8" spans="1:7" s="3" customFormat="1" ht="20.25" customHeight="1">
      <c r="A8" s="5"/>
      <c r="B8" s="6" t="s">
        <v>15</v>
      </c>
      <c r="C8" s="14">
        <v>6450911</v>
      </c>
      <c r="D8" s="49"/>
      <c r="E8" s="51">
        <v>3668081</v>
      </c>
      <c r="F8" s="13">
        <f t="shared" si="0"/>
        <v>10118992</v>
      </c>
    </row>
    <row r="9" spans="1:7" s="3" customFormat="1" ht="20.25" customHeight="1">
      <c r="A9" s="5"/>
      <c r="B9" s="6" t="s">
        <v>20</v>
      </c>
      <c r="C9" s="14">
        <v>4617886</v>
      </c>
      <c r="D9" s="49"/>
      <c r="E9" s="51"/>
      <c r="F9" s="13">
        <f t="shared" si="0"/>
        <v>4617886</v>
      </c>
    </row>
    <row r="10" spans="1:7" s="3" customFormat="1" ht="20.25" customHeight="1">
      <c r="A10" s="5"/>
      <c r="B10" s="6" t="s">
        <v>27</v>
      </c>
      <c r="C10" s="14">
        <v>2622728</v>
      </c>
      <c r="D10" s="49"/>
      <c r="E10" s="51"/>
      <c r="F10" s="13">
        <f t="shared" si="0"/>
        <v>2622728</v>
      </c>
    </row>
    <row r="11" spans="1:7" s="3" customFormat="1" ht="20.25" customHeight="1">
      <c r="A11" s="5"/>
      <c r="B11" s="89" t="s">
        <v>25</v>
      </c>
      <c r="C11" s="14">
        <v>6786101</v>
      </c>
      <c r="D11" s="49"/>
      <c r="E11" s="51"/>
      <c r="F11" s="13">
        <f t="shared" si="0"/>
        <v>6786101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91450</v>
      </c>
      <c r="D13" s="49"/>
      <c r="E13" s="51"/>
      <c r="F13" s="13">
        <f>C13+E13</f>
        <v>91450</v>
      </c>
    </row>
    <row r="14" spans="1:7" s="3" customFormat="1" ht="20.25" customHeight="1">
      <c r="A14" s="5"/>
      <c r="B14" s="78" t="s">
        <v>39</v>
      </c>
      <c r="C14" s="74">
        <v>105</v>
      </c>
      <c r="D14" s="77"/>
      <c r="E14" s="76">
        <v>206</v>
      </c>
      <c r="F14" s="75">
        <f>C14+E14</f>
        <v>311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20935703</v>
      </c>
      <c r="D15" s="32"/>
      <c r="E15" s="52">
        <f>SUM(E7:E14)</f>
        <v>3805458</v>
      </c>
      <c r="F15" s="25">
        <f t="shared" si="0"/>
        <v>24741161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40091738</v>
      </c>
      <c r="D26" s="66"/>
      <c r="E26" s="67">
        <f>E15</f>
        <v>3805458</v>
      </c>
      <c r="F26" s="68">
        <f>F15+F25</f>
        <v>43897196</v>
      </c>
    </row>
    <row r="27" spans="1:10" s="3" customFormat="1" ht="20.25" customHeight="1">
      <c r="A27" s="18" t="s">
        <v>8</v>
      </c>
      <c r="B27" s="6" t="s">
        <v>29</v>
      </c>
      <c r="C27" s="14">
        <v>0</v>
      </c>
      <c r="D27" s="33"/>
      <c r="E27" s="31"/>
      <c r="F27" s="41">
        <f>SUM(C27:E27)</f>
        <v>0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0</v>
      </c>
      <c r="D29" s="30"/>
      <c r="E29" s="28"/>
      <c r="F29" s="13">
        <f>SUM(C29:E29)</f>
        <v>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>SUM(C31:E31)</f>
        <v>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50213</v>
      </c>
      <c r="D34" s="66"/>
      <c r="E34" s="73"/>
      <c r="F34" s="56">
        <f>SUM(F27:F33)</f>
        <v>50213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3668301</v>
      </c>
      <c r="D36" s="61"/>
      <c r="E36" s="60">
        <f>E26-E35</f>
        <v>168120</v>
      </c>
      <c r="F36" s="62">
        <f>SUM(C36:E36)</f>
        <v>3836421</v>
      </c>
    </row>
    <row r="37" spans="1:7" s="3" customFormat="1" ht="20.25" customHeight="1" thickTop="1" thickBot="1">
      <c r="A37" s="5"/>
      <c r="B37" s="8" t="s">
        <v>28</v>
      </c>
      <c r="C37" s="57">
        <f>C26-C34</f>
        <v>40041525</v>
      </c>
      <c r="D37" s="34"/>
      <c r="E37" s="46">
        <f>E26-E34</f>
        <v>3805458</v>
      </c>
      <c r="F37" s="26">
        <f>SUM(C37:E37)</f>
        <v>43846983</v>
      </c>
    </row>
    <row r="38" spans="1:7" s="3" customFormat="1" ht="20.25" customHeight="1">
      <c r="A38" s="107"/>
      <c r="B38" s="109"/>
      <c r="C38" s="109"/>
      <c r="D38" s="109"/>
      <c r="E38" s="109"/>
      <c r="F38" s="109"/>
      <c r="G38" s="106"/>
    </row>
    <row r="39" spans="1:7" ht="20.25" customHeight="1">
      <c r="A39" s="105"/>
      <c r="B39" s="106"/>
      <c r="C39" s="106"/>
      <c r="D39" s="106"/>
      <c r="E39" s="106"/>
      <c r="F39" s="106"/>
    </row>
    <row r="40" spans="1:7" ht="20.25" customHeight="1">
      <c r="A40" s="108"/>
      <c r="B40" s="108"/>
      <c r="C40" s="108"/>
      <c r="D40" s="108"/>
      <c r="E40" s="108"/>
      <c r="F40" s="108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abSelected="1" topLeftCell="A25" workbookViewId="0">
      <selection activeCell="M37" sqref="M37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52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123"/>
      <c r="G2" s="4"/>
    </row>
    <row r="3" spans="1:7" ht="20.25" customHeight="1" thickBot="1">
      <c r="A3" s="129" t="s">
        <v>53</v>
      </c>
      <c r="B3" s="129"/>
      <c r="C3" s="129"/>
      <c r="D3" s="129"/>
      <c r="E3" s="129"/>
      <c r="F3" s="129"/>
      <c r="G3" s="110"/>
    </row>
    <row r="4" spans="1:7" s="3" customFormat="1" ht="20.25" customHeight="1">
      <c r="A4" s="117"/>
      <c r="B4" s="118"/>
      <c r="C4" s="119" t="s">
        <v>23</v>
      </c>
      <c r="D4" s="127" t="s">
        <v>24</v>
      </c>
      <c r="E4" s="128"/>
      <c r="F4" s="120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208820</v>
      </c>
      <c r="D7" s="49"/>
      <c r="E7" s="51">
        <v>123694</v>
      </c>
      <c r="F7" s="13">
        <f t="shared" ref="F7:F15" si="0">C7+E7</f>
        <v>332514</v>
      </c>
    </row>
    <row r="8" spans="1:7" s="3" customFormat="1" ht="20.25" customHeight="1">
      <c r="A8" s="5"/>
      <c r="B8" s="6" t="s">
        <v>15</v>
      </c>
      <c r="C8" s="14">
        <v>5646468</v>
      </c>
      <c r="D8" s="49"/>
      <c r="E8" s="51">
        <v>3672388</v>
      </c>
      <c r="F8" s="13">
        <f t="shared" si="0"/>
        <v>9318856</v>
      </c>
    </row>
    <row r="9" spans="1:7" s="3" customFormat="1" ht="20.25" customHeight="1">
      <c r="A9" s="5"/>
      <c r="B9" s="6" t="s">
        <v>20</v>
      </c>
      <c r="C9" s="14">
        <v>5139849</v>
      </c>
      <c r="D9" s="49"/>
      <c r="E9" s="51"/>
      <c r="F9" s="13">
        <f t="shared" si="0"/>
        <v>5139849</v>
      </c>
    </row>
    <row r="10" spans="1:7" s="3" customFormat="1" ht="20.25" customHeight="1">
      <c r="A10" s="5"/>
      <c r="B10" s="6" t="s">
        <v>27</v>
      </c>
      <c r="C10" s="14">
        <v>2722930</v>
      </c>
      <c r="D10" s="49"/>
      <c r="E10" s="51"/>
      <c r="F10" s="13">
        <f t="shared" si="0"/>
        <v>2722930</v>
      </c>
    </row>
    <row r="11" spans="1:7" s="3" customFormat="1" ht="20.25" customHeight="1">
      <c r="A11" s="5"/>
      <c r="B11" s="89" t="s">
        <v>25</v>
      </c>
      <c r="C11" s="14">
        <v>8102390</v>
      </c>
      <c r="D11" s="49"/>
      <c r="E11" s="51"/>
      <c r="F11" s="13">
        <f t="shared" si="0"/>
        <v>8102390</v>
      </c>
    </row>
    <row r="12" spans="1:7" s="3" customFormat="1" ht="20.25" customHeight="1">
      <c r="A12" s="5"/>
      <c r="B12" s="6" t="s">
        <v>34</v>
      </c>
      <c r="C12" s="37">
        <v>36000</v>
      </c>
      <c r="D12" s="49"/>
      <c r="E12" s="51"/>
      <c r="F12" s="13">
        <f t="shared" si="0"/>
        <v>36000</v>
      </c>
    </row>
    <row r="13" spans="1:7" s="3" customFormat="1" ht="20.25" customHeight="1">
      <c r="A13" s="5"/>
      <c r="B13" s="6" t="s">
        <v>35</v>
      </c>
      <c r="C13" s="14">
        <v>105090</v>
      </c>
      <c r="D13" s="49"/>
      <c r="E13" s="51"/>
      <c r="F13" s="13">
        <f>C13+E13</f>
        <v>105090</v>
      </c>
    </row>
    <row r="14" spans="1:7" s="3" customFormat="1" ht="20.25" customHeight="1">
      <c r="A14" s="5"/>
      <c r="B14" s="111" t="s">
        <v>39</v>
      </c>
      <c r="C14" s="112">
        <v>0</v>
      </c>
      <c r="D14" s="113"/>
      <c r="E14" s="114">
        <v>283</v>
      </c>
      <c r="F14" s="115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21961547</v>
      </c>
      <c r="D15" s="32"/>
      <c r="E15" s="52">
        <f>SUM(E7:E14)</f>
        <v>3796365</v>
      </c>
      <c r="F15" s="25">
        <f t="shared" si="0"/>
        <v>25757912</v>
      </c>
    </row>
    <row r="16" spans="1:7" s="3" customFormat="1" ht="20.25" customHeight="1">
      <c r="A16" s="5"/>
      <c r="B16" s="6"/>
      <c r="C16" s="116"/>
      <c r="D16" s="30"/>
      <c r="E16" s="28"/>
      <c r="F16" s="22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31</v>
      </c>
      <c r="C18" s="71">
        <v>1536643</v>
      </c>
      <c r="D18" s="30"/>
      <c r="E18" s="40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4</v>
      </c>
      <c r="D21" s="30"/>
      <c r="E21" s="45"/>
      <c r="F21" s="13">
        <f>SUM(C21:E21)</f>
        <v>4</v>
      </c>
      <c r="H21" s="35"/>
    </row>
    <row r="22" spans="1:10" s="3" customFormat="1" ht="20.25" customHeight="1">
      <c r="A22" s="5"/>
      <c r="B22" s="6" t="s">
        <v>33</v>
      </c>
      <c r="C22" s="71">
        <v>77204</v>
      </c>
      <c r="D22" s="30"/>
      <c r="E22" s="40"/>
      <c r="F22" s="13">
        <f>SUM(C22:E22)</f>
        <v>77204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16748926</v>
      </c>
      <c r="D25" s="63"/>
      <c r="E25" s="31"/>
      <c r="F25" s="41">
        <f>SUM(F16:F24)</f>
        <v>16748926</v>
      </c>
    </row>
    <row r="26" spans="1:10" s="3" customFormat="1" ht="20.25" customHeight="1" thickBot="1">
      <c r="A26" s="130"/>
      <c r="B26" s="130" t="s">
        <v>6</v>
      </c>
      <c r="C26" s="131">
        <f>C15+C25</f>
        <v>38710473</v>
      </c>
      <c r="D26" s="132"/>
      <c r="E26" s="133">
        <f>E15</f>
        <v>3796365</v>
      </c>
      <c r="F26" s="134">
        <f>F15+F25</f>
        <v>42506838</v>
      </c>
    </row>
    <row r="27" spans="1:10" s="3" customFormat="1" ht="20.25" customHeight="1" thickTop="1">
      <c r="A27" s="5" t="s">
        <v>8</v>
      </c>
      <c r="B27" s="6" t="s">
        <v>29</v>
      </c>
      <c r="C27" s="14">
        <v>0</v>
      </c>
      <c r="D27" s="30"/>
      <c r="E27" s="28"/>
      <c r="F27" s="13">
        <f t="shared" ref="F27:F33" si="1">SUM(C27:E27)</f>
        <v>0</v>
      </c>
    </row>
    <row r="28" spans="1:10" s="3" customFormat="1" ht="20.25" customHeight="1">
      <c r="A28" s="5"/>
      <c r="B28" s="6" t="s">
        <v>21</v>
      </c>
      <c r="C28" s="14">
        <v>3184826</v>
      </c>
      <c r="D28" s="30"/>
      <c r="E28" s="28"/>
      <c r="F28" s="13">
        <f t="shared" si="1"/>
        <v>3184826</v>
      </c>
    </row>
    <row r="29" spans="1:10" s="3" customFormat="1" ht="20.25" customHeight="1">
      <c r="A29" s="5"/>
      <c r="B29" s="6" t="s">
        <v>30</v>
      </c>
      <c r="C29" s="14">
        <v>79975</v>
      </c>
      <c r="D29" s="30"/>
      <c r="E29" s="28"/>
      <c r="F29" s="13">
        <f t="shared" si="1"/>
        <v>79975</v>
      </c>
    </row>
    <row r="30" spans="1:10" s="3" customFormat="1" ht="20.25" customHeight="1">
      <c r="A30" s="5"/>
      <c r="B30" s="6" t="s">
        <v>26</v>
      </c>
      <c r="C30" s="14">
        <v>47676</v>
      </c>
      <c r="D30" s="30"/>
      <c r="E30" s="28"/>
      <c r="F30" s="13">
        <f t="shared" si="1"/>
        <v>47676</v>
      </c>
      <c r="J30" s="72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>
      <c r="A32" s="5" t="s">
        <v>18</v>
      </c>
      <c r="B32" s="6" t="s">
        <v>51</v>
      </c>
      <c r="C32" s="38">
        <v>131</v>
      </c>
      <c r="D32" s="30"/>
      <c r="E32" s="28"/>
      <c r="F32" s="43">
        <f t="shared" si="1"/>
        <v>131</v>
      </c>
    </row>
    <row r="33" spans="1:7" s="3" customFormat="1" ht="20.25" customHeight="1" thickBot="1">
      <c r="A33" s="5"/>
      <c r="B33" s="6"/>
      <c r="C33" s="47"/>
      <c r="D33" s="30"/>
      <c r="E33" s="28"/>
      <c r="F33" s="13">
        <f t="shared" si="1"/>
        <v>0</v>
      </c>
      <c r="G33" s="58"/>
    </row>
    <row r="34" spans="1:7" s="3" customFormat="1" ht="20.25" customHeight="1" thickBot="1">
      <c r="A34" s="5"/>
      <c r="B34" s="130" t="s">
        <v>9</v>
      </c>
      <c r="C34" s="132">
        <f>SUM(C27:C33)</f>
        <v>3312608</v>
      </c>
      <c r="D34" s="132"/>
      <c r="E34" s="133"/>
      <c r="F34" s="134">
        <f>SUM(F27:F33)</f>
        <v>3312608</v>
      </c>
    </row>
    <row r="35" spans="1:7" s="3" customFormat="1" ht="20.25" customHeight="1" thickTop="1" thickBot="1">
      <c r="A35" s="121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-975359</v>
      </c>
      <c r="D36" s="61"/>
      <c r="E36" s="60">
        <f>E26-E35</f>
        <v>159027</v>
      </c>
      <c r="F36" s="62">
        <f>SUM(C36:E36)</f>
        <v>-816332</v>
      </c>
    </row>
    <row r="37" spans="1:7" s="3" customFormat="1" ht="20.25" customHeight="1" thickTop="1" thickBot="1">
      <c r="A37" s="5"/>
      <c r="B37" s="8" t="s">
        <v>28</v>
      </c>
      <c r="C37" s="57">
        <f>C26-C34</f>
        <v>35397865</v>
      </c>
      <c r="D37" s="34"/>
      <c r="E37" s="46">
        <f>E26-E34</f>
        <v>3796365</v>
      </c>
      <c r="F37" s="26">
        <f>SUM(C37:E37)</f>
        <v>39194230</v>
      </c>
    </row>
    <row r="38" spans="1:7" s="3" customFormat="1" ht="20.25" customHeight="1">
      <c r="A38" s="107"/>
      <c r="B38" s="109"/>
      <c r="C38" s="109"/>
      <c r="D38" s="109"/>
      <c r="E38" s="109"/>
      <c r="F38" s="109"/>
      <c r="G38" s="106"/>
    </row>
    <row r="39" spans="1:7" ht="20.25" customHeight="1">
      <c r="A39" s="105"/>
      <c r="B39" s="106"/>
      <c r="C39" s="106"/>
      <c r="D39" s="106"/>
      <c r="E39" s="106"/>
      <c r="F39" s="106"/>
    </row>
    <row r="40" spans="1:7" ht="20.25" customHeight="1">
      <c r="A40" s="108"/>
      <c r="B40" s="108"/>
      <c r="C40" s="108"/>
      <c r="D40" s="108"/>
      <c r="E40" s="108"/>
      <c r="F40" s="108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D4:E4"/>
    <mergeCell ref="A2:F2"/>
    <mergeCell ref="A3:F3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opLeftCell="A22" workbookViewId="0">
      <selection activeCell="E15" sqref="E15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42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247318</v>
      </c>
      <c r="D7" s="49"/>
      <c r="E7" s="51">
        <v>94924</v>
      </c>
      <c r="F7" s="13">
        <f t="shared" ref="F7:F15" si="0">C7+E7</f>
        <v>342242</v>
      </c>
    </row>
    <row r="8" spans="1:7" s="3" customFormat="1" ht="20.25" customHeight="1">
      <c r="A8" s="5"/>
      <c r="B8" s="6" t="s">
        <v>15</v>
      </c>
      <c r="C8" s="14">
        <v>5413976</v>
      </c>
      <c r="D8" s="49"/>
      <c r="E8" s="51">
        <v>3763066</v>
      </c>
      <c r="F8" s="13">
        <f t="shared" si="0"/>
        <v>9177042</v>
      </c>
    </row>
    <row r="9" spans="1:7" s="3" customFormat="1" ht="20.25" customHeight="1">
      <c r="A9" s="5"/>
      <c r="B9" s="6" t="s">
        <v>20</v>
      </c>
      <c r="C9" s="14">
        <v>4907385</v>
      </c>
      <c r="D9" s="49"/>
      <c r="E9" s="51"/>
      <c r="F9" s="13">
        <f t="shared" si="0"/>
        <v>4907385</v>
      </c>
    </row>
    <row r="10" spans="1:7" s="3" customFormat="1" ht="20.25" customHeight="1">
      <c r="A10" s="5"/>
      <c r="B10" s="6" t="s">
        <v>27</v>
      </c>
      <c r="C10" s="14">
        <v>1722576</v>
      </c>
      <c r="D10" s="49"/>
      <c r="E10" s="51"/>
      <c r="F10" s="13">
        <f t="shared" si="0"/>
        <v>1722576</v>
      </c>
    </row>
    <row r="11" spans="1:7" s="3" customFormat="1" ht="20.25" customHeight="1">
      <c r="A11" s="5"/>
      <c r="B11" s="89" t="s">
        <v>38</v>
      </c>
      <c r="C11" s="14">
        <v>7717390</v>
      </c>
      <c r="D11" s="49"/>
      <c r="E11" s="51"/>
      <c r="F11" s="13">
        <f t="shared" si="0"/>
        <v>7717390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92380</v>
      </c>
      <c r="D13" s="49"/>
      <c r="E13" s="51"/>
      <c r="F13" s="13">
        <f>C13+E13</f>
        <v>92380</v>
      </c>
    </row>
    <row r="14" spans="1:7" s="3" customFormat="1" ht="20.25" customHeight="1">
      <c r="A14" s="5"/>
      <c r="B14" s="78"/>
      <c r="C14" s="74"/>
      <c r="D14" s="77"/>
      <c r="E14" s="76">
        <v>132</v>
      </c>
      <c r="F14" s="75">
        <f>C14+E14</f>
        <v>132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20101025</v>
      </c>
      <c r="D15" s="32"/>
      <c r="E15" s="52">
        <f>SUM(E7:E14)</f>
        <v>3858122</v>
      </c>
      <c r="F15" s="25">
        <f t="shared" si="0"/>
        <v>23959147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39257060</v>
      </c>
      <c r="D26" s="66"/>
      <c r="E26" s="67">
        <f>E15</f>
        <v>3858122</v>
      </c>
      <c r="F26" s="68">
        <f>F15+F25</f>
        <v>43115182</v>
      </c>
    </row>
    <row r="27" spans="1:10" s="3" customFormat="1" ht="20.25" customHeight="1">
      <c r="A27" s="18" t="s">
        <v>8</v>
      </c>
      <c r="B27" s="6" t="s">
        <v>36</v>
      </c>
      <c r="C27" s="14">
        <v>0</v>
      </c>
      <c r="D27" s="33"/>
      <c r="E27" s="31"/>
      <c r="F27" s="41">
        <f>SUM(C27:E27)</f>
        <v>0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0</v>
      </c>
      <c r="D29" s="30"/>
      <c r="E29" s="28"/>
      <c r="F29" s="13">
        <f>SUM(C29:E29)</f>
        <v>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10000</v>
      </c>
      <c r="D31" s="30"/>
      <c r="E31" s="28"/>
      <c r="F31" s="13">
        <f>SUM(C31:E31)</f>
        <v>10000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60213</v>
      </c>
      <c r="D34" s="66"/>
      <c r="E34" s="73"/>
      <c r="F34" s="56">
        <f>SUM(F27:F33)</f>
        <v>60213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2823623</v>
      </c>
      <c r="D36" s="61"/>
      <c r="E36" s="60">
        <f>E26-E35</f>
        <v>220784</v>
      </c>
      <c r="F36" s="62">
        <f>SUM(C36:E36)</f>
        <v>3044407</v>
      </c>
    </row>
    <row r="37" spans="1:7" s="3" customFormat="1" ht="20.25" customHeight="1" thickTop="1" thickBot="1">
      <c r="A37" s="5"/>
      <c r="B37" s="8" t="s">
        <v>28</v>
      </c>
      <c r="C37" s="57">
        <f>C26-C34</f>
        <v>39196847</v>
      </c>
      <c r="D37" s="34"/>
      <c r="E37" s="46">
        <f>E26-E34</f>
        <v>3858122</v>
      </c>
      <c r="F37" s="26">
        <f>SUM(C37:E37)</f>
        <v>43054969</v>
      </c>
    </row>
    <row r="38" spans="1:7" s="3" customFormat="1" ht="20.25" customHeight="1">
      <c r="A38" s="86"/>
      <c r="B38" s="88"/>
      <c r="C38" s="88"/>
      <c r="D38" s="88"/>
      <c r="E38" s="88"/>
      <c r="F38" s="88"/>
      <c r="G38" s="85"/>
    </row>
    <row r="39" spans="1:7" ht="20.25" customHeight="1">
      <c r="A39" s="84"/>
      <c r="B39" s="85"/>
      <c r="C39" s="85"/>
      <c r="D39" s="85"/>
      <c r="E39" s="85"/>
      <c r="F39" s="85"/>
    </row>
    <row r="40" spans="1:7" ht="20.25" customHeight="1">
      <c r="A40" s="87"/>
      <c r="B40" s="87"/>
      <c r="C40" s="87"/>
      <c r="D40" s="87"/>
      <c r="E40" s="87"/>
      <c r="F40" s="87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opLeftCell="A22" workbookViewId="0">
      <selection activeCell="E15" sqref="E15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43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414033</v>
      </c>
      <c r="D7" s="49"/>
      <c r="E7" s="51">
        <v>69556</v>
      </c>
      <c r="F7" s="13">
        <f t="shared" ref="F7:F15" si="0">C7+E7</f>
        <v>483589</v>
      </c>
    </row>
    <row r="8" spans="1:7" s="3" customFormat="1" ht="20.25" customHeight="1">
      <c r="A8" s="5"/>
      <c r="B8" s="6" t="s">
        <v>15</v>
      </c>
      <c r="C8" s="14">
        <v>4321929</v>
      </c>
      <c r="D8" s="49"/>
      <c r="E8" s="51">
        <v>3789066</v>
      </c>
      <c r="F8" s="13">
        <f t="shared" si="0"/>
        <v>8110995</v>
      </c>
    </row>
    <row r="9" spans="1:7" s="3" customFormat="1" ht="20.25" customHeight="1">
      <c r="A9" s="5"/>
      <c r="B9" s="6" t="s">
        <v>20</v>
      </c>
      <c r="C9" s="14">
        <v>5425821</v>
      </c>
      <c r="D9" s="49"/>
      <c r="E9" s="51"/>
      <c r="F9" s="13">
        <f t="shared" si="0"/>
        <v>5425821</v>
      </c>
    </row>
    <row r="10" spans="1:7" s="3" customFormat="1" ht="20.25" customHeight="1">
      <c r="A10" s="5"/>
      <c r="B10" s="6" t="s">
        <v>27</v>
      </c>
      <c r="C10" s="14">
        <v>1822576</v>
      </c>
      <c r="D10" s="49"/>
      <c r="E10" s="51"/>
      <c r="F10" s="13">
        <f t="shared" si="0"/>
        <v>1822576</v>
      </c>
    </row>
    <row r="11" spans="1:7" s="3" customFormat="1" ht="20.25" customHeight="1">
      <c r="A11" s="5"/>
      <c r="B11" s="89" t="s">
        <v>25</v>
      </c>
      <c r="C11" s="14">
        <v>7988959</v>
      </c>
      <c r="D11" s="49"/>
      <c r="E11" s="51"/>
      <c r="F11" s="13">
        <f t="shared" si="0"/>
        <v>7988959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95790</v>
      </c>
      <c r="D13" s="49"/>
      <c r="E13" s="51"/>
      <c r="F13" s="13">
        <f>C13+E13</f>
        <v>95790</v>
      </c>
    </row>
    <row r="14" spans="1:7" s="3" customFormat="1" ht="20.25" customHeight="1">
      <c r="A14" s="5"/>
      <c r="B14" s="78"/>
      <c r="C14" s="74"/>
      <c r="D14" s="77"/>
      <c r="E14" s="76">
        <v>132</v>
      </c>
      <c r="F14" s="75">
        <f>C14+E14</f>
        <v>132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20069108</v>
      </c>
      <c r="D15" s="32"/>
      <c r="E15" s="52">
        <f>SUM(E7:E14)</f>
        <v>3858754</v>
      </c>
      <c r="F15" s="25">
        <f t="shared" si="0"/>
        <v>23927862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39225143</v>
      </c>
      <c r="D26" s="66"/>
      <c r="E26" s="67">
        <f>E15</f>
        <v>3858754</v>
      </c>
      <c r="F26" s="68">
        <f>F15+F25</f>
        <v>43083897</v>
      </c>
    </row>
    <row r="27" spans="1:10" s="3" customFormat="1" ht="20.25" customHeight="1">
      <c r="A27" s="18" t="s">
        <v>8</v>
      </c>
      <c r="B27" s="6" t="s">
        <v>36</v>
      </c>
      <c r="C27" s="14">
        <v>0</v>
      </c>
      <c r="D27" s="33"/>
      <c r="E27" s="31"/>
      <c r="F27" s="41">
        <f>SUM(C27:E27)</f>
        <v>0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0</v>
      </c>
      <c r="D29" s="30"/>
      <c r="E29" s="28"/>
      <c r="F29" s="13">
        <f>SUM(C29:E29)</f>
        <v>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10000</v>
      </c>
      <c r="D31" s="30"/>
      <c r="E31" s="28"/>
      <c r="F31" s="13">
        <f>SUM(C31:E31)</f>
        <v>10000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60213</v>
      </c>
      <c r="D34" s="66"/>
      <c r="E34" s="73"/>
      <c r="F34" s="56">
        <f>SUM(F27:F33)</f>
        <v>60213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2791706</v>
      </c>
      <c r="D36" s="61"/>
      <c r="E36" s="60">
        <f>E26-E35</f>
        <v>221416</v>
      </c>
      <c r="F36" s="62">
        <f>SUM(C36:E36)</f>
        <v>3013122</v>
      </c>
    </row>
    <row r="37" spans="1:7" s="3" customFormat="1" ht="20.25" customHeight="1" thickTop="1" thickBot="1">
      <c r="A37" s="5"/>
      <c r="B37" s="8" t="s">
        <v>28</v>
      </c>
      <c r="C37" s="57">
        <f>C26-C34</f>
        <v>39164930</v>
      </c>
      <c r="D37" s="34"/>
      <c r="E37" s="46">
        <f>E26-E34</f>
        <v>3858754</v>
      </c>
      <c r="F37" s="26">
        <f>SUM(C37:E37)</f>
        <v>43023684</v>
      </c>
    </row>
    <row r="38" spans="1:7" s="3" customFormat="1" ht="20.25" customHeight="1">
      <c r="A38" s="92"/>
      <c r="B38" s="94"/>
      <c r="C38" s="94"/>
      <c r="D38" s="94"/>
      <c r="E38" s="94"/>
      <c r="F38" s="94"/>
      <c r="G38" s="91"/>
    </row>
    <row r="39" spans="1:7" ht="20.25" customHeight="1">
      <c r="A39" s="90"/>
      <c r="B39" s="91"/>
      <c r="C39" s="91"/>
      <c r="D39" s="91"/>
      <c r="E39" s="91"/>
      <c r="F39" s="91"/>
    </row>
    <row r="40" spans="1:7" ht="20.25" customHeight="1">
      <c r="A40" s="93"/>
      <c r="B40" s="93"/>
      <c r="C40" s="93"/>
      <c r="D40" s="93"/>
      <c r="E40" s="93"/>
      <c r="F40" s="93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opLeftCell="A22" workbookViewId="0">
      <selection activeCell="E15" sqref="E15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44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377727</v>
      </c>
      <c r="D7" s="49"/>
      <c r="E7" s="51">
        <v>60834</v>
      </c>
      <c r="F7" s="13">
        <f t="shared" ref="F7:F15" si="0">C7+E7</f>
        <v>438561</v>
      </c>
    </row>
    <row r="8" spans="1:7" s="3" customFormat="1" ht="20.25" customHeight="1">
      <c r="A8" s="5"/>
      <c r="B8" s="6" t="s">
        <v>15</v>
      </c>
      <c r="C8" s="14">
        <v>3656617</v>
      </c>
      <c r="D8" s="49"/>
      <c r="E8" s="51">
        <v>3781066</v>
      </c>
      <c r="F8" s="13">
        <f t="shared" si="0"/>
        <v>7437683</v>
      </c>
    </row>
    <row r="9" spans="1:7" s="3" customFormat="1" ht="20.25" customHeight="1">
      <c r="A9" s="5"/>
      <c r="B9" s="6" t="s">
        <v>20</v>
      </c>
      <c r="C9" s="14">
        <v>5994314</v>
      </c>
      <c r="D9" s="49"/>
      <c r="E9" s="51"/>
      <c r="F9" s="13">
        <f t="shared" si="0"/>
        <v>5994314</v>
      </c>
    </row>
    <row r="10" spans="1:7" s="3" customFormat="1" ht="20.25" customHeight="1">
      <c r="A10" s="5"/>
      <c r="B10" s="6" t="s">
        <v>27</v>
      </c>
      <c r="C10" s="14">
        <v>1922576</v>
      </c>
      <c r="D10" s="49"/>
      <c r="E10" s="51"/>
      <c r="F10" s="13">
        <f t="shared" si="0"/>
        <v>1922576</v>
      </c>
    </row>
    <row r="11" spans="1:7" s="3" customFormat="1" ht="20.25" customHeight="1">
      <c r="A11" s="5"/>
      <c r="B11" s="89" t="s">
        <v>25</v>
      </c>
      <c r="C11" s="14">
        <v>8003646</v>
      </c>
      <c r="D11" s="49"/>
      <c r="E11" s="51"/>
      <c r="F11" s="13">
        <f t="shared" si="0"/>
        <v>8003646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101060</v>
      </c>
      <c r="D13" s="49"/>
      <c r="E13" s="51"/>
      <c r="F13" s="13">
        <f>C13+E13</f>
        <v>101060</v>
      </c>
    </row>
    <row r="14" spans="1:7" s="3" customFormat="1" ht="20.25" customHeight="1">
      <c r="A14" s="5"/>
      <c r="B14" s="78" t="s">
        <v>39</v>
      </c>
      <c r="C14" s="74"/>
      <c r="D14" s="77"/>
      <c r="E14" s="76">
        <v>132</v>
      </c>
      <c r="F14" s="75">
        <f>C14+E14</f>
        <v>132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20055940</v>
      </c>
      <c r="D15" s="32"/>
      <c r="E15" s="52">
        <f>SUM(E7:E14)</f>
        <v>3842032</v>
      </c>
      <c r="F15" s="25">
        <f t="shared" si="0"/>
        <v>23897972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39211975</v>
      </c>
      <c r="D26" s="66"/>
      <c r="E26" s="67">
        <f>E15</f>
        <v>3842032</v>
      </c>
      <c r="F26" s="68">
        <f>F15+F25</f>
        <v>43054007</v>
      </c>
    </row>
    <row r="27" spans="1:10" s="3" customFormat="1" ht="20.25" customHeight="1">
      <c r="A27" s="18" t="s">
        <v>8</v>
      </c>
      <c r="B27" s="6" t="s">
        <v>29</v>
      </c>
      <c r="C27" s="14">
        <v>-8758</v>
      </c>
      <c r="D27" s="33"/>
      <c r="E27" s="31"/>
      <c r="F27" s="41">
        <f>SUM(C27:E27)</f>
        <v>-8758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0</v>
      </c>
      <c r="D29" s="30"/>
      <c r="E29" s="28"/>
      <c r="F29" s="13">
        <f>SUM(C29:E29)</f>
        <v>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10000</v>
      </c>
      <c r="D31" s="30"/>
      <c r="E31" s="28"/>
      <c r="F31" s="13">
        <f>SUM(C31:E31)</f>
        <v>10000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51455</v>
      </c>
      <c r="D34" s="66"/>
      <c r="E34" s="73"/>
      <c r="F34" s="56">
        <f>SUM(F27:F33)</f>
        <v>51455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2787296</v>
      </c>
      <c r="D36" s="61"/>
      <c r="E36" s="60">
        <f>E26-E35</f>
        <v>204694</v>
      </c>
      <c r="F36" s="62">
        <f>SUM(C36:E36)</f>
        <v>2991990</v>
      </c>
    </row>
    <row r="37" spans="1:7" s="3" customFormat="1" ht="20.25" customHeight="1" thickTop="1" thickBot="1">
      <c r="A37" s="5"/>
      <c r="B37" s="8" t="s">
        <v>28</v>
      </c>
      <c r="C37" s="57">
        <f>C26-C34</f>
        <v>39160520</v>
      </c>
      <c r="D37" s="34"/>
      <c r="E37" s="46">
        <f>E26-E34</f>
        <v>3842032</v>
      </c>
      <c r="F37" s="26">
        <f>SUM(C37:E37)</f>
        <v>43002552</v>
      </c>
    </row>
    <row r="38" spans="1:7" s="3" customFormat="1" ht="20.25" customHeight="1">
      <c r="A38" s="97"/>
      <c r="B38" s="99"/>
      <c r="C38" s="99"/>
      <c r="D38" s="99"/>
      <c r="E38" s="99"/>
      <c r="F38" s="99"/>
      <c r="G38" s="96"/>
    </row>
    <row r="39" spans="1:7" ht="20.25" customHeight="1">
      <c r="A39" s="95"/>
      <c r="B39" s="96"/>
      <c r="C39" s="96"/>
      <c r="D39" s="96"/>
      <c r="E39" s="96"/>
      <c r="F39" s="96"/>
    </row>
    <row r="40" spans="1:7" ht="20.25" customHeight="1">
      <c r="A40" s="98"/>
      <c r="B40" s="98"/>
      <c r="C40" s="98"/>
      <c r="D40" s="98"/>
      <c r="E40" s="98"/>
      <c r="F40" s="98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opLeftCell="A25" workbookViewId="0">
      <selection activeCell="E15" sqref="E15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45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206893</v>
      </c>
      <c r="D7" s="49"/>
      <c r="E7" s="51">
        <v>29494</v>
      </c>
      <c r="F7" s="13">
        <f t="shared" ref="F7:F15" si="0">C7+E7</f>
        <v>236387</v>
      </c>
    </row>
    <row r="8" spans="1:7" s="3" customFormat="1" ht="20.25" customHeight="1">
      <c r="A8" s="5"/>
      <c r="B8" s="6" t="s">
        <v>15</v>
      </c>
      <c r="C8" s="14">
        <v>4050992</v>
      </c>
      <c r="D8" s="49"/>
      <c r="E8" s="51">
        <v>3689286</v>
      </c>
      <c r="F8" s="13">
        <f t="shared" si="0"/>
        <v>7740278</v>
      </c>
    </row>
    <row r="9" spans="1:7" s="3" customFormat="1" ht="20.25" customHeight="1">
      <c r="A9" s="5"/>
      <c r="B9" s="6" t="s">
        <v>20</v>
      </c>
      <c r="C9" s="14">
        <v>6563234</v>
      </c>
      <c r="D9" s="49"/>
      <c r="E9" s="51"/>
      <c r="F9" s="13">
        <f t="shared" si="0"/>
        <v>6563234</v>
      </c>
    </row>
    <row r="10" spans="1:7" s="3" customFormat="1" ht="20.25" customHeight="1">
      <c r="A10" s="5"/>
      <c r="B10" s="6" t="s">
        <v>27</v>
      </c>
      <c r="C10" s="14">
        <v>2022576</v>
      </c>
      <c r="D10" s="49"/>
      <c r="E10" s="51"/>
      <c r="F10" s="13">
        <f t="shared" si="0"/>
        <v>2022576</v>
      </c>
    </row>
    <row r="11" spans="1:7" s="3" customFormat="1" ht="20.25" customHeight="1">
      <c r="A11" s="5"/>
      <c r="B11" s="89" t="s">
        <v>25</v>
      </c>
      <c r="C11" s="14">
        <v>7466589</v>
      </c>
      <c r="D11" s="49"/>
      <c r="E11" s="51"/>
      <c r="F11" s="13">
        <f t="shared" si="0"/>
        <v>7466589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93000</v>
      </c>
      <c r="D13" s="49"/>
      <c r="E13" s="51"/>
      <c r="F13" s="13">
        <f>C13+E13</f>
        <v>93000</v>
      </c>
    </row>
    <row r="14" spans="1:7" s="3" customFormat="1" ht="20.25" customHeight="1">
      <c r="A14" s="5"/>
      <c r="B14" s="78" t="s">
        <v>39</v>
      </c>
      <c r="C14" s="74"/>
      <c r="D14" s="77"/>
      <c r="E14" s="76">
        <v>132</v>
      </c>
      <c r="F14" s="75">
        <f>C14+E14</f>
        <v>132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20403284</v>
      </c>
      <c r="D15" s="32"/>
      <c r="E15" s="52">
        <f>SUM(E7:E14)</f>
        <v>3718912</v>
      </c>
      <c r="F15" s="25">
        <f t="shared" si="0"/>
        <v>24122196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39559319</v>
      </c>
      <c r="D26" s="66"/>
      <c r="E26" s="67">
        <f>E15</f>
        <v>3718912</v>
      </c>
      <c r="F26" s="68">
        <f>F15+F25</f>
        <v>43278231</v>
      </c>
    </row>
    <row r="27" spans="1:10" s="3" customFormat="1" ht="20.25" customHeight="1">
      <c r="A27" s="18" t="s">
        <v>8</v>
      </c>
      <c r="B27" s="6" t="s">
        <v>29</v>
      </c>
      <c r="C27" s="14">
        <v>0</v>
      </c>
      <c r="D27" s="33"/>
      <c r="E27" s="31"/>
      <c r="F27" s="41">
        <f>SUM(C27:E27)</f>
        <v>0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0</v>
      </c>
      <c r="D29" s="30"/>
      <c r="E29" s="28"/>
      <c r="F29" s="13">
        <f>SUM(C29:E29)</f>
        <v>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10000</v>
      </c>
      <c r="D31" s="30"/>
      <c r="E31" s="28"/>
      <c r="F31" s="13">
        <f>SUM(C31:E31)</f>
        <v>10000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60213</v>
      </c>
      <c r="D34" s="66"/>
      <c r="E34" s="73"/>
      <c r="F34" s="56">
        <f>SUM(F27:F33)</f>
        <v>60213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3125882</v>
      </c>
      <c r="D36" s="61"/>
      <c r="E36" s="60">
        <f>E26-E35</f>
        <v>81574</v>
      </c>
      <c r="F36" s="62">
        <f>SUM(C36:E36)</f>
        <v>3207456</v>
      </c>
    </row>
    <row r="37" spans="1:7" s="3" customFormat="1" ht="20.25" customHeight="1" thickTop="1" thickBot="1">
      <c r="A37" s="5"/>
      <c r="B37" s="8" t="s">
        <v>28</v>
      </c>
      <c r="C37" s="57">
        <f>C26-C34</f>
        <v>39499106</v>
      </c>
      <c r="D37" s="34"/>
      <c r="E37" s="46">
        <f>E26-E34</f>
        <v>3718912</v>
      </c>
      <c r="F37" s="26">
        <f>SUM(C37:E37)</f>
        <v>43218018</v>
      </c>
    </row>
    <row r="38" spans="1:7" s="3" customFormat="1" ht="20.25" customHeight="1">
      <c r="A38" s="102"/>
      <c r="B38" s="104"/>
      <c r="C38" s="104"/>
      <c r="D38" s="104"/>
      <c r="E38" s="104"/>
      <c r="F38" s="104"/>
      <c r="G38" s="101"/>
    </row>
    <row r="39" spans="1:7" ht="20.25" customHeight="1">
      <c r="A39" s="100"/>
      <c r="B39" s="101"/>
      <c r="C39" s="101"/>
      <c r="D39" s="101"/>
      <c r="E39" s="101"/>
      <c r="F39" s="101"/>
    </row>
    <row r="40" spans="1:7" ht="20.25" customHeight="1">
      <c r="A40" s="103"/>
      <c r="B40" s="103"/>
      <c r="C40" s="103"/>
      <c r="D40" s="103"/>
      <c r="E40" s="103"/>
      <c r="F40" s="103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workbookViewId="0">
      <selection activeCell="C14" sqref="C1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40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260852</v>
      </c>
      <c r="D7" s="49"/>
      <c r="E7" s="51">
        <v>115684</v>
      </c>
      <c r="F7" s="13">
        <f t="shared" ref="F7:F15" si="0">C7+E7</f>
        <v>376536</v>
      </c>
    </row>
    <row r="8" spans="1:7" s="3" customFormat="1" ht="20.25" customHeight="1">
      <c r="A8" s="5"/>
      <c r="B8" s="6" t="s">
        <v>15</v>
      </c>
      <c r="C8" s="14">
        <v>3701230</v>
      </c>
      <c r="D8" s="49"/>
      <c r="E8" s="51">
        <v>3697581</v>
      </c>
      <c r="F8" s="13">
        <f t="shared" si="0"/>
        <v>7398811</v>
      </c>
    </row>
    <row r="9" spans="1:7" s="3" customFormat="1" ht="20.25" customHeight="1">
      <c r="A9" s="5"/>
      <c r="B9" s="6" t="s">
        <v>20</v>
      </c>
      <c r="C9" s="14">
        <v>7055870</v>
      </c>
      <c r="D9" s="49"/>
      <c r="E9" s="51"/>
      <c r="F9" s="13">
        <f t="shared" si="0"/>
        <v>7055870</v>
      </c>
    </row>
    <row r="10" spans="1:7" s="3" customFormat="1" ht="20.25" customHeight="1">
      <c r="A10" s="5"/>
      <c r="B10" s="6" t="s">
        <v>27</v>
      </c>
      <c r="C10" s="14">
        <v>2122728</v>
      </c>
      <c r="D10" s="49"/>
      <c r="E10" s="51"/>
      <c r="F10" s="13">
        <f t="shared" si="0"/>
        <v>2122728</v>
      </c>
    </row>
    <row r="11" spans="1:7" s="3" customFormat="1" ht="20.25" customHeight="1">
      <c r="A11" s="5"/>
      <c r="B11" s="89" t="s">
        <v>25</v>
      </c>
      <c r="C11" s="14">
        <v>7128156</v>
      </c>
      <c r="D11" s="49"/>
      <c r="E11" s="51"/>
      <c r="F11" s="13">
        <f t="shared" si="0"/>
        <v>7128156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100890</v>
      </c>
      <c r="D13" s="49"/>
      <c r="E13" s="51"/>
      <c r="F13" s="13">
        <f>C13+E13</f>
        <v>100890</v>
      </c>
    </row>
    <row r="14" spans="1:7" s="3" customFormat="1" ht="20.25" customHeight="1">
      <c r="A14" s="5"/>
      <c r="B14" s="78" t="s">
        <v>39</v>
      </c>
      <c r="C14" s="74">
        <v>105</v>
      </c>
      <c r="D14" s="77"/>
      <c r="E14" s="76">
        <v>206</v>
      </c>
      <c r="F14" s="75">
        <f>C14+E14</f>
        <v>311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20369831</v>
      </c>
      <c r="D15" s="32"/>
      <c r="E15" s="52">
        <f>SUM(E7:E14)</f>
        <v>3813471</v>
      </c>
      <c r="F15" s="25">
        <f t="shared" si="0"/>
        <v>24183302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39525866</v>
      </c>
      <c r="D26" s="66"/>
      <c r="E26" s="67">
        <f>E15</f>
        <v>3813471</v>
      </c>
      <c r="F26" s="68">
        <f>F15+F25</f>
        <v>43339337</v>
      </c>
    </row>
    <row r="27" spans="1:10" s="3" customFormat="1" ht="20.25" customHeight="1">
      <c r="A27" s="18" t="s">
        <v>8</v>
      </c>
      <c r="B27" s="6" t="s">
        <v>29</v>
      </c>
      <c r="C27" s="14">
        <v>0</v>
      </c>
      <c r="D27" s="33"/>
      <c r="E27" s="31"/>
      <c r="F27" s="41">
        <f>SUM(C27:E27)</f>
        <v>0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0</v>
      </c>
      <c r="D29" s="30"/>
      <c r="E29" s="28"/>
      <c r="F29" s="13">
        <f>SUM(C29:E29)</f>
        <v>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10000</v>
      </c>
      <c r="D31" s="30"/>
      <c r="E31" s="28"/>
      <c r="F31" s="13">
        <f>SUM(C31:E31)</f>
        <v>10000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60213</v>
      </c>
      <c r="D34" s="66"/>
      <c r="E34" s="73"/>
      <c r="F34" s="56">
        <f>SUM(F27:F33)</f>
        <v>60213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3092429</v>
      </c>
      <c r="D36" s="61"/>
      <c r="E36" s="60">
        <f>E26-E35</f>
        <v>176133</v>
      </c>
      <c r="F36" s="62">
        <f>SUM(C36:E36)</f>
        <v>3268562</v>
      </c>
    </row>
    <row r="37" spans="1:7" s="3" customFormat="1" ht="20.25" customHeight="1" thickTop="1" thickBot="1">
      <c r="A37" s="5"/>
      <c r="B37" s="8" t="s">
        <v>28</v>
      </c>
      <c r="C37" s="57">
        <f>C26-C34</f>
        <v>39465653</v>
      </c>
      <c r="D37" s="34"/>
      <c r="E37" s="46">
        <f>E26-E34</f>
        <v>3813471</v>
      </c>
      <c r="F37" s="26">
        <f>SUM(C37:E37)</f>
        <v>43279124</v>
      </c>
    </row>
    <row r="38" spans="1:7" s="3" customFormat="1" ht="20.25" customHeight="1">
      <c r="A38" s="107"/>
      <c r="B38" s="109"/>
      <c r="C38" s="109"/>
      <c r="D38" s="109"/>
      <c r="E38" s="109"/>
      <c r="F38" s="109"/>
      <c r="G38" s="106"/>
    </row>
    <row r="39" spans="1:7" ht="20.25" customHeight="1">
      <c r="A39" s="105"/>
      <c r="B39" s="106"/>
      <c r="C39" s="106"/>
      <c r="D39" s="106"/>
      <c r="E39" s="106"/>
      <c r="F39" s="106"/>
    </row>
    <row r="40" spans="1:7" ht="20.25" customHeight="1">
      <c r="A40" s="108"/>
      <c r="B40" s="108"/>
      <c r="C40" s="108"/>
      <c r="D40" s="108"/>
      <c r="E40" s="108"/>
      <c r="F40" s="108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opLeftCell="A28" workbookViewId="0">
      <selection activeCell="C12" sqref="C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46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177847</v>
      </c>
      <c r="D7" s="49"/>
      <c r="E7" s="51">
        <v>112228</v>
      </c>
      <c r="F7" s="13">
        <f t="shared" ref="F7:F15" si="0">C7+E7</f>
        <v>290075</v>
      </c>
    </row>
    <row r="8" spans="1:7" s="3" customFormat="1" ht="20.25" customHeight="1">
      <c r="A8" s="5"/>
      <c r="B8" s="6" t="s">
        <v>15</v>
      </c>
      <c r="C8" s="14">
        <v>3788647</v>
      </c>
      <c r="D8" s="49"/>
      <c r="E8" s="51">
        <v>3699581</v>
      </c>
      <c r="F8" s="13">
        <f t="shared" si="0"/>
        <v>7488228</v>
      </c>
    </row>
    <row r="9" spans="1:7" s="3" customFormat="1" ht="20.25" customHeight="1">
      <c r="A9" s="5"/>
      <c r="B9" s="6" t="s">
        <v>20</v>
      </c>
      <c r="C9" s="14">
        <v>7587010</v>
      </c>
      <c r="D9" s="49"/>
      <c r="E9" s="51"/>
      <c r="F9" s="13">
        <f t="shared" si="0"/>
        <v>7587010</v>
      </c>
    </row>
    <row r="10" spans="1:7" s="3" customFormat="1" ht="20.25" customHeight="1">
      <c r="A10" s="5"/>
      <c r="B10" s="6" t="s">
        <v>27</v>
      </c>
      <c r="C10" s="14">
        <v>2222728</v>
      </c>
      <c r="D10" s="49"/>
      <c r="E10" s="51"/>
      <c r="F10" s="13">
        <f t="shared" si="0"/>
        <v>2222728</v>
      </c>
    </row>
    <row r="11" spans="1:7" s="3" customFormat="1" ht="20.25" customHeight="1">
      <c r="A11" s="5"/>
      <c r="B11" s="89" t="s">
        <v>25</v>
      </c>
      <c r="C11" s="14">
        <v>7246725</v>
      </c>
      <c r="D11" s="49"/>
      <c r="E11" s="51"/>
      <c r="F11" s="13">
        <f t="shared" si="0"/>
        <v>7246725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96410</v>
      </c>
      <c r="D13" s="49"/>
      <c r="E13" s="51"/>
      <c r="F13" s="13">
        <f>C13+E13</f>
        <v>96410</v>
      </c>
    </row>
    <row r="14" spans="1:7" s="3" customFormat="1" ht="20.25" customHeight="1">
      <c r="A14" s="5"/>
      <c r="B14" s="78" t="s">
        <v>39</v>
      </c>
      <c r="C14" s="74">
        <v>105</v>
      </c>
      <c r="D14" s="77"/>
      <c r="E14" s="76">
        <v>206</v>
      </c>
      <c r="F14" s="75">
        <f>C14+E14</f>
        <v>311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21119472</v>
      </c>
      <c r="D15" s="32"/>
      <c r="E15" s="52">
        <f>SUM(E7:E14)</f>
        <v>3812015</v>
      </c>
      <c r="F15" s="25">
        <f t="shared" si="0"/>
        <v>24931487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40275507</v>
      </c>
      <c r="D26" s="66"/>
      <c r="E26" s="67">
        <f>E15</f>
        <v>3812015</v>
      </c>
      <c r="F26" s="68">
        <f>F15+F25</f>
        <v>44087522</v>
      </c>
    </row>
    <row r="27" spans="1:10" s="3" customFormat="1" ht="20.25" customHeight="1">
      <c r="A27" s="18" t="s">
        <v>8</v>
      </c>
      <c r="B27" s="6" t="s">
        <v>29</v>
      </c>
      <c r="C27" s="14">
        <v>0</v>
      </c>
      <c r="D27" s="33"/>
      <c r="E27" s="31"/>
      <c r="F27" s="41">
        <f>SUM(C27:E27)</f>
        <v>0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0</v>
      </c>
      <c r="D29" s="30"/>
      <c r="E29" s="28"/>
      <c r="F29" s="13">
        <f>SUM(C29:E29)</f>
        <v>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10000</v>
      </c>
      <c r="D31" s="30"/>
      <c r="E31" s="28"/>
      <c r="F31" s="13">
        <f>SUM(C31:E31)</f>
        <v>10000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60213</v>
      </c>
      <c r="D34" s="66"/>
      <c r="E34" s="73"/>
      <c r="F34" s="56">
        <f>SUM(F27:F33)</f>
        <v>60213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3842070</v>
      </c>
      <c r="D36" s="61"/>
      <c r="E36" s="60">
        <f>E26-E35</f>
        <v>174677</v>
      </c>
      <c r="F36" s="62">
        <f>SUM(C36:E36)</f>
        <v>4016747</v>
      </c>
    </row>
    <row r="37" spans="1:7" s="3" customFormat="1" ht="20.25" customHeight="1" thickTop="1" thickBot="1">
      <c r="A37" s="5"/>
      <c r="B37" s="8" t="s">
        <v>28</v>
      </c>
      <c r="C37" s="57">
        <f>C26-C34</f>
        <v>40215294</v>
      </c>
      <c r="D37" s="34"/>
      <c r="E37" s="46">
        <f>E26-E34</f>
        <v>3812015</v>
      </c>
      <c r="F37" s="26">
        <f>SUM(C37:E37)</f>
        <v>44027309</v>
      </c>
    </row>
    <row r="38" spans="1:7" s="3" customFormat="1" ht="20.25" customHeight="1">
      <c r="A38" s="107"/>
      <c r="B38" s="109"/>
      <c r="C38" s="109"/>
      <c r="D38" s="109"/>
      <c r="E38" s="109"/>
      <c r="F38" s="109"/>
      <c r="G38" s="106"/>
    </row>
    <row r="39" spans="1:7" ht="20.25" customHeight="1">
      <c r="A39" s="105"/>
      <c r="B39" s="106"/>
      <c r="C39" s="106"/>
      <c r="D39" s="106"/>
      <c r="E39" s="106"/>
      <c r="F39" s="106"/>
    </row>
    <row r="40" spans="1:7" ht="20.25" customHeight="1">
      <c r="A40" s="108"/>
      <c r="B40" s="108"/>
      <c r="C40" s="108"/>
      <c r="D40" s="108"/>
      <c r="E40" s="108"/>
      <c r="F40" s="108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opLeftCell="A25" workbookViewId="0">
      <selection activeCell="C12" sqref="C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47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256247</v>
      </c>
      <c r="D7" s="49"/>
      <c r="E7" s="51">
        <v>94678</v>
      </c>
      <c r="F7" s="13">
        <f t="shared" ref="F7:F15" si="0">C7+E7</f>
        <v>350925</v>
      </c>
    </row>
    <row r="8" spans="1:7" s="3" customFormat="1" ht="20.25" customHeight="1">
      <c r="A8" s="5"/>
      <c r="B8" s="6" t="s">
        <v>15</v>
      </c>
      <c r="C8" s="14">
        <v>8259049</v>
      </c>
      <c r="D8" s="49"/>
      <c r="E8" s="51">
        <v>3704581</v>
      </c>
      <c r="F8" s="13">
        <f t="shared" si="0"/>
        <v>11963630</v>
      </c>
    </row>
    <row r="9" spans="1:7" s="3" customFormat="1" ht="20.25" customHeight="1">
      <c r="A9" s="5"/>
      <c r="B9" s="6" t="s">
        <v>20</v>
      </c>
      <c r="C9" s="14">
        <v>3116183</v>
      </c>
      <c r="D9" s="49"/>
      <c r="E9" s="51"/>
      <c r="F9" s="13">
        <f t="shared" si="0"/>
        <v>3116183</v>
      </c>
    </row>
    <row r="10" spans="1:7" s="3" customFormat="1" ht="20.25" customHeight="1">
      <c r="A10" s="5"/>
      <c r="B10" s="6" t="s">
        <v>27</v>
      </c>
      <c r="C10" s="14">
        <v>2322728</v>
      </c>
      <c r="D10" s="49"/>
      <c r="E10" s="51"/>
      <c r="F10" s="13">
        <f t="shared" si="0"/>
        <v>2322728</v>
      </c>
    </row>
    <row r="11" spans="1:7" s="3" customFormat="1" ht="20.25" customHeight="1">
      <c r="A11" s="5"/>
      <c r="B11" s="89" t="s">
        <v>25</v>
      </c>
      <c r="C11" s="14">
        <v>7252424</v>
      </c>
      <c r="D11" s="49"/>
      <c r="E11" s="51"/>
      <c r="F11" s="13">
        <f t="shared" si="0"/>
        <v>7252424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90830</v>
      </c>
      <c r="D13" s="49"/>
      <c r="E13" s="51"/>
      <c r="F13" s="13">
        <f>C13+E13</f>
        <v>90830</v>
      </c>
    </row>
    <row r="14" spans="1:7" s="3" customFormat="1" ht="20.25" customHeight="1">
      <c r="A14" s="5"/>
      <c r="B14" s="78" t="s">
        <v>39</v>
      </c>
      <c r="C14" s="74">
        <v>105</v>
      </c>
      <c r="D14" s="77"/>
      <c r="E14" s="76">
        <v>206</v>
      </c>
      <c r="F14" s="75">
        <f>C14+E14</f>
        <v>311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21297566</v>
      </c>
      <c r="D15" s="32"/>
      <c r="E15" s="52">
        <f>SUM(E7:E14)</f>
        <v>3799465</v>
      </c>
      <c r="F15" s="25">
        <f t="shared" si="0"/>
        <v>25097031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40453601</v>
      </c>
      <c r="D26" s="66"/>
      <c r="E26" s="67">
        <f>E15</f>
        <v>3799465</v>
      </c>
      <c r="F26" s="68">
        <f>F15+F25</f>
        <v>44253066</v>
      </c>
    </row>
    <row r="27" spans="1:10" s="3" customFormat="1" ht="20.25" customHeight="1">
      <c r="A27" s="18" t="s">
        <v>8</v>
      </c>
      <c r="B27" s="6" t="s">
        <v>29</v>
      </c>
      <c r="C27" s="14">
        <v>0</v>
      </c>
      <c r="D27" s="33"/>
      <c r="E27" s="31"/>
      <c r="F27" s="41">
        <f>SUM(C27:E27)</f>
        <v>0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0</v>
      </c>
      <c r="D29" s="30"/>
      <c r="E29" s="28"/>
      <c r="F29" s="13">
        <f>SUM(C29:E29)</f>
        <v>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10000</v>
      </c>
      <c r="D31" s="30"/>
      <c r="E31" s="28"/>
      <c r="F31" s="13">
        <f>SUM(C31:E31)</f>
        <v>10000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60213</v>
      </c>
      <c r="D34" s="66"/>
      <c r="E34" s="73"/>
      <c r="F34" s="56">
        <f>SUM(F27:F33)</f>
        <v>60213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4020164</v>
      </c>
      <c r="D36" s="61"/>
      <c r="E36" s="60">
        <f>E26-E35</f>
        <v>162127</v>
      </c>
      <c r="F36" s="62">
        <f>SUM(C36:E36)</f>
        <v>4182291</v>
      </c>
    </row>
    <row r="37" spans="1:7" s="3" customFormat="1" ht="20.25" customHeight="1" thickTop="1" thickBot="1">
      <c r="A37" s="5"/>
      <c r="B37" s="8" t="s">
        <v>28</v>
      </c>
      <c r="C37" s="57">
        <f>C26-C34</f>
        <v>40393388</v>
      </c>
      <c r="D37" s="34"/>
      <c r="E37" s="46">
        <f>E26-E34</f>
        <v>3799465</v>
      </c>
      <c r="F37" s="26">
        <f>SUM(C37:E37)</f>
        <v>44192853</v>
      </c>
    </row>
    <row r="38" spans="1:7" s="3" customFormat="1" ht="20.25" customHeight="1">
      <c r="A38" s="107"/>
      <c r="B38" s="109"/>
      <c r="C38" s="109"/>
      <c r="D38" s="109"/>
      <c r="E38" s="109"/>
      <c r="F38" s="109"/>
      <c r="G38" s="106"/>
    </row>
    <row r="39" spans="1:7" ht="20.25" customHeight="1">
      <c r="A39" s="105"/>
      <c r="B39" s="106"/>
      <c r="C39" s="106"/>
      <c r="D39" s="106"/>
      <c r="E39" s="106"/>
      <c r="F39" s="106"/>
    </row>
    <row r="40" spans="1:7" ht="20.25" customHeight="1">
      <c r="A40" s="108"/>
      <c r="B40" s="108"/>
      <c r="C40" s="108"/>
      <c r="D40" s="108"/>
      <c r="E40" s="108"/>
      <c r="F40" s="108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5"/>
  <sheetViews>
    <sheetView topLeftCell="A13" workbookViewId="0">
      <selection activeCell="C12" sqref="C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2" t="s">
        <v>37</v>
      </c>
      <c r="B1" s="122"/>
      <c r="C1" s="122"/>
      <c r="D1" s="122"/>
      <c r="E1" s="122"/>
      <c r="F1" s="122"/>
      <c r="G1" s="11"/>
    </row>
    <row r="2" spans="1:7" ht="27" customHeight="1">
      <c r="A2" s="123" t="s">
        <v>22</v>
      </c>
      <c r="B2" s="123"/>
      <c r="C2" s="123"/>
      <c r="D2" s="123"/>
      <c r="E2" s="123"/>
      <c r="F2" s="44"/>
      <c r="G2" s="4"/>
    </row>
    <row r="3" spans="1:7" ht="20.25" customHeight="1" thickBot="1">
      <c r="A3" s="4"/>
      <c r="B3" s="124" t="s">
        <v>48</v>
      </c>
      <c r="C3" s="124"/>
      <c r="D3" s="124"/>
      <c r="E3" s="124"/>
      <c r="F3" s="124"/>
      <c r="G3" s="124"/>
    </row>
    <row r="4" spans="1:7" s="3" customFormat="1" ht="20.25" customHeight="1">
      <c r="A4" s="15"/>
      <c r="B4" s="69"/>
      <c r="C4" s="70" t="s">
        <v>23</v>
      </c>
      <c r="D4" s="125" t="s">
        <v>24</v>
      </c>
      <c r="E4" s="12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8"/>
      <c r="F5" s="21"/>
    </row>
    <row r="6" spans="1:7" s="3" customFormat="1" ht="18.75" customHeight="1">
      <c r="A6" s="5" t="s">
        <v>4</v>
      </c>
      <c r="B6" s="6"/>
      <c r="C6" s="20"/>
      <c r="D6" s="49"/>
      <c r="E6" s="50"/>
      <c r="F6" s="22"/>
    </row>
    <row r="7" spans="1:7" s="3" customFormat="1" ht="20.25" customHeight="1">
      <c r="A7" s="5"/>
      <c r="B7" s="6" t="s">
        <v>5</v>
      </c>
      <c r="C7" s="14">
        <v>266490</v>
      </c>
      <c r="D7" s="49"/>
      <c r="E7" s="51">
        <v>194213</v>
      </c>
      <c r="F7" s="13">
        <f t="shared" ref="F7:F15" si="0">C7+E7</f>
        <v>460703</v>
      </c>
    </row>
    <row r="8" spans="1:7" s="3" customFormat="1" ht="20.25" customHeight="1">
      <c r="A8" s="5"/>
      <c r="B8" s="6" t="s">
        <v>15</v>
      </c>
      <c r="C8" s="14">
        <v>8368676</v>
      </c>
      <c r="D8" s="49"/>
      <c r="E8" s="51">
        <v>3525581</v>
      </c>
      <c r="F8" s="13">
        <f t="shared" si="0"/>
        <v>11894257</v>
      </c>
    </row>
    <row r="9" spans="1:7" s="3" customFormat="1" ht="20.25" customHeight="1">
      <c r="A9" s="5"/>
      <c r="B9" s="6" t="s">
        <v>20</v>
      </c>
      <c r="C9" s="14">
        <v>3620204</v>
      </c>
      <c r="D9" s="49"/>
      <c r="E9" s="51"/>
      <c r="F9" s="13">
        <f t="shared" si="0"/>
        <v>3620204</v>
      </c>
    </row>
    <row r="10" spans="1:7" s="3" customFormat="1" ht="20.25" customHeight="1">
      <c r="A10" s="5"/>
      <c r="B10" s="6" t="s">
        <v>27</v>
      </c>
      <c r="C10" s="14">
        <v>2422728</v>
      </c>
      <c r="D10" s="49"/>
      <c r="E10" s="51"/>
      <c r="F10" s="13">
        <f t="shared" si="0"/>
        <v>2422728</v>
      </c>
    </row>
    <row r="11" spans="1:7" s="3" customFormat="1" ht="20.25" customHeight="1">
      <c r="A11" s="5"/>
      <c r="B11" s="89" t="s">
        <v>25</v>
      </c>
      <c r="C11" s="14">
        <v>7296740</v>
      </c>
      <c r="D11" s="49"/>
      <c r="E11" s="51"/>
      <c r="F11" s="13">
        <f t="shared" si="0"/>
        <v>7296740</v>
      </c>
    </row>
    <row r="12" spans="1:7" s="3" customFormat="1" ht="20.25" customHeight="1">
      <c r="A12" s="5"/>
      <c r="B12" s="6" t="s">
        <v>34</v>
      </c>
      <c r="C12" s="37">
        <v>0</v>
      </c>
      <c r="D12" s="49"/>
      <c r="E12" s="51"/>
      <c r="F12" s="13">
        <f t="shared" si="0"/>
        <v>0</v>
      </c>
    </row>
    <row r="13" spans="1:7" s="3" customFormat="1" ht="20.25" customHeight="1">
      <c r="A13" s="5"/>
      <c r="B13" s="6" t="s">
        <v>35</v>
      </c>
      <c r="C13" s="14">
        <v>91450</v>
      </c>
      <c r="D13" s="49"/>
      <c r="E13" s="51"/>
      <c r="F13" s="13">
        <f>C13+E13</f>
        <v>91450</v>
      </c>
    </row>
    <row r="14" spans="1:7" s="3" customFormat="1" ht="20.25" customHeight="1">
      <c r="A14" s="5"/>
      <c r="B14" s="78" t="s">
        <v>39</v>
      </c>
      <c r="C14" s="74">
        <v>105</v>
      </c>
      <c r="D14" s="77"/>
      <c r="E14" s="76">
        <v>206</v>
      </c>
      <c r="F14" s="75">
        <f>C14+E14</f>
        <v>311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22066393</v>
      </c>
      <c r="D15" s="32"/>
      <c r="E15" s="52">
        <f>SUM(E7:E14)</f>
        <v>3720000</v>
      </c>
      <c r="F15" s="25">
        <f t="shared" si="0"/>
        <v>25786393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12346404</v>
      </c>
      <c r="D17" s="30"/>
      <c r="E17" s="28"/>
      <c r="F17" s="13">
        <f>SUM(C17:E17)</f>
        <v>12346404</v>
      </c>
    </row>
    <row r="18" spans="1:10" s="3" customFormat="1" ht="20.25" customHeight="1">
      <c r="A18" s="5"/>
      <c r="B18" s="6" t="s">
        <v>31</v>
      </c>
      <c r="C18" s="71">
        <v>1875068</v>
      </c>
      <c r="D18" s="30"/>
      <c r="E18" s="40"/>
      <c r="F18" s="13">
        <f>SUM(C18:E18)</f>
        <v>1875068</v>
      </c>
    </row>
    <row r="19" spans="1:10" s="3" customFormat="1" ht="20.25" customHeight="1">
      <c r="A19" s="5"/>
      <c r="B19" s="6" t="s">
        <v>16</v>
      </c>
      <c r="C19" s="37">
        <v>3784504</v>
      </c>
      <c r="D19" s="30"/>
      <c r="E19" s="28"/>
      <c r="F19" s="13">
        <f>SUM(C19:E19)</f>
        <v>3784504</v>
      </c>
      <c r="H19" s="35"/>
    </row>
    <row r="20" spans="1:10" s="3" customFormat="1" ht="20.25" customHeight="1">
      <c r="A20" s="5"/>
      <c r="B20" s="6"/>
      <c r="C20" s="39"/>
      <c r="D20" s="30"/>
      <c r="E20" s="40"/>
      <c r="F20" s="13"/>
      <c r="H20" s="35"/>
    </row>
    <row r="21" spans="1:10" s="3" customFormat="1" ht="20.25" customHeight="1">
      <c r="A21" s="5"/>
      <c r="B21" s="6" t="s">
        <v>19</v>
      </c>
      <c r="C21" s="37">
        <v>6695</v>
      </c>
      <c r="D21" s="30"/>
      <c r="E21" s="45"/>
      <c r="F21" s="13">
        <f>SUM(C21:E21)</f>
        <v>6695</v>
      </c>
      <c r="H21" s="35"/>
    </row>
    <row r="22" spans="1:10" s="3" customFormat="1" ht="20.25" customHeight="1">
      <c r="A22" s="5"/>
      <c r="B22" s="6" t="s">
        <v>33</v>
      </c>
      <c r="C22" s="71">
        <v>97344</v>
      </c>
      <c r="D22" s="30"/>
      <c r="E22" s="40"/>
      <c r="F22" s="13">
        <f>SUM(C22:E22)</f>
        <v>97344</v>
      </c>
      <c r="H22" s="35"/>
    </row>
    <row r="23" spans="1:10" s="3" customFormat="1" ht="20.25" customHeight="1">
      <c r="A23" s="5"/>
      <c r="B23" s="6" t="s">
        <v>32</v>
      </c>
      <c r="C23" s="37">
        <v>46020</v>
      </c>
      <c r="D23" s="30"/>
      <c r="E23" s="40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19156035</v>
      </c>
      <c r="D25" s="63"/>
      <c r="E25" s="31"/>
      <c r="F25" s="41">
        <f>SUM(F16:F24)</f>
        <v>19156035</v>
      </c>
    </row>
    <row r="26" spans="1:10" s="3" customFormat="1" ht="20.25" customHeight="1" thickTop="1">
      <c r="A26" s="10"/>
      <c r="B26" s="64" t="s">
        <v>6</v>
      </c>
      <c r="C26" s="65">
        <f>C15+C25</f>
        <v>41222428</v>
      </c>
      <c r="D26" s="66"/>
      <c r="E26" s="67">
        <f>E15</f>
        <v>3720000</v>
      </c>
      <c r="F26" s="68">
        <f>F15+F25</f>
        <v>44942428</v>
      </c>
    </row>
    <row r="27" spans="1:10" s="3" customFormat="1" ht="20.25" customHeight="1">
      <c r="A27" s="18" t="s">
        <v>8</v>
      </c>
      <c r="B27" s="6" t="s">
        <v>29</v>
      </c>
      <c r="C27" s="14">
        <v>-6667</v>
      </c>
      <c r="D27" s="33"/>
      <c r="E27" s="31"/>
      <c r="F27" s="41">
        <f>SUM(C27:E27)</f>
        <v>-6667</v>
      </c>
    </row>
    <row r="28" spans="1:10" s="3" customFormat="1" ht="20.25" customHeight="1">
      <c r="A28" s="5"/>
      <c r="B28" s="6" t="s">
        <v>21</v>
      </c>
      <c r="C28" s="14">
        <v>0</v>
      </c>
      <c r="D28" s="30"/>
      <c r="E28" s="28"/>
      <c r="F28" s="13">
        <f>SUM(C28:E28)</f>
        <v>0</v>
      </c>
    </row>
    <row r="29" spans="1:10" s="3" customFormat="1" ht="20.25" customHeight="1">
      <c r="A29" s="5"/>
      <c r="B29" s="6" t="s">
        <v>30</v>
      </c>
      <c r="C29" s="14">
        <v>0</v>
      </c>
      <c r="D29" s="30"/>
      <c r="E29" s="28"/>
      <c r="F29" s="13">
        <f>SUM(C29:E29)</f>
        <v>0</v>
      </c>
    </row>
    <row r="30" spans="1:10" s="3" customFormat="1" ht="20.25" customHeight="1">
      <c r="A30" s="5"/>
      <c r="B30" s="6" t="s">
        <v>26</v>
      </c>
      <c r="C30" s="14">
        <v>50213</v>
      </c>
      <c r="D30" s="30"/>
      <c r="E30" s="28"/>
      <c r="F30" s="13">
        <f>SUM(C30:E30)</f>
        <v>50213</v>
      </c>
      <c r="J30" s="72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>SUM(C31:E31)</f>
        <v>0</v>
      </c>
    </row>
    <row r="32" spans="1:10" s="3" customFormat="1" ht="20.25" customHeight="1">
      <c r="A32" s="5" t="s">
        <v>18</v>
      </c>
      <c r="B32" s="6"/>
      <c r="C32" s="38"/>
      <c r="D32" s="30"/>
      <c r="E32" s="28"/>
      <c r="F32" s="43"/>
    </row>
    <row r="33" spans="1:7" s="3" customFormat="1" ht="20.25" customHeight="1" thickBot="1">
      <c r="A33" s="5"/>
      <c r="B33" s="6"/>
      <c r="C33" s="47"/>
      <c r="D33" s="30"/>
      <c r="E33" s="28"/>
      <c r="F33" s="13">
        <f>SUM(C33:E33)</f>
        <v>0</v>
      </c>
      <c r="G33" s="58"/>
    </row>
    <row r="34" spans="1:7" s="3" customFormat="1" ht="20.25" customHeight="1" thickTop="1" thickBot="1">
      <c r="A34" s="10"/>
      <c r="B34" s="64" t="s">
        <v>9</v>
      </c>
      <c r="C34" s="66">
        <f>SUM(C27:C33)</f>
        <v>43546</v>
      </c>
      <c r="D34" s="66"/>
      <c r="E34" s="73"/>
      <c r="F34" s="56">
        <f>SUM(F27:F33)</f>
        <v>43546</v>
      </c>
    </row>
    <row r="35" spans="1:7" s="3" customFormat="1" ht="20.25" customHeight="1" thickTop="1" thickBot="1">
      <c r="A35" s="18" t="s">
        <v>10</v>
      </c>
      <c r="B35" s="53" t="s">
        <v>13</v>
      </c>
      <c r="C35" s="54">
        <v>36373224</v>
      </c>
      <c r="D35" s="55"/>
      <c r="E35" s="46">
        <v>3637338</v>
      </c>
      <c r="F35" s="56">
        <f>SUM(C35:E35)</f>
        <v>40010562</v>
      </c>
    </row>
    <row r="36" spans="1:7" s="3" customFormat="1" ht="20.25" customHeight="1" thickTop="1" thickBot="1">
      <c r="A36" s="5"/>
      <c r="B36" s="59" t="s">
        <v>14</v>
      </c>
      <c r="C36" s="60">
        <f>C37-C35</f>
        <v>4805658</v>
      </c>
      <c r="D36" s="61"/>
      <c r="E36" s="60">
        <f>E26-E35</f>
        <v>82662</v>
      </c>
      <c r="F36" s="62">
        <f>SUM(C36:E36)</f>
        <v>4888320</v>
      </c>
    </row>
    <row r="37" spans="1:7" s="3" customFormat="1" ht="20.25" customHeight="1" thickTop="1" thickBot="1">
      <c r="A37" s="5"/>
      <c r="B37" s="8" t="s">
        <v>28</v>
      </c>
      <c r="C37" s="57">
        <f>C26-C34</f>
        <v>41178882</v>
      </c>
      <c r="D37" s="34"/>
      <c r="E37" s="46">
        <f>E26-E34</f>
        <v>3720000</v>
      </c>
      <c r="F37" s="26">
        <f>SUM(C37:E37)</f>
        <v>44898882</v>
      </c>
    </row>
    <row r="38" spans="1:7" s="3" customFormat="1" ht="20.25" customHeight="1">
      <c r="A38" s="107"/>
      <c r="B38" s="109"/>
      <c r="C38" s="109"/>
      <c r="D38" s="109"/>
      <c r="E38" s="109"/>
      <c r="F38" s="109"/>
      <c r="G38" s="106"/>
    </row>
    <row r="39" spans="1:7" ht="20.25" customHeight="1">
      <c r="A39" s="105"/>
      <c r="B39" s="106"/>
      <c r="C39" s="106"/>
      <c r="D39" s="106"/>
      <c r="E39" s="106"/>
      <c r="F39" s="106"/>
    </row>
    <row r="40" spans="1:7" ht="20.25" customHeight="1">
      <c r="A40" s="108"/>
      <c r="B40" s="108"/>
      <c r="C40" s="108"/>
      <c r="D40" s="108"/>
      <c r="E40" s="108"/>
      <c r="F40" s="108"/>
    </row>
    <row r="41" spans="1:7" ht="20.25" customHeight="1"/>
    <row r="42" spans="1:7" ht="20.25" customHeight="1">
      <c r="A42" s="1"/>
      <c r="B42" s="1"/>
      <c r="C42" s="1"/>
      <c r="D42" s="1"/>
      <c r="E42" s="1"/>
      <c r="F42" s="2"/>
    </row>
    <row r="43" spans="1:7" ht="20.25" customHeight="1">
      <c r="A43" s="1"/>
      <c r="B43" s="1"/>
      <c r="C43" s="42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27-4</vt:lpstr>
      <vt:lpstr>27-5</vt:lpstr>
      <vt:lpstr>27-6</vt:lpstr>
      <vt:lpstr>27-7</vt:lpstr>
      <vt:lpstr>27-8</vt:lpstr>
      <vt:lpstr>27-9</vt:lpstr>
      <vt:lpstr>27-10</vt:lpstr>
      <vt:lpstr>27-11</vt:lpstr>
      <vt:lpstr>27-12</vt:lpstr>
      <vt:lpstr>28-1</vt:lpstr>
      <vt:lpstr>28-2</vt:lpstr>
      <vt:lpstr>28-3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戎脇　齊</dc:creator>
  <cp:lastModifiedBy>chika</cp:lastModifiedBy>
  <cp:lastPrinted>2016-04-15T08:43:26Z</cp:lastPrinted>
  <dcterms:created xsi:type="dcterms:W3CDTF">2002-06-07T06:29:37Z</dcterms:created>
  <dcterms:modified xsi:type="dcterms:W3CDTF">2016-04-22T00:52:01Z</dcterms:modified>
</cp:coreProperties>
</file>