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令和２予算" sheetId="38" r:id="rId1"/>
  </sheets>
  <definedNames>
    <definedName name="_xlnm.Print_Area" localSheetId="0">令和２予算!$A$1:$J$68</definedName>
  </definedNames>
  <calcPr calcId="152511"/>
</workbook>
</file>

<file path=xl/calcChain.xml><?xml version="1.0" encoding="utf-8"?>
<calcChain xmlns="http://schemas.openxmlformats.org/spreadsheetml/2006/main">
  <c r="I63" i="38" l="1"/>
  <c r="I62" i="38"/>
  <c r="I61" i="38"/>
  <c r="I43" i="38" l="1"/>
  <c r="H32" i="38"/>
  <c r="F32" i="38"/>
  <c r="I23" i="38"/>
  <c r="G61" i="38"/>
  <c r="D61" i="38"/>
  <c r="F60" i="38"/>
  <c r="H60" i="38" s="1"/>
  <c r="F59" i="38"/>
  <c r="H59" i="38" s="1"/>
  <c r="F58" i="38"/>
  <c r="H58" i="38" s="1"/>
  <c r="F57" i="38"/>
  <c r="H57" i="38" s="1"/>
  <c r="H56" i="38"/>
  <c r="F56" i="38"/>
  <c r="F55" i="38"/>
  <c r="H55" i="38" s="1"/>
  <c r="F54" i="38"/>
  <c r="H54" i="38" s="1"/>
  <c r="F53" i="38"/>
  <c r="H53" i="38" s="1"/>
  <c r="F52" i="38"/>
  <c r="H52" i="38" s="1"/>
  <c r="F51" i="38"/>
  <c r="H51" i="38" s="1"/>
  <c r="F50" i="38"/>
  <c r="H50" i="38" s="1"/>
  <c r="F49" i="38"/>
  <c r="F48" i="38"/>
  <c r="H48" i="38" s="1"/>
  <c r="G46" i="38"/>
  <c r="C46" i="38"/>
  <c r="C62" i="38" s="1"/>
  <c r="B46" i="38"/>
  <c r="F45" i="38"/>
  <c r="H45" i="38" s="1"/>
  <c r="G43" i="38"/>
  <c r="D43" i="38"/>
  <c r="D62" i="38" s="1"/>
  <c r="C43" i="38"/>
  <c r="B43" i="38"/>
  <c r="B62" i="38" s="1"/>
  <c r="F42" i="38"/>
  <c r="H42" i="38" s="1"/>
  <c r="F41" i="38"/>
  <c r="H41" i="38" s="1"/>
  <c r="F40" i="38"/>
  <c r="H40" i="38" s="1"/>
  <c r="F39" i="38"/>
  <c r="H39" i="38" s="1"/>
  <c r="F38" i="38"/>
  <c r="H38" i="38" s="1"/>
  <c r="F37" i="38"/>
  <c r="H37" i="38" s="1"/>
  <c r="F36" i="38"/>
  <c r="H36" i="38" s="1"/>
  <c r="F35" i="38"/>
  <c r="H35" i="38" s="1"/>
  <c r="F34" i="38"/>
  <c r="H34" i="38" s="1"/>
  <c r="F33" i="38"/>
  <c r="H33" i="38" s="1"/>
  <c r="F31" i="38"/>
  <c r="H31" i="38" s="1"/>
  <c r="F30" i="38"/>
  <c r="H30" i="38" s="1"/>
  <c r="F29" i="38"/>
  <c r="H29" i="38" s="1"/>
  <c r="F28" i="38"/>
  <c r="H28" i="38" s="1"/>
  <c r="F27" i="38"/>
  <c r="F26" i="38"/>
  <c r="H26" i="38" s="1"/>
  <c r="G23" i="38"/>
  <c r="D23" i="38"/>
  <c r="C23" i="38"/>
  <c r="B23" i="38"/>
  <c r="F22" i="38"/>
  <c r="H22" i="38" s="1"/>
  <c r="F20" i="38"/>
  <c r="H20" i="38" s="1"/>
  <c r="F18" i="38"/>
  <c r="H18" i="38" s="1"/>
  <c r="F16" i="38"/>
  <c r="H16" i="38" s="1"/>
  <c r="F14" i="38"/>
  <c r="H14" i="38" s="1"/>
  <c r="F12" i="38"/>
  <c r="H12" i="38" s="1"/>
  <c r="G11" i="38"/>
  <c r="F10" i="38"/>
  <c r="H10" i="38" s="1"/>
  <c r="F9" i="38"/>
  <c r="F23" i="38" l="1"/>
  <c r="F61" i="38"/>
  <c r="H61" i="38" s="1"/>
  <c r="C63" i="38"/>
  <c r="H9" i="38"/>
  <c r="F43" i="38"/>
  <c r="D63" i="38"/>
  <c r="G62" i="38"/>
  <c r="G63" i="38" s="1"/>
  <c r="B63" i="38"/>
  <c r="H43" i="38"/>
  <c r="H23" i="38"/>
  <c r="F46" i="38"/>
  <c r="H46" i="38" s="1"/>
  <c r="H27" i="38"/>
  <c r="H49" i="38"/>
  <c r="H62" i="38" l="1"/>
  <c r="H63" i="38" s="1"/>
  <c r="F62" i="38"/>
  <c r="F63" i="38" s="1"/>
</calcChain>
</file>

<file path=xl/sharedStrings.xml><?xml version="1.0" encoding="utf-8"?>
<sst xmlns="http://schemas.openxmlformats.org/spreadsheetml/2006/main" count="88" uniqueCount="76">
  <si>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</si>
  <si>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</si>
  <si>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</si>
  <si>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</si>
  <si>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</si>
  <si>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</si>
  <si>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</si>
  <si>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</si>
  <si>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</si>
  <si>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</si>
  <si>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</si>
  <si>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</si>
  <si>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</si>
  <si>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受取補助金</t>
    <rPh sb="0" eb="2">
      <t>ウケトリ</t>
    </rPh>
    <rPh sb="2" eb="5">
      <t>ホジョキン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</si>
  <si>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</si>
  <si>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</si>
  <si>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</si>
  <si>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</si>
  <si>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</si>
  <si>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</si>
  <si>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</si>
  <si>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</si>
  <si>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</si>
  <si>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</si>
  <si>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</si>
  <si>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</si>
  <si>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</si>
  <si>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</si>
  <si>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</si>
  <si>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</si>
  <si>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</si>
  <si>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</si>
  <si>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</si>
  <si>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</si>
  <si>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</si>
  <si>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</si>
  <si>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</si>
  <si>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</si>
  <si>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</si>
  <si>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</si>
  <si>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</si>
  <si>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</si>
  <si>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備　考</t>
    <rPh sb="0" eb="1">
      <t>ソナエ</t>
    </rPh>
    <rPh sb="2" eb="3">
      <t>コウ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</si>
  <si>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</si>
  <si>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</si>
  <si>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</si>
  <si>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</si>
  <si>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</si>
  <si>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</si>
  <si>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</si>
  <si>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</si>
  <si>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</si>
  <si>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</si>
  <si>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</si>
  <si>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</si>
  <si>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予算合計</t>
    <rPh sb="0" eb="2">
      <t>ヨサン</t>
    </rPh>
    <rPh sb="2" eb="4">
      <t>ゴウケイ</t>
    </rPh>
    <phoneticPr fontId="1"/>
  </si>
  <si>
    <t>個人     名        口　　団体     団体   　口</t>
    <rPh sb="0" eb="2">
      <t>コジン</t>
    </rPh>
    <rPh sb="7" eb="8">
      <t>メイ</t>
    </rPh>
    <rPh sb="16" eb="17">
      <t>クチ</t>
    </rPh>
    <rPh sb="19" eb="21">
      <t>ダンタイ</t>
    </rPh>
    <rPh sb="26" eb="28">
      <t>ダンタイ</t>
    </rPh>
    <rPh sb="32" eb="33">
      <t>クチ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</si>
  <si>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</si>
  <si>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</si>
  <si>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（A）</t>
    <phoneticPr fontId="1"/>
  </si>
  <si>
    <t>前年度予算</t>
    <rPh sb="0" eb="2">
      <t>ゼンネン</t>
    </rPh>
    <rPh sb="2" eb="3">
      <t>ド</t>
    </rPh>
    <rPh sb="3" eb="5">
      <t>ヨサン</t>
    </rPh>
    <phoneticPr fontId="1"/>
  </si>
  <si>
    <t>（Ｂ）</t>
    <phoneticPr fontId="1"/>
  </si>
  <si>
    <t>（A）－（B）</t>
    <phoneticPr fontId="1"/>
  </si>
  <si>
    <t>公益目的</t>
    <rPh sb="0" eb="2">
      <t>コウエキ</t>
    </rPh>
    <rPh sb="2" eb="4">
      <t>モクテキ</t>
    </rPh>
    <phoneticPr fontId="1"/>
  </si>
  <si>
    <t>事業合計</t>
    <rPh sb="0" eb="2">
      <t>ジギョウ</t>
    </rPh>
    <rPh sb="2" eb="4">
      <t>ゴウケイ</t>
    </rPh>
    <phoneticPr fontId="1"/>
  </si>
  <si>
    <t>第２号議案</t>
    <rPh sb="0" eb="1">
      <t>ダイ</t>
    </rPh>
    <rPh sb="2" eb="3">
      <t>ゴウ</t>
    </rPh>
    <rPh sb="3" eb="5">
      <t>ギアン</t>
    </rPh>
    <phoneticPr fontId="1"/>
  </si>
  <si>
    <t>日本財団助成金</t>
    <rPh sb="0" eb="2">
      <t>ニホン</t>
    </rPh>
    <rPh sb="2" eb="4">
      <t>ザイダン</t>
    </rPh>
    <rPh sb="4" eb="7">
      <t>ジョセイキン</t>
    </rPh>
    <phoneticPr fontId="1"/>
  </si>
  <si>
    <t>受取助成金</t>
    <rPh sb="0" eb="2">
      <t>ウケトリ</t>
    </rPh>
    <rPh sb="2" eb="5">
      <t>ジョセイキン</t>
    </rPh>
    <phoneticPr fontId="1"/>
  </si>
  <si>
    <t>石川県補助金</t>
    <rPh sb="0" eb="3">
      <t>イシカワケン</t>
    </rPh>
    <rPh sb="3" eb="6">
      <t>ホジョキン</t>
    </rPh>
    <phoneticPr fontId="1"/>
  </si>
  <si>
    <t>令和２年４月１日から令和３年３月３１日まで</t>
    <rPh sb="0" eb="1">
      <t>レイ</t>
    </rPh>
    <rPh sb="1" eb="2">
      <t>ワ</t>
    </rPh>
    <rPh sb="10" eb="11">
      <t>レイ</t>
    </rPh>
    <rPh sb="11" eb="12">
      <t>ワ</t>
    </rPh>
    <phoneticPr fontId="1"/>
  </si>
  <si>
    <t>理事15人・活動員20人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</si>
  <si>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令和１年度</t>
    <rPh sb="0" eb="1">
      <t>レイ</t>
    </rPh>
    <rPh sb="1" eb="2">
      <t>ワ</t>
    </rPh>
    <rPh sb="3" eb="5">
      <t>ネンド</t>
    </rPh>
    <phoneticPr fontId="1"/>
  </si>
  <si>
    <t>収益自動販売機廃止</t>
    <rPh sb="0" eb="2">
      <t>シュウエキ</t>
    </rPh>
    <rPh sb="2" eb="4">
      <t>ジドウ</t>
    </rPh>
    <rPh sb="4" eb="7">
      <t>ハンバイキ</t>
    </rPh>
    <rPh sb="7" eb="9">
      <t>ハイシ</t>
    </rPh>
    <phoneticPr fontId="1"/>
  </si>
  <si>
    <t>決算見込み</t>
    <rPh sb="0" eb="2">
      <t>ケッサン</t>
    </rPh>
    <rPh sb="2" eb="4">
      <t>ミコ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</si>
  <si>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</si>
  <si>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令和２年度予算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</si>
</sst>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38" fontId="6" fillId="0" borderId="1" xfId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38" fontId="6" fillId="2" borderId="1" xfId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3" fontId="6" fillId="0" borderId="1" xfId="1" applyNumberFormat="1" applyFont="1" applyFill="1" applyBorder="1" applyAlignment="1">
      <alignment vertical="center" shrinkToFit="1"/>
    </xf>
    <xf numFmtId="3" fontId="6" fillId="2" borderId="1" xfId="1" applyNumberFormat="1" applyFont="1" applyFill="1" applyBorder="1" applyAlignment="1">
      <alignment vertical="center" shrinkToFit="1"/>
    </xf>
    <xf numFmtId="3" fontId="6" fillId="0" borderId="1" xfId="1" applyNumberFormat="1" applyFont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left" vertical="center" shrinkToFit="1"/>
    </xf>
    <xf numFmtId="3" fontId="6" fillId="0" borderId="1" xfId="0" applyNumberFormat="1" applyFont="1" applyFill="1" applyBorder="1" applyAlignment="1">
      <alignment horizontal="left" vertical="center" indent="1" shrinkToFit="1"/>
    </xf>
    <xf numFmtId="3" fontId="6" fillId="0" borderId="1" xfId="0" applyNumberFormat="1" applyFont="1" applyFill="1" applyBorder="1" applyAlignment="1">
      <alignment horizontal="left" vertical="center" indent="2" shrinkToFit="1"/>
    </xf>
    <xf numFmtId="3" fontId="6" fillId="2" borderId="1" xfId="0" applyNumberFormat="1" applyFont="1" applyFill="1" applyBorder="1" applyAlignment="1">
      <alignment horizontal="distributed" vertical="center" indent="1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3" fontId="6" fillId="0" borderId="1" xfId="0" applyNumberFormat="1" applyFont="1" applyBorder="1" applyAlignment="1">
      <alignment horizontal="distributed" vertical="center" indent="1" shrinkToFit="1"/>
    </xf>
    <xf numFmtId="3" fontId="6" fillId="0" borderId="1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10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3" fontId="6" fillId="0" borderId="4" xfId="1" applyNumberFormat="1" applyFont="1" applyFill="1" applyBorder="1" applyAlignment="1">
      <alignment vertical="center" shrinkToFit="1"/>
    </xf>
    <xf numFmtId="0" fontId="5" fillId="0" borderId="0" xfId="0" applyFont="1" applyAlignment="1">
      <alignment horizontal="distributed" vertical="center" indent="10"/>
    </xf>
    <xf numFmtId="0" fontId="6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38" fontId="6" fillId="0" borderId="3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4" fillId="0" borderId="3" xfId="1" applyFont="1" applyFill="1" applyBorder="1" applyAlignment="1">
      <alignment horizontal="left" vertical="center" wrapText="1" shrinkToFit="1"/>
    </xf>
    <xf numFmtId="38" fontId="4" fillId="0" borderId="4" xfId="1" applyFont="1" applyFill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zoomScale="85" zoomScaleNormal="80" zoomScaleSheetLayoutView="85" workbookViewId="0">
      <pane xSplit="1" ySplit="5" topLeftCell="B15" activePane="bottomRight" state="frozen"/>
      <selection pane="topRight" activeCell="B1" sqref="B1"/>
      <selection pane="bottomLeft" activeCell="A4" sqref="A4"/>
      <selection pane="bottomRight" activeCell="E27" sqref="E27"/>
    </sheetView>
  </sheetViews>
  <sheetFormatPr defaultRowHeight="13.5" x14ac:dyDescent="0.15"/>
  <cols>
    <col min="1" max="1" width="26.625" style="2" customWidth="1"/>
    <col min="2" max="9" width="12.625" customWidth="1"/>
    <col min="10" max="10" width="20.625" customWidth="1"/>
  </cols>
  <sheetData>
    <row r="1" spans="1:10" ht="20.100000000000001" customHeight="1" x14ac:dyDescent="0.15">
      <c r="A1" s="7" t="s">
        <v>65</v>
      </c>
    </row>
    <row r="2" spans="1:10" ht="27.95" customHeight="1" x14ac:dyDescent="0.15">
      <c r="A2" s="3"/>
      <c r="B2" s="27" t="s">
        <v>75</v>
      </c>
      <c r="C2" s="27"/>
      <c r="D2" s="27"/>
      <c r="E2" s="27"/>
      <c r="F2" s="27"/>
      <c r="G2" s="27"/>
      <c r="H2" s="27"/>
      <c r="I2" s="21"/>
    </row>
    <row r="3" spans="1:10" ht="20.100000000000001" customHeight="1" x14ac:dyDescent="0.15">
      <c r="B3" s="28" t="s">
        <v>69</v>
      </c>
      <c r="C3" s="28"/>
      <c r="D3" s="28"/>
      <c r="E3" s="28"/>
      <c r="F3" s="28"/>
      <c r="G3" s="28"/>
      <c r="H3" s="28"/>
      <c r="I3" s="20"/>
      <c r="J3" s="4" t="s">
        <v>31</v>
      </c>
    </row>
    <row r="4" spans="1:10" ht="18" customHeight="1" x14ac:dyDescent="0.15">
      <c r="A4" s="29" t="s">
        <v>27</v>
      </c>
      <c r="B4" s="22" t="s">
        <v>63</v>
      </c>
      <c r="C4" s="31" t="s">
        <v>50</v>
      </c>
      <c r="D4" s="33" t="s">
        <v>37</v>
      </c>
      <c r="E4" s="24" t="s">
        <v>57</v>
      </c>
      <c r="F4" s="9" t="s">
        <v>55</v>
      </c>
      <c r="G4" s="9" t="s">
        <v>60</v>
      </c>
      <c r="H4" s="22" t="s">
        <v>20</v>
      </c>
      <c r="I4" s="22" t="s">
        <v>71</v>
      </c>
      <c r="J4" s="31" t="s">
        <v>42</v>
      </c>
    </row>
    <row r="5" spans="1:10" ht="21.95" customHeight="1" x14ac:dyDescent="0.15">
      <c r="A5" s="30"/>
      <c r="B5" s="23" t="s">
        <v>64</v>
      </c>
      <c r="C5" s="32"/>
      <c r="D5" s="34"/>
      <c r="E5" s="25" t="s">
        <v>58</v>
      </c>
      <c r="F5" s="23" t="s">
        <v>59</v>
      </c>
      <c r="G5" s="23" t="s">
        <v>61</v>
      </c>
      <c r="H5" s="23" t="s">
        <v>62</v>
      </c>
      <c r="I5" s="23" t="s">
        <v>73</v>
      </c>
      <c r="J5" s="32"/>
    </row>
    <row r="6" spans="1:10" ht="20.100000000000001" customHeight="1" x14ac:dyDescent="0.15">
      <c r="A6" s="13" t="s">
        <v>21</v>
      </c>
      <c r="B6" s="10"/>
      <c r="C6" s="10"/>
      <c r="D6" s="10"/>
      <c r="E6" s="10"/>
      <c r="F6" s="10"/>
      <c r="G6" s="10"/>
      <c r="H6" s="10"/>
      <c r="I6" s="10"/>
      <c r="J6" s="5"/>
    </row>
    <row r="7" spans="1:10" ht="20.100000000000001" customHeight="1" x14ac:dyDescent="0.15">
      <c r="A7" s="13" t="s">
        <v>22</v>
      </c>
      <c r="B7" s="10"/>
      <c r="C7" s="10"/>
      <c r="D7" s="10"/>
      <c r="E7" s="10"/>
      <c r="F7" s="10"/>
      <c r="G7" s="10"/>
      <c r="H7" s="10"/>
      <c r="I7" s="10"/>
      <c r="J7" s="5"/>
    </row>
    <row r="8" spans="1:10" ht="20.100000000000001" customHeight="1" x14ac:dyDescent="0.15">
      <c r="A8" s="14" t="s">
        <v>34</v>
      </c>
      <c r="B8" s="10"/>
      <c r="C8" s="10"/>
      <c r="D8" s="10"/>
      <c r="E8" s="10"/>
      <c r="F8" s="10"/>
      <c r="G8" s="10"/>
      <c r="H8" s="10"/>
      <c r="I8" s="10"/>
      <c r="J8" s="5"/>
    </row>
    <row r="9" spans="1:10" ht="20.100000000000001" customHeight="1" x14ac:dyDescent="0.15">
      <c r="A9" s="15" t="s">
        <v>35</v>
      </c>
      <c r="B9" s="10">
        <v>70000</v>
      </c>
      <c r="C9" s="10"/>
      <c r="D9" s="10">
        <v>35000</v>
      </c>
      <c r="E9" s="10"/>
      <c r="F9" s="10">
        <f>B9+D9</f>
        <v>105000</v>
      </c>
      <c r="G9" s="10">
        <v>114000</v>
      </c>
      <c r="H9" s="10">
        <f>F9-G9</f>
        <v>-9000</v>
      </c>
      <c r="I9" s="10">
        <v>114000</v>
      </c>
      <c r="J9" s="5" t="s">
        <v>70</v>
      </c>
    </row>
    <row r="10" spans="1:10" ht="20.100000000000001" customHeight="1" x14ac:dyDescent="0.15">
      <c r="A10" s="15" t="s">
        <v>36</v>
      </c>
      <c r="B10" s="10">
        <v>1500000</v>
      </c>
      <c r="C10" s="10"/>
      <c r="D10" s="10">
        <v>1000000</v>
      </c>
      <c r="E10" s="10"/>
      <c r="F10" s="10">
        <f>B10+D10</f>
        <v>2500000</v>
      </c>
      <c r="G10" s="10">
        <v>2500000</v>
      </c>
      <c r="H10" s="10">
        <f>F10-G10</f>
        <v>0</v>
      </c>
      <c r="I10" s="10">
        <v>2319000</v>
      </c>
      <c r="J10" s="35" t="s">
        <v>56</v>
      </c>
    </row>
    <row r="11" spans="1:10" ht="20.100000000000001" customHeight="1" x14ac:dyDescent="0.15">
      <c r="A11" s="14" t="s">
        <v>44</v>
      </c>
      <c r="B11" s="10"/>
      <c r="C11" s="10"/>
      <c r="D11" s="10"/>
      <c r="E11" s="10"/>
      <c r="F11" s="10"/>
      <c r="G11" s="10">
        <f>SUM(C11:D11)</f>
        <v>0</v>
      </c>
      <c r="H11" s="10"/>
      <c r="I11" s="26"/>
      <c r="J11" s="36"/>
    </row>
    <row r="12" spans="1:10" ht="20.100000000000001" customHeight="1" x14ac:dyDescent="0.15">
      <c r="A12" s="15" t="s">
        <v>12</v>
      </c>
      <c r="B12" s="10">
        <v>1821000</v>
      </c>
      <c r="C12" s="10"/>
      <c r="D12" s="10">
        <v>0</v>
      </c>
      <c r="E12" s="10"/>
      <c r="F12" s="10">
        <f>B12+D12</f>
        <v>1821000</v>
      </c>
      <c r="G12" s="10">
        <v>1788000</v>
      </c>
      <c r="H12" s="10">
        <f>F12-G12</f>
        <v>33000</v>
      </c>
      <c r="I12" s="10">
        <v>1788000</v>
      </c>
      <c r="J12" s="5"/>
    </row>
    <row r="13" spans="1:10" ht="20.100000000000001" customHeight="1" x14ac:dyDescent="0.15">
      <c r="A13" s="14" t="s">
        <v>13</v>
      </c>
      <c r="B13" s="10"/>
      <c r="C13" s="10"/>
      <c r="D13" s="10"/>
      <c r="E13" s="10"/>
      <c r="F13" s="10"/>
      <c r="G13" s="10"/>
      <c r="H13" s="10"/>
      <c r="I13" s="10"/>
      <c r="J13" s="5"/>
    </row>
    <row r="14" spans="1:10" ht="20.100000000000001" customHeight="1" x14ac:dyDescent="0.15">
      <c r="A14" s="15" t="s">
        <v>68</v>
      </c>
      <c r="B14" s="10">
        <v>1140000</v>
      </c>
      <c r="C14" s="10"/>
      <c r="D14" s="10">
        <v>0</v>
      </c>
      <c r="E14" s="10"/>
      <c r="F14" s="10">
        <f>B14+D14</f>
        <v>1140000</v>
      </c>
      <c r="G14" s="10">
        <v>1140000</v>
      </c>
      <c r="H14" s="10">
        <f>F14-G14</f>
        <v>0</v>
      </c>
      <c r="I14" s="10">
        <v>1140000</v>
      </c>
      <c r="J14" s="5"/>
    </row>
    <row r="15" spans="1:10" ht="20.100000000000001" customHeight="1" x14ac:dyDescent="0.15">
      <c r="A15" s="14" t="s">
        <v>67</v>
      </c>
      <c r="B15" s="10"/>
      <c r="C15" s="10"/>
      <c r="D15" s="10"/>
      <c r="E15" s="10"/>
      <c r="F15" s="10"/>
      <c r="G15" s="10"/>
      <c r="H15" s="10"/>
      <c r="I15" s="10"/>
      <c r="J15" s="5"/>
    </row>
    <row r="16" spans="1:10" ht="20.100000000000001" customHeight="1" x14ac:dyDescent="0.15">
      <c r="A16" s="15" t="s">
        <v>66</v>
      </c>
      <c r="B16" s="10">
        <v>190000</v>
      </c>
      <c r="C16" s="10"/>
      <c r="D16" s="10">
        <v>0</v>
      </c>
      <c r="E16" s="10"/>
      <c r="F16" s="10">
        <f>B16+D16</f>
        <v>190000</v>
      </c>
      <c r="G16" s="10">
        <v>2190000</v>
      </c>
      <c r="H16" s="10">
        <f>F16-G16</f>
        <v>-2000000</v>
      </c>
      <c r="I16" s="10">
        <v>2190000</v>
      </c>
      <c r="J16" s="5"/>
    </row>
    <row r="17" spans="1:10" ht="20.100000000000001" customHeight="1" x14ac:dyDescent="0.15">
      <c r="A17" s="14" t="s">
        <v>14</v>
      </c>
      <c r="B17" s="10"/>
      <c r="C17" s="10"/>
      <c r="D17" s="10"/>
      <c r="E17" s="10"/>
      <c r="F17" s="10"/>
      <c r="G17" s="10"/>
      <c r="H17" s="10"/>
      <c r="I17" s="10"/>
      <c r="J17" s="37" t="s">
        <v>51</v>
      </c>
    </row>
    <row r="18" spans="1:10" ht="20.100000000000001" customHeight="1" x14ac:dyDescent="0.15">
      <c r="A18" s="15" t="s">
        <v>14</v>
      </c>
      <c r="B18" s="10">
        <v>2800000</v>
      </c>
      <c r="C18" s="10"/>
      <c r="D18" s="10">
        <v>1200000</v>
      </c>
      <c r="E18" s="10"/>
      <c r="F18" s="10">
        <f>B18+D18</f>
        <v>4000000</v>
      </c>
      <c r="G18" s="10">
        <v>4000000</v>
      </c>
      <c r="H18" s="10">
        <f>F18-G18</f>
        <v>0</v>
      </c>
      <c r="I18" s="26">
        <v>4285765</v>
      </c>
      <c r="J18" s="38"/>
    </row>
    <row r="19" spans="1:10" ht="20.100000000000001" customHeight="1" x14ac:dyDescent="0.15">
      <c r="A19" s="14" t="s">
        <v>45</v>
      </c>
      <c r="B19" s="10"/>
      <c r="C19" s="10"/>
      <c r="D19" s="10"/>
      <c r="E19" s="10"/>
      <c r="F19" s="10"/>
      <c r="G19" s="10"/>
      <c r="H19" s="10"/>
      <c r="I19" s="10"/>
      <c r="J19" s="5"/>
    </row>
    <row r="20" spans="1:10" ht="20.100000000000001" customHeight="1" x14ac:dyDescent="0.15">
      <c r="A20" s="15" t="s">
        <v>15</v>
      </c>
      <c r="B20" s="10"/>
      <c r="C20" s="10"/>
      <c r="D20" s="10">
        <v>0</v>
      </c>
      <c r="E20" s="10"/>
      <c r="F20" s="10">
        <f>B20+D20</f>
        <v>0</v>
      </c>
      <c r="G20" s="10">
        <v>1000</v>
      </c>
      <c r="H20" s="10">
        <f>F20-G20</f>
        <v>-1000</v>
      </c>
      <c r="I20" s="10">
        <v>370</v>
      </c>
      <c r="J20" s="5"/>
    </row>
    <row r="21" spans="1:10" ht="20.100000000000001" customHeight="1" x14ac:dyDescent="0.15">
      <c r="A21" s="13" t="s">
        <v>16</v>
      </c>
      <c r="B21" s="10"/>
      <c r="C21" s="10"/>
      <c r="D21" s="10"/>
      <c r="E21" s="10"/>
      <c r="F21" s="10"/>
      <c r="G21" s="10"/>
      <c r="H21" s="10"/>
      <c r="I21" s="10"/>
      <c r="J21" s="5"/>
    </row>
    <row r="22" spans="1:10" ht="20.100000000000001" customHeight="1" x14ac:dyDescent="0.15">
      <c r="A22" s="14" t="s">
        <v>46</v>
      </c>
      <c r="B22" s="10"/>
      <c r="C22" s="10">
        <v>0</v>
      </c>
      <c r="D22" s="10">
        <v>0</v>
      </c>
      <c r="E22" s="10"/>
      <c r="F22" s="10">
        <f>C22</f>
        <v>0</v>
      </c>
      <c r="G22" s="10">
        <v>100000</v>
      </c>
      <c r="H22" s="10">
        <f>F22-G22</f>
        <v>-100000</v>
      </c>
      <c r="I22" s="10">
        <v>49270</v>
      </c>
      <c r="J22" s="5" t="s">
        <v>72</v>
      </c>
    </row>
    <row r="23" spans="1:10" ht="20.100000000000001" customHeight="1" x14ac:dyDescent="0.15">
      <c r="A23" s="16" t="s">
        <v>49</v>
      </c>
      <c r="B23" s="11">
        <f>SUM(B9:B22)</f>
        <v>7521000</v>
      </c>
      <c r="C23" s="11">
        <f>SUM(C9:C22)</f>
        <v>0</v>
      </c>
      <c r="D23" s="11">
        <f>SUM(D9:D22)</f>
        <v>2235000</v>
      </c>
      <c r="E23" s="11"/>
      <c r="F23" s="11">
        <f>SUM(F9:F22)</f>
        <v>9756000</v>
      </c>
      <c r="G23" s="11">
        <f>SUM(G9:G22)</f>
        <v>11833000</v>
      </c>
      <c r="H23" s="11">
        <f>F23-G23</f>
        <v>-2077000</v>
      </c>
      <c r="I23" s="11">
        <f>SUM(I9:I22)</f>
        <v>11886405</v>
      </c>
      <c r="J23" s="8"/>
    </row>
    <row r="24" spans="1:10" ht="20.100000000000001" customHeight="1" x14ac:dyDescent="0.15">
      <c r="A24" s="13" t="s">
        <v>23</v>
      </c>
      <c r="B24" s="10"/>
      <c r="C24" s="10"/>
      <c r="D24" s="10"/>
      <c r="E24" s="10"/>
      <c r="F24" s="10"/>
      <c r="G24" s="10"/>
      <c r="H24" s="10"/>
      <c r="I24" s="10"/>
      <c r="J24" s="5"/>
    </row>
    <row r="25" spans="1:10" ht="20.100000000000001" customHeight="1" x14ac:dyDescent="0.15">
      <c r="A25" s="13" t="s">
        <v>24</v>
      </c>
      <c r="B25" s="10"/>
      <c r="C25" s="10"/>
      <c r="D25" s="10"/>
      <c r="E25" s="10"/>
      <c r="F25" s="10"/>
      <c r="G25" s="10"/>
      <c r="H25" s="10"/>
      <c r="I25" s="10"/>
      <c r="J25" s="5"/>
    </row>
    <row r="26" spans="1:10" ht="20.100000000000001" customHeight="1" x14ac:dyDescent="0.15">
      <c r="A26" s="14" t="s">
        <v>0</v>
      </c>
      <c r="B26" s="10">
        <v>3800000</v>
      </c>
      <c r="C26" s="10"/>
      <c r="D26" s="10"/>
      <c r="E26" s="10"/>
      <c r="F26" s="17">
        <f>B26</f>
        <v>3800000</v>
      </c>
      <c r="G26" s="10">
        <v>5000000</v>
      </c>
      <c r="H26" s="10">
        <f>F26-G26</f>
        <v>-1200000</v>
      </c>
      <c r="I26" s="10">
        <v>5161867</v>
      </c>
      <c r="J26" s="5"/>
    </row>
    <row r="27" spans="1:10" ht="20.100000000000001" customHeight="1" x14ac:dyDescent="0.15">
      <c r="A27" s="14" t="s">
        <v>17</v>
      </c>
      <c r="B27" s="10">
        <v>360000</v>
      </c>
      <c r="C27" s="10"/>
      <c r="D27" s="10"/>
      <c r="E27" s="10"/>
      <c r="F27" s="17">
        <f t="shared" ref="F27:F42" si="0">B27</f>
        <v>360000</v>
      </c>
      <c r="G27" s="10">
        <v>380000</v>
      </c>
      <c r="H27" s="10">
        <f t="shared" ref="H27:H41" si="1">F27-G27</f>
        <v>-20000</v>
      </c>
      <c r="I27" s="10">
        <v>360030</v>
      </c>
      <c r="J27" s="5"/>
    </row>
    <row r="28" spans="1:10" ht="20.100000000000001" customHeight="1" x14ac:dyDescent="0.15">
      <c r="A28" s="14" t="s">
        <v>1</v>
      </c>
      <c r="B28" s="10">
        <v>750000</v>
      </c>
      <c r="C28" s="10"/>
      <c r="D28" s="10"/>
      <c r="E28" s="10"/>
      <c r="F28" s="17">
        <f t="shared" si="0"/>
        <v>750000</v>
      </c>
      <c r="G28" s="10">
        <v>770000</v>
      </c>
      <c r="H28" s="10">
        <f t="shared" si="1"/>
        <v>-20000</v>
      </c>
      <c r="I28" s="10">
        <v>902558</v>
      </c>
      <c r="J28" s="5"/>
    </row>
    <row r="29" spans="1:10" ht="20.100000000000001" customHeight="1" x14ac:dyDescent="0.15">
      <c r="A29" s="14" t="s">
        <v>2</v>
      </c>
      <c r="B29" s="10">
        <v>350000</v>
      </c>
      <c r="C29" s="10"/>
      <c r="D29" s="10"/>
      <c r="E29" s="10"/>
      <c r="F29" s="17">
        <f t="shared" si="0"/>
        <v>350000</v>
      </c>
      <c r="G29" s="10">
        <v>350000</v>
      </c>
      <c r="H29" s="10">
        <f t="shared" si="1"/>
        <v>0</v>
      </c>
      <c r="I29" s="10">
        <v>369775</v>
      </c>
      <c r="J29" s="5"/>
    </row>
    <row r="30" spans="1:10" ht="20.100000000000001" customHeight="1" x14ac:dyDescent="0.15">
      <c r="A30" s="14" t="s">
        <v>25</v>
      </c>
      <c r="B30" s="10">
        <v>60000</v>
      </c>
      <c r="C30" s="10"/>
      <c r="D30" s="10"/>
      <c r="E30" s="10"/>
      <c r="F30" s="17">
        <f t="shared" si="0"/>
        <v>60000</v>
      </c>
      <c r="G30" s="10">
        <v>160000</v>
      </c>
      <c r="H30" s="10">
        <f t="shared" si="1"/>
        <v>-100000</v>
      </c>
      <c r="I30" s="10">
        <v>110000</v>
      </c>
      <c r="J30" s="5"/>
    </row>
    <row r="31" spans="1:10" ht="20.100000000000001" customHeight="1" x14ac:dyDescent="0.15">
      <c r="A31" s="14" t="s">
        <v>3</v>
      </c>
      <c r="B31" s="10">
        <v>50000</v>
      </c>
      <c r="C31" s="10"/>
      <c r="D31" s="10"/>
      <c r="E31" s="10"/>
      <c r="F31" s="17">
        <f t="shared" si="0"/>
        <v>50000</v>
      </c>
      <c r="G31" s="10">
        <v>100000</v>
      </c>
      <c r="H31" s="10">
        <f t="shared" si="1"/>
        <v>-50000</v>
      </c>
      <c r="I31" s="10">
        <v>0</v>
      </c>
      <c r="J31" s="5"/>
    </row>
    <row r="32" spans="1:10" ht="20.100000000000001" customHeight="1" x14ac:dyDescent="0.15">
      <c r="A32" s="14" t="s">
        <v>74</v>
      </c>
      <c r="B32" s="10">
        <v>0</v>
      </c>
      <c r="C32" s="10"/>
      <c r="D32" s="10"/>
      <c r="E32" s="10"/>
      <c r="F32" s="17">
        <f t="shared" si="0"/>
        <v>0</v>
      </c>
      <c r="G32" s="10">
        <v>0</v>
      </c>
      <c r="H32" s="10">
        <f t="shared" si="1"/>
        <v>0</v>
      </c>
      <c r="I32" s="10">
        <v>93505</v>
      </c>
      <c r="J32" s="5"/>
    </row>
    <row r="33" spans="1:10" ht="20.100000000000001" customHeight="1" x14ac:dyDescent="0.15">
      <c r="A33" s="14" t="s">
        <v>4</v>
      </c>
      <c r="B33" s="10">
        <v>50000</v>
      </c>
      <c r="C33" s="10"/>
      <c r="D33" s="10"/>
      <c r="E33" s="10"/>
      <c r="F33" s="17">
        <f t="shared" si="0"/>
        <v>50000</v>
      </c>
      <c r="G33" s="10">
        <v>150000</v>
      </c>
      <c r="H33" s="10">
        <f t="shared" si="1"/>
        <v>-100000</v>
      </c>
      <c r="I33" s="10">
        <v>39760</v>
      </c>
      <c r="J33" s="5"/>
    </row>
    <row r="34" spans="1:10" ht="20.100000000000001" customHeight="1" x14ac:dyDescent="0.15">
      <c r="A34" s="14" t="s">
        <v>8</v>
      </c>
      <c r="B34" s="10">
        <v>750000</v>
      </c>
      <c r="C34" s="10"/>
      <c r="D34" s="10"/>
      <c r="E34" s="10"/>
      <c r="F34" s="17">
        <f t="shared" si="0"/>
        <v>750000</v>
      </c>
      <c r="G34" s="10">
        <v>650000</v>
      </c>
      <c r="H34" s="10">
        <f t="shared" si="1"/>
        <v>100000</v>
      </c>
      <c r="I34" s="10">
        <v>938181</v>
      </c>
      <c r="J34" s="5"/>
    </row>
    <row r="35" spans="1:10" ht="20.100000000000001" customHeight="1" x14ac:dyDescent="0.15">
      <c r="A35" s="14" t="s">
        <v>7</v>
      </c>
      <c r="B35" s="10">
        <v>730000</v>
      </c>
      <c r="C35" s="10"/>
      <c r="D35" s="10"/>
      <c r="E35" s="10"/>
      <c r="F35" s="17">
        <f t="shared" si="0"/>
        <v>730000</v>
      </c>
      <c r="G35" s="10">
        <v>700000</v>
      </c>
      <c r="H35" s="10">
        <f t="shared" si="1"/>
        <v>30000</v>
      </c>
      <c r="I35" s="10">
        <v>702370</v>
      </c>
      <c r="J35" s="5"/>
    </row>
    <row r="36" spans="1:10" ht="20.100000000000001" customHeight="1" x14ac:dyDescent="0.15">
      <c r="A36" s="14" t="s">
        <v>47</v>
      </c>
      <c r="B36" s="10">
        <v>100000</v>
      </c>
      <c r="C36" s="10"/>
      <c r="D36" s="10"/>
      <c r="E36" s="10"/>
      <c r="F36" s="17">
        <f t="shared" si="0"/>
        <v>100000</v>
      </c>
      <c r="G36" s="10">
        <v>100000</v>
      </c>
      <c r="H36" s="10">
        <f t="shared" si="1"/>
        <v>0</v>
      </c>
      <c r="I36" s="10">
        <v>96313</v>
      </c>
      <c r="J36" s="5"/>
    </row>
    <row r="37" spans="1:10" ht="20.100000000000001" customHeight="1" x14ac:dyDescent="0.15">
      <c r="A37" s="14" t="s">
        <v>26</v>
      </c>
      <c r="B37" s="10">
        <v>140000</v>
      </c>
      <c r="C37" s="10"/>
      <c r="D37" s="10"/>
      <c r="E37" s="10"/>
      <c r="F37" s="17">
        <f t="shared" si="0"/>
        <v>140000</v>
      </c>
      <c r="G37" s="10">
        <v>140000</v>
      </c>
      <c r="H37" s="10">
        <f t="shared" si="1"/>
        <v>0</v>
      </c>
      <c r="I37" s="10">
        <v>141500</v>
      </c>
      <c r="J37" s="5"/>
    </row>
    <row r="38" spans="1:10" ht="20.100000000000001" customHeight="1" x14ac:dyDescent="0.15">
      <c r="A38" s="14" t="s">
        <v>18</v>
      </c>
      <c r="B38" s="10">
        <v>770000</v>
      </c>
      <c r="C38" s="10"/>
      <c r="D38" s="10"/>
      <c r="E38" s="10"/>
      <c r="F38" s="17">
        <f t="shared" si="0"/>
        <v>770000</v>
      </c>
      <c r="G38" s="10">
        <v>1060000</v>
      </c>
      <c r="H38" s="10">
        <f t="shared" si="1"/>
        <v>-290000</v>
      </c>
      <c r="I38" s="10">
        <v>1006676</v>
      </c>
      <c r="J38" s="5"/>
    </row>
    <row r="39" spans="1:10" ht="20.100000000000001" customHeight="1" x14ac:dyDescent="0.15">
      <c r="A39" s="14" t="s">
        <v>5</v>
      </c>
      <c r="B39" s="10">
        <v>10000</v>
      </c>
      <c r="C39" s="10"/>
      <c r="D39" s="10"/>
      <c r="E39" s="10"/>
      <c r="F39" s="17">
        <f t="shared" si="0"/>
        <v>10000</v>
      </c>
      <c r="G39" s="10">
        <v>10000</v>
      </c>
      <c r="H39" s="10">
        <f t="shared" si="1"/>
        <v>0</v>
      </c>
      <c r="I39" s="10">
        <v>9300</v>
      </c>
      <c r="J39" s="5"/>
    </row>
    <row r="40" spans="1:10" ht="20.100000000000001" customHeight="1" x14ac:dyDescent="0.15">
      <c r="A40" s="14" t="s">
        <v>19</v>
      </c>
      <c r="B40" s="10">
        <v>150000</v>
      </c>
      <c r="C40" s="10"/>
      <c r="D40" s="10"/>
      <c r="E40" s="10"/>
      <c r="F40" s="17">
        <f t="shared" si="0"/>
        <v>150000</v>
      </c>
      <c r="G40" s="10">
        <v>150000</v>
      </c>
      <c r="H40" s="10">
        <f t="shared" si="1"/>
        <v>0</v>
      </c>
      <c r="I40" s="10">
        <v>259300</v>
      </c>
      <c r="J40" s="5"/>
    </row>
    <row r="41" spans="1:10" ht="20.100000000000001" customHeight="1" x14ac:dyDescent="0.15">
      <c r="A41" s="14" t="s">
        <v>11</v>
      </c>
      <c r="B41" s="10">
        <v>150000</v>
      </c>
      <c r="C41" s="10"/>
      <c r="D41" s="10"/>
      <c r="E41" s="10"/>
      <c r="F41" s="17">
        <f t="shared" si="0"/>
        <v>150000</v>
      </c>
      <c r="G41" s="10">
        <v>200000</v>
      </c>
      <c r="H41" s="10">
        <f t="shared" si="1"/>
        <v>-50000</v>
      </c>
      <c r="I41" s="10">
        <v>202631</v>
      </c>
      <c r="J41" s="5"/>
    </row>
    <row r="42" spans="1:10" ht="20.100000000000001" customHeight="1" x14ac:dyDescent="0.15">
      <c r="A42" s="14" t="s">
        <v>6</v>
      </c>
      <c r="B42" s="10">
        <v>220000</v>
      </c>
      <c r="C42" s="10"/>
      <c r="D42" s="10"/>
      <c r="E42" s="10"/>
      <c r="F42" s="17">
        <f t="shared" si="0"/>
        <v>220000</v>
      </c>
      <c r="G42" s="10">
        <v>220000</v>
      </c>
      <c r="H42" s="10">
        <f>F42-G42</f>
        <v>0</v>
      </c>
      <c r="I42" s="10">
        <v>148215</v>
      </c>
      <c r="J42" s="5"/>
    </row>
    <row r="43" spans="1:10" ht="20.100000000000001" customHeight="1" x14ac:dyDescent="0.15">
      <c r="A43" s="16" t="s">
        <v>32</v>
      </c>
      <c r="B43" s="11">
        <f>SUM(B26:B42)</f>
        <v>8440000</v>
      </c>
      <c r="C43" s="11">
        <f>SUM(C26:C42)</f>
        <v>0</v>
      </c>
      <c r="D43" s="11">
        <f>SUM(D26:D42)</f>
        <v>0</v>
      </c>
      <c r="E43" s="11"/>
      <c r="F43" s="11">
        <f>SUM(F26:F42)</f>
        <v>8440000</v>
      </c>
      <c r="G43" s="11">
        <f>SUM(G26:G42)</f>
        <v>10140000</v>
      </c>
      <c r="H43" s="11">
        <f>F43-G43</f>
        <v>-1700000</v>
      </c>
      <c r="I43" s="11">
        <f>SUM(I26:I42)</f>
        <v>10541981</v>
      </c>
      <c r="J43" s="8"/>
    </row>
    <row r="44" spans="1:10" ht="20.100000000000001" customHeight="1" x14ac:dyDescent="0.15">
      <c r="A44" s="13" t="s">
        <v>53</v>
      </c>
      <c r="B44" s="10"/>
      <c r="C44" s="10"/>
      <c r="D44" s="10"/>
      <c r="E44" s="10"/>
      <c r="F44" s="10"/>
      <c r="G44" s="10"/>
      <c r="H44" s="10"/>
      <c r="I44" s="10"/>
      <c r="J44" s="5"/>
    </row>
    <row r="45" spans="1:10" ht="20.100000000000001" customHeight="1" x14ac:dyDescent="0.15">
      <c r="A45" s="14" t="s">
        <v>2</v>
      </c>
      <c r="B45" s="10"/>
      <c r="C45" s="10">
        <v>0</v>
      </c>
      <c r="D45" s="10"/>
      <c r="E45" s="10"/>
      <c r="F45" s="10">
        <f>SUM(B45:C45)</f>
        <v>0</v>
      </c>
      <c r="G45" s="10">
        <v>1000</v>
      </c>
      <c r="H45" s="10">
        <f>F45-G45</f>
        <v>-1000</v>
      </c>
      <c r="I45" s="10"/>
      <c r="J45" s="5"/>
    </row>
    <row r="46" spans="1:10" ht="20.100000000000001" customHeight="1" x14ac:dyDescent="0.15">
      <c r="A46" s="16" t="s">
        <v>54</v>
      </c>
      <c r="B46" s="11">
        <f>SUM(B45)</f>
        <v>0</v>
      </c>
      <c r="C46" s="11">
        <f>SUM(C45)</f>
        <v>0</v>
      </c>
      <c r="D46" s="11"/>
      <c r="E46" s="11"/>
      <c r="F46" s="11">
        <f>SUM(F45)</f>
        <v>0</v>
      </c>
      <c r="G46" s="11">
        <f>SUM(G45)</f>
        <v>1000</v>
      </c>
      <c r="H46" s="11">
        <f>F46-G46</f>
        <v>-1000</v>
      </c>
      <c r="I46" s="11"/>
      <c r="J46" s="8"/>
    </row>
    <row r="47" spans="1:10" ht="20.100000000000001" customHeight="1" x14ac:dyDescent="0.15">
      <c r="A47" s="13" t="s">
        <v>52</v>
      </c>
      <c r="B47" s="10"/>
      <c r="C47" s="10"/>
      <c r="D47" s="10"/>
      <c r="E47" s="10"/>
      <c r="F47" s="10"/>
      <c r="G47" s="10"/>
      <c r="H47" s="10"/>
      <c r="I47" s="10"/>
      <c r="J47" s="5"/>
    </row>
    <row r="48" spans="1:10" ht="20.100000000000001" customHeight="1" x14ac:dyDescent="0.15">
      <c r="A48" s="14" t="s">
        <v>0</v>
      </c>
      <c r="B48" s="10"/>
      <c r="C48" s="10"/>
      <c r="D48" s="10">
        <v>1100000</v>
      </c>
      <c r="E48" s="10"/>
      <c r="F48" s="10">
        <f>D48</f>
        <v>1100000</v>
      </c>
      <c r="G48" s="10">
        <v>1000000</v>
      </c>
      <c r="H48" s="10">
        <f>F48-G48</f>
        <v>100000</v>
      </c>
      <c r="I48" s="10">
        <v>998340</v>
      </c>
      <c r="J48" s="5"/>
    </row>
    <row r="49" spans="1:10" ht="20.100000000000001" customHeight="1" x14ac:dyDescent="0.15">
      <c r="A49" s="14" t="s">
        <v>17</v>
      </c>
      <c r="B49" s="10"/>
      <c r="C49" s="10"/>
      <c r="D49" s="10">
        <v>50000</v>
      </c>
      <c r="E49" s="10"/>
      <c r="F49" s="10">
        <f t="shared" ref="F49:F60" si="2">D49</f>
        <v>50000</v>
      </c>
      <c r="G49" s="10">
        <v>50000</v>
      </c>
      <c r="H49" s="10">
        <f t="shared" ref="H49:H60" si="3">F49-G49</f>
        <v>0</v>
      </c>
      <c r="I49" s="10">
        <v>40003</v>
      </c>
      <c r="J49" s="5"/>
    </row>
    <row r="50" spans="1:10" ht="20.100000000000001" customHeight="1" x14ac:dyDescent="0.15">
      <c r="A50" s="14" t="s">
        <v>10</v>
      </c>
      <c r="B50" s="10"/>
      <c r="C50" s="10"/>
      <c r="D50" s="10">
        <v>30000</v>
      </c>
      <c r="E50" s="10"/>
      <c r="F50" s="10">
        <f t="shared" si="2"/>
        <v>30000</v>
      </c>
      <c r="G50" s="10">
        <v>30000</v>
      </c>
      <c r="H50" s="10">
        <f t="shared" si="3"/>
        <v>0</v>
      </c>
      <c r="I50" s="10">
        <v>20716</v>
      </c>
      <c r="J50" s="5"/>
    </row>
    <row r="51" spans="1:10" ht="20.100000000000001" customHeight="1" x14ac:dyDescent="0.15">
      <c r="A51" s="14" t="s">
        <v>1</v>
      </c>
      <c r="B51" s="10"/>
      <c r="C51" s="10"/>
      <c r="D51" s="10">
        <v>80000</v>
      </c>
      <c r="E51" s="10"/>
      <c r="F51" s="10">
        <f t="shared" si="2"/>
        <v>80000</v>
      </c>
      <c r="G51" s="10">
        <v>80000</v>
      </c>
      <c r="H51" s="10">
        <f t="shared" si="3"/>
        <v>0</v>
      </c>
      <c r="I51" s="10">
        <v>91136</v>
      </c>
      <c r="J51" s="5"/>
    </row>
    <row r="52" spans="1:10" ht="20.100000000000001" customHeight="1" x14ac:dyDescent="0.15">
      <c r="A52" s="14" t="s">
        <v>2</v>
      </c>
      <c r="B52" s="10"/>
      <c r="C52" s="10"/>
      <c r="D52" s="10">
        <v>80000</v>
      </c>
      <c r="E52" s="10"/>
      <c r="F52" s="10">
        <f t="shared" si="2"/>
        <v>80000</v>
      </c>
      <c r="G52" s="10">
        <v>80000</v>
      </c>
      <c r="H52" s="10">
        <f t="shared" si="3"/>
        <v>0</v>
      </c>
      <c r="I52" s="10">
        <v>80874</v>
      </c>
      <c r="J52" s="5"/>
    </row>
    <row r="53" spans="1:10" ht="20.100000000000001" customHeight="1" x14ac:dyDescent="0.15">
      <c r="A53" s="14" t="s">
        <v>3</v>
      </c>
      <c r="B53" s="10"/>
      <c r="C53" s="10"/>
      <c r="D53" s="10">
        <v>50000</v>
      </c>
      <c r="E53" s="10"/>
      <c r="F53" s="10">
        <f t="shared" si="2"/>
        <v>50000</v>
      </c>
      <c r="G53" s="10">
        <v>50000</v>
      </c>
      <c r="H53" s="10">
        <f t="shared" si="3"/>
        <v>0</v>
      </c>
      <c r="I53" s="10">
        <v>0</v>
      </c>
      <c r="J53" s="5"/>
    </row>
    <row r="54" spans="1:10" ht="20.100000000000001" customHeight="1" x14ac:dyDescent="0.15">
      <c r="A54" s="14" t="s">
        <v>4</v>
      </c>
      <c r="B54" s="10"/>
      <c r="C54" s="10"/>
      <c r="D54" s="10">
        <v>20000</v>
      </c>
      <c r="E54" s="10"/>
      <c r="F54" s="10">
        <f t="shared" si="2"/>
        <v>20000</v>
      </c>
      <c r="G54" s="10">
        <v>50000</v>
      </c>
      <c r="H54" s="10">
        <f t="shared" si="3"/>
        <v>-30000</v>
      </c>
      <c r="I54" s="10">
        <v>20217</v>
      </c>
      <c r="J54" s="5"/>
    </row>
    <row r="55" spans="1:10" ht="20.100000000000001" customHeight="1" x14ac:dyDescent="0.15">
      <c r="A55" s="14" t="s">
        <v>8</v>
      </c>
      <c r="B55" s="10"/>
      <c r="C55" s="10"/>
      <c r="D55" s="10">
        <v>30000</v>
      </c>
      <c r="E55" s="10"/>
      <c r="F55" s="10">
        <f t="shared" si="2"/>
        <v>30000</v>
      </c>
      <c r="G55" s="10">
        <v>0</v>
      </c>
      <c r="H55" s="10">
        <f t="shared" si="3"/>
        <v>30000</v>
      </c>
      <c r="I55" s="10">
        <v>32103</v>
      </c>
      <c r="J55" s="5"/>
    </row>
    <row r="56" spans="1:10" ht="20.100000000000001" customHeight="1" x14ac:dyDescent="0.15">
      <c r="A56" s="14" t="s">
        <v>47</v>
      </c>
      <c r="B56" s="10"/>
      <c r="C56" s="10"/>
      <c r="D56" s="10">
        <v>180000</v>
      </c>
      <c r="E56" s="10"/>
      <c r="F56" s="10">
        <f t="shared" si="2"/>
        <v>180000</v>
      </c>
      <c r="G56" s="10">
        <v>180000</v>
      </c>
      <c r="H56" s="10">
        <f t="shared" si="3"/>
        <v>0</v>
      </c>
      <c r="I56" s="10">
        <v>173009</v>
      </c>
      <c r="J56" s="5"/>
    </row>
    <row r="57" spans="1:10" ht="20.100000000000001" customHeight="1" x14ac:dyDescent="0.15">
      <c r="A57" s="14" t="s">
        <v>18</v>
      </c>
      <c r="B57" s="10"/>
      <c r="C57" s="10"/>
      <c r="D57" s="10">
        <v>350000</v>
      </c>
      <c r="E57" s="10"/>
      <c r="F57" s="10">
        <f t="shared" si="2"/>
        <v>350000</v>
      </c>
      <c r="G57" s="10">
        <v>350000</v>
      </c>
      <c r="H57" s="10">
        <f t="shared" si="3"/>
        <v>0</v>
      </c>
      <c r="I57" s="10">
        <v>340632</v>
      </c>
      <c r="J57" s="5"/>
    </row>
    <row r="58" spans="1:10" ht="20.100000000000001" customHeight="1" x14ac:dyDescent="0.15">
      <c r="A58" s="14" t="s">
        <v>9</v>
      </c>
      <c r="B58" s="10"/>
      <c r="C58" s="10"/>
      <c r="D58" s="10">
        <v>80000</v>
      </c>
      <c r="E58" s="10"/>
      <c r="F58" s="10">
        <f t="shared" si="2"/>
        <v>80000</v>
      </c>
      <c r="G58" s="10">
        <v>80000</v>
      </c>
      <c r="H58" s="10">
        <f t="shared" si="3"/>
        <v>0</v>
      </c>
      <c r="I58" s="10">
        <v>77900</v>
      </c>
      <c r="J58" s="5"/>
    </row>
    <row r="59" spans="1:10" ht="20.100000000000001" customHeight="1" x14ac:dyDescent="0.15">
      <c r="A59" s="14" t="s">
        <v>48</v>
      </c>
      <c r="B59" s="10"/>
      <c r="C59" s="10"/>
      <c r="D59" s="10">
        <v>260000</v>
      </c>
      <c r="E59" s="10"/>
      <c r="F59" s="10">
        <f t="shared" si="2"/>
        <v>260000</v>
      </c>
      <c r="G59" s="10">
        <v>260000</v>
      </c>
      <c r="H59" s="10">
        <f t="shared" si="3"/>
        <v>0</v>
      </c>
      <c r="I59" s="10">
        <v>264000</v>
      </c>
      <c r="J59" s="5"/>
    </row>
    <row r="60" spans="1:10" ht="20.100000000000001" customHeight="1" x14ac:dyDescent="0.15">
      <c r="A60" s="14" t="s">
        <v>6</v>
      </c>
      <c r="B60" s="10"/>
      <c r="C60" s="10"/>
      <c r="D60" s="10">
        <v>290000</v>
      </c>
      <c r="E60" s="10"/>
      <c r="F60" s="10">
        <f t="shared" si="2"/>
        <v>290000</v>
      </c>
      <c r="G60" s="10">
        <v>290000</v>
      </c>
      <c r="H60" s="10">
        <f t="shared" si="3"/>
        <v>0</v>
      </c>
      <c r="I60" s="10">
        <v>357160</v>
      </c>
      <c r="J60" s="5" t="s">
        <v>43</v>
      </c>
    </row>
    <row r="61" spans="1:10" ht="20.100000000000001" customHeight="1" x14ac:dyDescent="0.15">
      <c r="A61" s="16" t="s">
        <v>33</v>
      </c>
      <c r="B61" s="11"/>
      <c r="C61" s="11"/>
      <c r="D61" s="11">
        <f>SUM(D48:D60)</f>
        <v>2600000</v>
      </c>
      <c r="E61" s="11"/>
      <c r="F61" s="11">
        <f>SUM(F48:F60)</f>
        <v>2600000</v>
      </c>
      <c r="G61" s="11">
        <f>SUM(G48:G60)</f>
        <v>2500000</v>
      </c>
      <c r="H61" s="11">
        <f>F61-G61</f>
        <v>100000</v>
      </c>
      <c r="I61" s="11">
        <f>SUM(I48:I60)</f>
        <v>2496090</v>
      </c>
      <c r="J61" s="8"/>
    </row>
    <row r="62" spans="1:10" s="1" customFormat="1" ht="20.100000000000001" customHeight="1" x14ac:dyDescent="0.15">
      <c r="A62" s="18" t="s">
        <v>38</v>
      </c>
      <c r="B62" s="10">
        <f>B43+B46+B61</f>
        <v>8440000</v>
      </c>
      <c r="C62" s="10">
        <f>C43+C46+C61</f>
        <v>0</v>
      </c>
      <c r="D62" s="10">
        <f>D43+D46+D61</f>
        <v>2600000</v>
      </c>
      <c r="E62" s="10"/>
      <c r="F62" s="10">
        <f>F43+F46+F61</f>
        <v>11040000</v>
      </c>
      <c r="G62" s="10">
        <f>G43+G46+G61</f>
        <v>12641000</v>
      </c>
      <c r="H62" s="10">
        <f>H43+H46+H61</f>
        <v>-1601000</v>
      </c>
      <c r="I62" s="10">
        <f>I43+I46+I61</f>
        <v>13038071</v>
      </c>
      <c r="J62" s="5"/>
    </row>
    <row r="63" spans="1:10" ht="20.100000000000001" customHeight="1" x14ac:dyDescent="0.15">
      <c r="A63" s="19" t="s">
        <v>28</v>
      </c>
      <c r="B63" s="12">
        <f>B23-B62</f>
        <v>-919000</v>
      </c>
      <c r="C63" s="12">
        <f>C23-C62</f>
        <v>0</v>
      </c>
      <c r="D63" s="12">
        <f>D23-D62</f>
        <v>-365000</v>
      </c>
      <c r="E63" s="12"/>
      <c r="F63" s="12">
        <f>F23-F62</f>
        <v>-1284000</v>
      </c>
      <c r="G63" s="12">
        <f>G23-G62</f>
        <v>-808000</v>
      </c>
      <c r="H63" s="12">
        <f>H23-H62</f>
        <v>-476000</v>
      </c>
      <c r="I63" s="12">
        <f>I23-I62</f>
        <v>-1151666</v>
      </c>
      <c r="J63" s="6"/>
    </row>
    <row r="64" spans="1:10" ht="20.100000000000001" customHeight="1" x14ac:dyDescent="0.15">
      <c r="A64" s="19" t="s">
        <v>39</v>
      </c>
      <c r="B64" s="12"/>
      <c r="C64" s="12"/>
      <c r="D64" s="12"/>
      <c r="E64" s="12"/>
      <c r="F64" s="12"/>
      <c r="G64" s="12"/>
      <c r="H64" s="12"/>
      <c r="I64" s="12"/>
      <c r="J64" s="6"/>
    </row>
    <row r="65" spans="1:10" ht="20.100000000000001" customHeight="1" x14ac:dyDescent="0.15">
      <c r="A65" s="19" t="s">
        <v>29</v>
      </c>
      <c r="B65" s="12"/>
      <c r="C65" s="12"/>
      <c r="D65" s="12"/>
      <c r="E65" s="12"/>
      <c r="F65" s="12"/>
      <c r="G65" s="12"/>
      <c r="H65" s="12"/>
      <c r="I65" s="12"/>
      <c r="J65" s="6"/>
    </row>
    <row r="66" spans="1:10" ht="20.100000000000001" customHeight="1" x14ac:dyDescent="0.15">
      <c r="A66" s="19" t="s">
        <v>40</v>
      </c>
      <c r="B66" s="12"/>
      <c r="C66" s="12"/>
      <c r="D66" s="12"/>
      <c r="E66" s="12"/>
      <c r="F66" s="12"/>
      <c r="G66" s="12"/>
      <c r="H66" s="12"/>
      <c r="I66" s="12"/>
      <c r="J66" s="6"/>
    </row>
    <row r="67" spans="1:10" ht="20.100000000000001" customHeight="1" x14ac:dyDescent="0.15">
      <c r="A67" s="19" t="s">
        <v>41</v>
      </c>
      <c r="B67" s="12"/>
      <c r="C67" s="12"/>
      <c r="D67" s="12"/>
      <c r="E67" s="12"/>
      <c r="F67" s="12"/>
      <c r="G67" s="12"/>
      <c r="H67" s="12"/>
      <c r="I67" s="12"/>
      <c r="J67" s="6"/>
    </row>
    <row r="68" spans="1:10" ht="20.100000000000001" customHeight="1" x14ac:dyDescent="0.15">
      <c r="A68" s="19" t="s">
        <v>30</v>
      </c>
      <c r="B68" s="12"/>
      <c r="C68" s="12"/>
      <c r="D68" s="12"/>
      <c r="E68" s="12"/>
      <c r="F68" s="12"/>
      <c r="G68" s="12"/>
      <c r="H68" s="12"/>
      <c r="I68" s="12"/>
      <c r="J68" s="6"/>
    </row>
    <row r="69" spans="1:10" s="2" customFormat="1" ht="20.100000000000001" customHeight="1" x14ac:dyDescent="0.15">
      <c r="B69"/>
      <c r="C69"/>
      <c r="D69"/>
      <c r="E69"/>
      <c r="F69"/>
      <c r="G69"/>
      <c r="H69"/>
      <c r="I69"/>
      <c r="J69"/>
    </row>
    <row r="70" spans="1:10" s="2" customFormat="1" ht="20.100000000000001" customHeight="1" x14ac:dyDescent="0.15">
      <c r="B70"/>
      <c r="C70"/>
      <c r="D70"/>
      <c r="E70"/>
      <c r="F70"/>
      <c r="G70"/>
      <c r="H70"/>
      <c r="I70"/>
      <c r="J70"/>
    </row>
  </sheetData>
  <mergeCells count="8">
    <mergeCell ref="J10:J11"/>
    <mergeCell ref="J17:J18"/>
    <mergeCell ref="J4:J5"/>
    <mergeCell ref="B2:H2"/>
    <mergeCell ref="B3:H3"/>
    <mergeCell ref="A4:A5"/>
    <mergeCell ref="C4:C5"/>
    <mergeCell ref="D4:D5"/>
  </mergeCells>
  <phoneticPr fontId="1"/>
  <printOptions horizontalCentered="1"/>
  <pageMargins left="0.59055118110236227" right="0.39370078740157483" top="0.78740157480314965" bottom="0.39370078740157483" header="0.31496062992125984" footer="0.31496062992125984"/>
  <pageSetup paperSize="8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令和２予算</vt:lpstr>
      <vt:lpstr>令和２予算!Print_Area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2020-06-12T05:15:32Z</dcterms:modified>
</cp:coreProperties>
</file>