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 activeTab="1"/>
  </bookViews>
  <sheets>
    <sheet name="R1決算（1）" sheetId="14" r:id="rId1"/>
    <sheet name="R1決算 (2)" sheetId="7" r:id="rId2"/>
    <sheet name="R1決算 (6)" sheetId="11" r:id="rId3"/>
  </sheets>
  <definedNames>
    <definedName name="_xlnm.Print_Area" localSheetId="1">'R1決算 (2)'!$A$1:$F$28</definedName>
    <definedName name="_xlnm.Print_Area" localSheetId="2">'R1決算 (6)'!$A$1:$E$31</definedName>
    <definedName name="_xlnm.Print_Area" localSheetId="0">'R1決算（1）'!$A$1:$I$69</definedName>
  </definedNames>
  <calcPr calcId="152511"/>
</workbook>
</file>

<file path=xl/calcChain.xml><?xml version="1.0" encoding="utf-8"?>
<calcChain xmlns="http://schemas.openxmlformats.org/spreadsheetml/2006/main">
  <c r="D13" i="7" l="1"/>
  <c r="B68" i="14" l="1"/>
  <c r="G56" i="14"/>
  <c r="G32" i="14"/>
  <c r="H32" i="14" s="1"/>
  <c r="H56" i="14" l="1"/>
  <c r="G36" i="14"/>
  <c r="H36" i="14" s="1"/>
  <c r="G57" i="14" l="1"/>
  <c r="H57" i="14" s="1"/>
  <c r="G9" i="14" l="1"/>
  <c r="G18" i="14" l="1"/>
  <c r="B47" i="14" l="1"/>
  <c r="G45" i="14"/>
  <c r="H45" i="14" s="1"/>
  <c r="H16" i="14" l="1"/>
  <c r="G22" i="14" l="1"/>
  <c r="G20" i="14"/>
  <c r="G10" i="14"/>
  <c r="D29" i="11" l="1"/>
  <c r="D13" i="11"/>
  <c r="B10" i="7" l="1"/>
  <c r="G65" i="14" l="1"/>
  <c r="D47" i="14"/>
  <c r="G46" i="14"/>
  <c r="G47" i="14" s="1"/>
  <c r="H47" i="14" s="1"/>
  <c r="H46" i="14" l="1"/>
  <c r="G26" i="14" l="1"/>
  <c r="G27" i="14"/>
  <c r="G28" i="14"/>
  <c r="G29" i="14"/>
  <c r="G30" i="14"/>
  <c r="G31" i="14"/>
  <c r="G33" i="14"/>
  <c r="G34" i="14"/>
  <c r="G35" i="14"/>
  <c r="G37" i="14"/>
  <c r="G38" i="14"/>
  <c r="G39" i="14"/>
  <c r="G40" i="14"/>
  <c r="G41" i="14"/>
  <c r="G42" i="14"/>
  <c r="G49" i="14"/>
  <c r="G50" i="14"/>
  <c r="G51" i="14"/>
  <c r="G52" i="14"/>
  <c r="G53" i="14"/>
  <c r="G54" i="14"/>
  <c r="G55" i="14"/>
  <c r="H55" i="14" s="1"/>
  <c r="G58" i="14"/>
  <c r="H58" i="14" s="1"/>
  <c r="G59" i="14"/>
  <c r="G60" i="14"/>
  <c r="G61" i="14"/>
  <c r="G66" i="14"/>
  <c r="G67" i="14" s="1"/>
  <c r="D30" i="11"/>
  <c r="G43" i="14" l="1"/>
  <c r="G62" i="14"/>
  <c r="G23" i="14"/>
  <c r="G63" i="14" l="1"/>
  <c r="E67" i="14" l="1"/>
  <c r="D67" i="14"/>
  <c r="C67" i="14"/>
  <c r="B67" i="14"/>
  <c r="H66" i="14"/>
  <c r="E62" i="14"/>
  <c r="B62" i="14"/>
  <c r="H61" i="14"/>
  <c r="H60" i="14"/>
  <c r="H59" i="14"/>
  <c r="H54" i="14"/>
  <c r="H53" i="14"/>
  <c r="H52" i="14"/>
  <c r="H51" i="14"/>
  <c r="H50" i="14"/>
  <c r="E43" i="14"/>
  <c r="D43" i="14"/>
  <c r="D63" i="14" s="1"/>
  <c r="B43" i="14"/>
  <c r="H42" i="14"/>
  <c r="H41" i="14"/>
  <c r="H40" i="14"/>
  <c r="H39" i="14"/>
  <c r="H38" i="14"/>
  <c r="H37" i="14"/>
  <c r="H35" i="14"/>
  <c r="H34" i="14"/>
  <c r="H33" i="14"/>
  <c r="H31" i="14"/>
  <c r="H30" i="14"/>
  <c r="H29" i="14"/>
  <c r="H28" i="14"/>
  <c r="H27" i="14"/>
  <c r="D23" i="14"/>
  <c r="B23" i="14"/>
  <c r="H22" i="14"/>
  <c r="H20" i="14"/>
  <c r="H18" i="14"/>
  <c r="H14" i="14"/>
  <c r="H10" i="14"/>
  <c r="H9" i="14"/>
  <c r="B63" i="14" l="1"/>
  <c r="B64" i="14" s="1"/>
  <c r="B69" i="14" s="1"/>
  <c r="E63" i="14"/>
  <c r="D64" i="14"/>
  <c r="E23" i="14"/>
  <c r="H62" i="14"/>
  <c r="H49" i="14"/>
  <c r="H12" i="14"/>
  <c r="H26" i="14"/>
  <c r="C43" i="14"/>
  <c r="C63" i="14" s="1"/>
  <c r="C23" i="14"/>
  <c r="E64" i="14" l="1"/>
  <c r="E68" i="14" s="1"/>
  <c r="C64" i="14"/>
  <c r="C68" i="14" s="1"/>
  <c r="H43" i="14"/>
  <c r="H63" i="14" s="1"/>
  <c r="H23" i="14"/>
  <c r="D22" i="7"/>
  <c r="C69" i="14" l="1"/>
  <c r="E69" i="14"/>
  <c r="G64" i="14"/>
  <c r="H64" i="14"/>
  <c r="D21" i="7"/>
  <c r="D20" i="7"/>
  <c r="B23" i="7"/>
  <c r="B24" i="7" s="1"/>
  <c r="C23" i="7"/>
  <c r="C24" i="7" s="1"/>
  <c r="C15" i="7"/>
  <c r="C16" i="7" s="1"/>
  <c r="B15" i="7"/>
  <c r="B16" i="7" s="1"/>
  <c r="D14" i="7"/>
  <c r="D9" i="7"/>
  <c r="D8" i="7"/>
  <c r="C10" i="7"/>
  <c r="G68" i="14" l="1"/>
  <c r="G69" i="14" s="1"/>
  <c r="H69" i="14" s="1"/>
  <c r="D10" i="7"/>
  <c r="B17" i="7"/>
  <c r="B26" i="7" s="1"/>
  <c r="B27" i="7" s="1"/>
  <c r="B28" i="7" s="1"/>
  <c r="C17" i="7"/>
  <c r="C26" i="7" s="1"/>
  <c r="C27" i="7" s="1"/>
  <c r="C28" i="7" s="1"/>
  <c r="D15" i="7"/>
  <c r="D16" i="7" s="1"/>
  <c r="D23" i="7"/>
  <c r="D24" i="7" s="1"/>
  <c r="H68" i="14" l="1"/>
  <c r="D17" i="7"/>
  <c r="D26" i="7" s="1"/>
  <c r="D27" i="7" s="1"/>
  <c r="D28" i="7" s="1"/>
  <c r="D19" i="11" l="1"/>
  <c r="D20" i="11" s="1"/>
  <c r="D21" i="11" l="1"/>
  <c r="D31" i="11" s="1"/>
</calcChain>
</file>

<file path=xl/sharedStrings.xml><?xml version="1.0" encoding="utf-8"?>
<sst xmlns="http://schemas.openxmlformats.org/spreadsheetml/2006/main" count="173" uniqueCount="136">
  <si>
    <t>給与手当</t>
    <rPh sb="0" eb="2">
      <t>キュウヨ</t>
    </rPh>
    <rPh sb="2" eb="4">
      <t>テアテ</t>
    </rPh>
    <phoneticPr fontId="1"/>
  </si>
  <si>
    <t>旅費交通費</t>
    <rPh sb="0" eb="2">
      <t>リョヒ</t>
    </rPh>
    <rPh sb="2" eb="5">
      <t>コウツウヒ</t>
    </rPh>
    <phoneticPr fontId="1"/>
  </si>
  <si>
    <t>通信運搬費</t>
    <rPh sb="0" eb="2">
      <t>ツウシン</t>
    </rPh>
    <rPh sb="2" eb="5">
      <t>ウンパンヒ</t>
    </rPh>
    <phoneticPr fontId="1"/>
  </si>
  <si>
    <t>備品費</t>
    <rPh sb="0" eb="3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</si>
  <si>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</si>
  <si>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保険料</t>
    <rPh sb="0" eb="3">
      <t>ホケンリョウ</t>
    </rPh>
    <phoneticPr fontId="1"/>
  </si>
  <si>
    <t>雑費</t>
    <rPh sb="0" eb="2">
      <t>ザッピ</t>
    </rPh>
    <phoneticPr fontId="1"/>
  </si>
  <si>
    <t>広報啓発費</t>
    <rPh sb="0" eb="2">
      <t>コウホウ</t>
    </rPh>
    <rPh sb="2" eb="4">
      <t>ケイハツ</t>
    </rPh>
    <rPh sb="4" eb="5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</si>
  <si>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</si>
  <si>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合計</t>
    <rPh sb="0" eb="2">
      <t>ゴウケイ</t>
    </rPh>
    <phoneticPr fontId="1"/>
  </si>
  <si>
    <t>租税公課</t>
    <rPh sb="0" eb="2">
      <t>ソゼイ</t>
    </rPh>
    <rPh sb="2" eb="4">
      <t>コウカ</t>
    </rPh>
    <phoneticPr fontId="1"/>
  </si>
  <si>
    <t>会議費</t>
    <rPh sb="0" eb="3">
      <t>カイギヒ</t>
    </rPh>
    <phoneticPr fontId="1"/>
  </si>
  <si>
    <t>委託費</t>
    <rPh sb="0" eb="3">
      <t>イタクヒ</t>
    </rPh>
    <phoneticPr fontId="1"/>
  </si>
  <si>
    <t>石川県受託事業費</t>
    <rPh sb="0" eb="3">
      <t>イシカワケン</t>
    </rPh>
    <rPh sb="3" eb="5">
      <t>ジュタク</t>
    </rPh>
    <rPh sb="5" eb="8">
      <t>ジギョウヒ</t>
    </rPh>
    <phoneticPr fontId="1"/>
  </si>
  <si>
    <t>受取寄付金</t>
    <rPh sb="0" eb="2">
      <t>ウケトリ</t>
    </rPh>
    <rPh sb="2" eb="5">
      <t>キフキン</t>
    </rPh>
    <phoneticPr fontId="1"/>
  </si>
  <si>
    <t>受取利息</t>
    <rPh sb="0" eb="2">
      <t>ウケトリ</t>
    </rPh>
    <rPh sb="2" eb="4">
      <t>リソク</t>
    </rPh>
    <phoneticPr fontId="1"/>
  </si>
  <si>
    <t>（２）収益事業収入</t>
    <rPh sb="3" eb="5">
      <t>シュウエキ</t>
    </rPh>
    <rPh sb="5" eb="7">
      <t>ジギョウ</t>
    </rPh>
    <rPh sb="7" eb="9">
      <t>シュウニュウ</t>
    </rPh>
    <phoneticPr fontId="1"/>
  </si>
  <si>
    <t>福利厚生費</t>
    <rPh sb="0" eb="2">
      <t>フクリ</t>
    </rPh>
    <rPh sb="2" eb="5">
      <t>コウセイヒ</t>
    </rPh>
    <phoneticPr fontId="1"/>
  </si>
  <si>
    <t>賃借料</t>
    <rPh sb="0" eb="3">
      <t>チンシャクリョウ</t>
    </rPh>
    <phoneticPr fontId="1"/>
  </si>
  <si>
    <t>諸謝金</t>
    <rPh sb="0" eb="1">
      <t>ショ</t>
    </rPh>
    <rPh sb="1" eb="3">
      <t>シャキン</t>
    </rPh>
    <phoneticPr fontId="1"/>
  </si>
  <si>
    <t>予算比</t>
    <rPh sb="0" eb="2">
      <t>ヨサン</t>
    </rPh>
    <rPh sb="2" eb="3">
      <t>ヒ</t>
    </rPh>
    <phoneticPr fontId="1"/>
  </si>
  <si>
    <t>１．事業活動収入</t>
    <rPh sb="2" eb="4">
      <t>ジギョウ</t>
    </rPh>
    <rPh sb="4" eb="6">
      <t>カツドウ</t>
    </rPh>
    <rPh sb="6" eb="8">
      <t>シュウニュウ</t>
    </rPh>
    <phoneticPr fontId="1"/>
  </si>
  <si>
    <t>(１)事業活動収入</t>
    <rPh sb="3" eb="5">
      <t>ジギョウ</t>
    </rPh>
    <rPh sb="5" eb="7">
      <t>カツドウ</t>
    </rPh>
    <rPh sb="7" eb="9">
      <t>シュウニュウ</t>
    </rPh>
    <phoneticPr fontId="1"/>
  </si>
  <si>
    <t>２．事業活動支出</t>
    <rPh sb="2" eb="4">
      <t>ジギョウ</t>
    </rPh>
    <rPh sb="4" eb="6">
      <t>カツドウ</t>
    </rPh>
    <rPh sb="6" eb="8">
      <t>シシュツ</t>
    </rPh>
    <phoneticPr fontId="1"/>
  </si>
  <si>
    <t>(１)事業費支出</t>
    <rPh sb="3" eb="5">
      <t>ジギョウ</t>
    </rPh>
    <rPh sb="5" eb="6">
      <t>ヒ</t>
    </rPh>
    <rPh sb="6" eb="8">
      <t>シシュツ</t>
    </rPh>
    <phoneticPr fontId="1"/>
  </si>
  <si>
    <t>直接的支援費</t>
    <rPh sb="0" eb="3">
      <t>チョクセツテキ</t>
    </rPh>
    <rPh sb="3" eb="5">
      <t>シエン</t>
    </rPh>
    <rPh sb="5" eb="6">
      <t>ヒ</t>
    </rPh>
    <phoneticPr fontId="1"/>
  </si>
  <si>
    <t>会場費</t>
    <rPh sb="0" eb="2">
      <t>カイジョウ</t>
    </rPh>
    <rPh sb="2" eb="3">
      <t>ヒ</t>
    </rPh>
    <phoneticPr fontId="1"/>
  </si>
  <si>
    <t>科　　目</t>
    <rPh sb="0" eb="1">
      <t>カ</t>
    </rPh>
    <rPh sb="3" eb="4">
      <t>メ</t>
    </rPh>
    <phoneticPr fontId="1"/>
  </si>
  <si>
    <t>当期収支差額</t>
    <rPh sb="0" eb="2">
      <t>トウキ</t>
    </rPh>
    <rPh sb="2" eb="4">
      <t>シュウシ</t>
    </rPh>
    <rPh sb="4" eb="6">
      <t>サガク</t>
    </rPh>
    <phoneticPr fontId="1"/>
  </si>
  <si>
    <t>正味財産期首残高</t>
    <rPh sb="0" eb="2">
      <t>ショウミ</t>
    </rPh>
    <rPh sb="2" eb="4">
      <t>ザイサン</t>
    </rPh>
    <rPh sb="4" eb="6">
      <t>キシュ</t>
    </rPh>
    <rPh sb="6" eb="8">
      <t>ザンダカ</t>
    </rPh>
    <phoneticPr fontId="1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</si>
  <si>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1"/>
  </si>
  <si>
    <t>（単位：円）</t>
    <rPh sb="1" eb="3">
      <t>タンイ</t>
    </rPh>
    <rPh sb="4" eb="5">
      <t>エン</t>
    </rPh>
    <phoneticPr fontId="1"/>
  </si>
  <si>
    <t>事業費支出計</t>
    <rPh sb="0" eb="3">
      <t>ジギョウヒ</t>
    </rPh>
    <rPh sb="3" eb="5">
      <t>シシュツ</t>
    </rPh>
    <rPh sb="5" eb="6">
      <t>ケイ</t>
    </rPh>
    <phoneticPr fontId="1"/>
  </si>
  <si>
    <t>管理費支出計</t>
    <rPh sb="0" eb="3">
      <t>カンリヒ</t>
    </rPh>
    <rPh sb="3" eb="5">
      <t>シシュツ</t>
    </rPh>
    <rPh sb="5" eb="6">
      <t>ケイ</t>
    </rPh>
    <phoneticPr fontId="1"/>
  </si>
  <si>
    <t>ゆうちょ銀行</t>
    <rPh sb="4" eb="6">
      <t>ギンコウ</t>
    </rPh>
    <phoneticPr fontId="1"/>
  </si>
  <si>
    <t>定期預金</t>
    <rPh sb="0" eb="2">
      <t>テイキ</t>
    </rPh>
    <rPh sb="2" eb="4">
      <t>ヨキン</t>
    </rPh>
    <phoneticPr fontId="1"/>
  </si>
  <si>
    <t>什器備品</t>
    <rPh sb="0" eb="2">
      <t>ジュウキ</t>
    </rPh>
    <rPh sb="2" eb="4">
      <t>ビヒン</t>
    </rPh>
    <phoneticPr fontId="1"/>
  </si>
  <si>
    <t>収支計算書</t>
    <rPh sb="0" eb="2">
      <t>シュウシ</t>
    </rPh>
    <rPh sb="2" eb="5">
      <t>ケイサンショ</t>
    </rPh>
    <phoneticPr fontId="1"/>
  </si>
  <si>
    <t>（Ａ）</t>
    <phoneticPr fontId="1"/>
  </si>
  <si>
    <t>（Ｂ）</t>
    <phoneticPr fontId="1"/>
  </si>
  <si>
    <t>（Ｂ）－（Ａ）</t>
    <phoneticPr fontId="1"/>
  </si>
  <si>
    <t>受取会費</t>
    <rPh sb="0" eb="2">
      <t>ウケトリ</t>
    </rPh>
    <rPh sb="2" eb="4">
      <t>カイヒ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</si>
  <si>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</si>
  <si>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</si>
  <si>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予算額</t>
    <rPh sb="0" eb="3">
      <t>ヨサンガク</t>
    </rPh>
    <phoneticPr fontId="1"/>
  </si>
  <si>
    <t>公益目的</t>
    <rPh sb="0" eb="2">
      <t>コウエキ</t>
    </rPh>
    <rPh sb="2" eb="4">
      <t>モクテキ</t>
    </rPh>
    <phoneticPr fontId="1"/>
  </si>
  <si>
    <t>事業会計</t>
    <rPh sb="0" eb="2">
      <t>ジギョウ</t>
    </rPh>
    <rPh sb="2" eb="4">
      <t>カイケイ</t>
    </rPh>
    <phoneticPr fontId="1"/>
  </si>
  <si>
    <t>収益事業</t>
    <rPh sb="0" eb="2">
      <t>シュウエキ</t>
    </rPh>
    <rPh sb="2" eb="4">
      <t>ジギョウ</t>
    </rPh>
    <phoneticPr fontId="1"/>
  </si>
  <si>
    <t>法人会計</t>
    <rPh sb="0" eb="2">
      <t>ホウジン</t>
    </rPh>
    <rPh sb="2" eb="4">
      <t>カイケイ</t>
    </rPh>
    <phoneticPr fontId="1"/>
  </si>
  <si>
    <t>経常費用合計</t>
    <rPh sb="0" eb="2">
      <t>ケイジョウ</t>
    </rPh>
    <rPh sb="2" eb="4">
      <t>ヒヨウ</t>
    </rPh>
    <rPh sb="4" eb="6">
      <t>ゴウケイ</t>
    </rPh>
    <phoneticPr fontId="1"/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</si>
  <si>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1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</si>
  <si>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</si>
  <si>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</si>
  <si>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第２号議案（その１）</t>
    <rPh sb="0" eb="1">
      <t>ダイ</t>
    </rPh>
    <rPh sb="2" eb="3">
      <t>ゴウ</t>
    </rPh>
    <rPh sb="3" eb="5">
      <t>ギアン</t>
    </rPh>
    <phoneticPr fontId="1"/>
  </si>
  <si>
    <t>会　　計</t>
    <rPh sb="0" eb="1">
      <t>カイ</t>
    </rPh>
    <rPh sb="3" eb="4">
      <t>ケイ</t>
    </rPh>
    <phoneticPr fontId="1"/>
  </si>
  <si>
    <t>備　考</t>
    <rPh sb="0" eb="1">
      <t>ソナエ</t>
    </rPh>
    <rPh sb="2" eb="3">
      <t>コウ</t>
    </rPh>
    <phoneticPr fontId="1"/>
  </si>
  <si>
    <t>収益自動販売機１台</t>
    <rPh sb="0" eb="2">
      <t>シュウエキ</t>
    </rPh>
    <rPh sb="2" eb="4">
      <t>ジドウ</t>
    </rPh>
    <rPh sb="4" eb="7">
      <t>ハンバイキ</t>
    </rPh>
    <rPh sb="8" eb="9">
      <t>ダイ</t>
    </rPh>
    <phoneticPr fontId="1"/>
  </si>
  <si>
    <t>減価償却費</t>
    <rPh sb="0" eb="2">
      <t>ゲンカ</t>
    </rPh>
    <rPh sb="2" eb="5">
      <t>ショウキャクヒ</t>
    </rPh>
    <phoneticPr fontId="1"/>
  </si>
  <si>
    <t>第２号議案（その２）</t>
    <rPh sb="0" eb="1">
      <t>ダイ</t>
    </rPh>
    <rPh sb="2" eb="3">
      <t>ゴウ</t>
    </rPh>
    <rPh sb="3" eb="5">
      <t>ギアン</t>
    </rPh>
    <phoneticPr fontId="1"/>
  </si>
  <si>
    <t>当年度</t>
    <rPh sb="0" eb="1">
      <t>トウ</t>
    </rPh>
    <rPh sb="1" eb="3">
      <t>ネンド</t>
    </rPh>
    <phoneticPr fontId="1"/>
  </si>
  <si>
    <t>前年度</t>
    <rPh sb="0" eb="3">
      <t>ゼンネンド</t>
    </rPh>
    <phoneticPr fontId="1"/>
  </si>
  <si>
    <t>増　減</t>
    <rPh sb="0" eb="1">
      <t>ゾウ</t>
    </rPh>
    <rPh sb="2" eb="3">
      <t>ゲン</t>
    </rPh>
    <phoneticPr fontId="1"/>
  </si>
  <si>
    <t>１．流動資産</t>
    <rPh sb="2" eb="4">
      <t>リュウドウ</t>
    </rPh>
    <rPh sb="4" eb="6">
      <t>シサン</t>
    </rPh>
    <phoneticPr fontId="1"/>
  </si>
  <si>
    <t>普通預金</t>
    <rPh sb="0" eb="2">
      <t>フツウ</t>
    </rPh>
    <rPh sb="2" eb="4">
      <t>ヨキン</t>
    </rPh>
    <phoneticPr fontId="1"/>
  </si>
  <si>
    <t>定期預金</t>
    <rPh sb="0" eb="2">
      <t>テイキ</t>
    </rPh>
    <rPh sb="2" eb="4">
      <t>ヨキン</t>
    </rPh>
    <phoneticPr fontId="1"/>
  </si>
  <si>
    <t>（1）その他固定財産</t>
    <rPh sb="5" eb="6">
      <t>タ</t>
    </rPh>
    <rPh sb="6" eb="8">
      <t>コテイ</t>
    </rPh>
    <rPh sb="8" eb="10">
      <t>ザイサン</t>
    </rPh>
    <phoneticPr fontId="1"/>
  </si>
  <si>
    <t>什器備品</t>
    <rPh sb="0" eb="2">
      <t>ジュウキ</t>
    </rPh>
    <rPh sb="2" eb="4">
      <t>ビヒン</t>
    </rPh>
    <phoneticPr fontId="1"/>
  </si>
  <si>
    <t>敷　　　金</t>
    <rPh sb="0" eb="1">
      <t>シキ</t>
    </rPh>
    <rPh sb="4" eb="5">
      <t>カネ</t>
    </rPh>
    <phoneticPr fontId="1"/>
  </si>
  <si>
    <t>資産合計</t>
    <rPh sb="0" eb="2">
      <t>シサン</t>
    </rPh>
    <rPh sb="2" eb="4">
      <t>ゴウケイ</t>
    </rPh>
    <phoneticPr fontId="1"/>
  </si>
  <si>
    <t>Ⅰ 資産の部</t>
    <rPh sb="2" eb="4">
      <t>シサン</t>
    </rPh>
    <rPh sb="5" eb="6">
      <t>ブ</t>
    </rPh>
    <phoneticPr fontId="1"/>
  </si>
  <si>
    <t>Ⅱ 負債の部</t>
    <rPh sb="2" eb="4">
      <t>フサイ</t>
    </rPh>
    <rPh sb="5" eb="6">
      <t>ブ</t>
    </rPh>
    <phoneticPr fontId="1"/>
  </si>
  <si>
    <t>２．固定資産</t>
    <rPh sb="2" eb="4">
      <t>コテイ</t>
    </rPh>
    <rPh sb="4" eb="6">
      <t>シサン</t>
    </rPh>
    <phoneticPr fontId="1"/>
  </si>
  <si>
    <t>１．流動負債</t>
    <rPh sb="2" eb="4">
      <t>リュウドウ</t>
    </rPh>
    <rPh sb="4" eb="6">
      <t>フサイ</t>
    </rPh>
    <phoneticPr fontId="1"/>
  </si>
  <si>
    <t>未払金</t>
    <rPh sb="0" eb="1">
      <t>ミ</t>
    </rPh>
    <rPh sb="1" eb="2">
      <t>バラ</t>
    </rPh>
    <rPh sb="2" eb="3">
      <t>キン</t>
    </rPh>
    <phoneticPr fontId="1"/>
  </si>
  <si>
    <t>前受金</t>
    <rPh sb="0" eb="2">
      <t>マエウケ</t>
    </rPh>
    <rPh sb="2" eb="3">
      <t>キン</t>
    </rPh>
    <phoneticPr fontId="1"/>
  </si>
  <si>
    <t>預り金</t>
    <rPh sb="0" eb="1">
      <t>アズ</t>
    </rPh>
    <rPh sb="2" eb="3">
      <t>キン</t>
    </rPh>
    <phoneticPr fontId="1"/>
  </si>
  <si>
    <t>負債合計</t>
    <rPh sb="0" eb="2">
      <t>フサイ</t>
    </rPh>
    <rPh sb="2" eb="4">
      <t>ゴウケイ</t>
    </rPh>
    <phoneticPr fontId="1"/>
  </si>
  <si>
    <t>Ⅲ 正味財産の部</t>
    <rPh sb="2" eb="4">
      <t>ショウミ</t>
    </rPh>
    <rPh sb="4" eb="6">
      <t>ザイサン</t>
    </rPh>
    <rPh sb="7" eb="8">
      <t>ブ</t>
    </rPh>
    <phoneticPr fontId="1"/>
  </si>
  <si>
    <t>１．一般正味財産</t>
    <rPh sb="2" eb="4">
      <t>イッパン</t>
    </rPh>
    <rPh sb="4" eb="6">
      <t>ショウミ</t>
    </rPh>
    <rPh sb="6" eb="8">
      <t>ザイサン</t>
    </rPh>
    <phoneticPr fontId="1"/>
  </si>
  <si>
    <t>正味財産合計</t>
    <rPh sb="0" eb="2">
      <t>ショウミ</t>
    </rPh>
    <rPh sb="2" eb="4">
      <t>ザイサン</t>
    </rPh>
    <rPh sb="4" eb="6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</si>
  <si>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</si>
  <si>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貸借対照表</t>
    <rPh sb="0" eb="2">
      <t>タイシャク</t>
    </rPh>
    <rPh sb="2" eb="4">
      <t>タイショウ</t>
    </rPh>
    <rPh sb="4" eb="5">
      <t>ヒョウ</t>
    </rPh>
    <phoneticPr fontId="1"/>
  </si>
  <si>
    <t>全国ネット会費含む</t>
    <rPh sb="0" eb="2">
      <t>ゼンコク</t>
    </rPh>
    <rPh sb="5" eb="7">
      <t>カイヒ</t>
    </rPh>
    <rPh sb="7" eb="8">
      <t>フク</t>
    </rPh>
    <phoneticPr fontId="1"/>
  </si>
  <si>
    <t>受託事業収益</t>
    <rPh sb="0" eb="2">
      <t>ジュタク</t>
    </rPh>
    <rPh sb="2" eb="4">
      <t>ジギョウ</t>
    </rPh>
    <rPh sb="4" eb="6">
      <t>シュウエキ</t>
    </rPh>
    <phoneticPr fontId="1"/>
  </si>
  <si>
    <t>雑収益</t>
    <rPh sb="0" eb="3">
      <t>ザツシュウエキ</t>
    </rPh>
    <phoneticPr fontId="1"/>
  </si>
  <si>
    <t>自販機収益事業収入</t>
    <rPh sb="0" eb="3">
      <t>ジハンキ</t>
    </rPh>
    <rPh sb="3" eb="5">
      <t>シュウエキ</t>
    </rPh>
    <rPh sb="5" eb="7">
      <t>ジギョウ</t>
    </rPh>
    <rPh sb="7" eb="9">
      <t>シュウニュウ</t>
    </rPh>
    <phoneticPr fontId="1"/>
  </si>
  <si>
    <t>光熱水料費</t>
    <rPh sb="0" eb="2">
      <t>コウネツ</t>
    </rPh>
    <rPh sb="2" eb="3">
      <t>スイ</t>
    </rPh>
    <rPh sb="3" eb="4">
      <t>リョウ</t>
    </rPh>
    <rPh sb="4" eb="5">
      <t>ヒ</t>
    </rPh>
    <phoneticPr fontId="1"/>
  </si>
  <si>
    <t>流動資産計</t>
    <rPh sb="0" eb="2">
      <t>リュウドウ</t>
    </rPh>
    <rPh sb="2" eb="4">
      <t>シサン</t>
    </rPh>
    <rPh sb="4" eb="5">
      <t>ケイ</t>
    </rPh>
    <phoneticPr fontId="1"/>
  </si>
  <si>
    <t>その他固定資産計</t>
    <rPh sb="2" eb="3">
      <t>タ</t>
    </rPh>
    <rPh sb="3" eb="5">
      <t>コテイ</t>
    </rPh>
    <rPh sb="5" eb="7">
      <t>シサン</t>
    </rPh>
    <rPh sb="7" eb="8">
      <t>ケイ</t>
    </rPh>
    <phoneticPr fontId="1"/>
  </si>
  <si>
    <t>固定資産計</t>
    <rPh sb="0" eb="2">
      <t>コテイ</t>
    </rPh>
    <rPh sb="2" eb="4">
      <t>シサン</t>
    </rPh>
    <rPh sb="4" eb="5">
      <t>ケイ</t>
    </rPh>
    <phoneticPr fontId="1"/>
  </si>
  <si>
    <t>流動負債計</t>
    <rPh sb="0" eb="2">
      <t>リュウドウ</t>
    </rPh>
    <rPh sb="2" eb="4">
      <t>フサイ</t>
    </rPh>
    <rPh sb="4" eb="5">
      <t>ケイ</t>
    </rPh>
    <phoneticPr fontId="1"/>
  </si>
  <si>
    <t>委託費（税理士委託料）</t>
    <rPh sb="0" eb="3">
      <t>イタクヒ</t>
    </rPh>
    <rPh sb="4" eb="7">
      <t>ゼイリシ</t>
    </rPh>
    <rPh sb="7" eb="9">
      <t>イタク</t>
    </rPh>
    <rPh sb="9" eb="10">
      <t>リョウ</t>
    </rPh>
    <phoneticPr fontId="1"/>
  </si>
  <si>
    <t>事業活動収入合計</t>
    <rPh sb="0" eb="2">
      <t>ジギョウ</t>
    </rPh>
    <rPh sb="2" eb="4">
      <t>カツドウ</t>
    </rPh>
    <rPh sb="4" eb="6">
      <t>シュウニュウ</t>
    </rPh>
    <rPh sb="6" eb="7">
      <t>ゴウ</t>
    </rPh>
    <rPh sb="7" eb="8">
      <t>ケイ</t>
    </rPh>
    <phoneticPr fontId="1"/>
  </si>
  <si>
    <t>第２号議案（その６）</t>
    <rPh sb="0" eb="1">
      <t>ダイ</t>
    </rPh>
    <rPh sb="2" eb="3">
      <t>ゴウ</t>
    </rPh>
    <rPh sb="3" eb="5">
      <t>ギアン</t>
    </rPh>
    <phoneticPr fontId="1"/>
  </si>
  <si>
    <t>財産目録</t>
    <rPh sb="0" eb="2">
      <t>ザイサン</t>
    </rPh>
    <rPh sb="2" eb="4">
      <t>モクロク</t>
    </rPh>
    <phoneticPr fontId="1"/>
  </si>
  <si>
    <t>場所・物量等</t>
    <rPh sb="0" eb="2">
      <t>バショ</t>
    </rPh>
    <rPh sb="3" eb="5">
      <t>ブツリョウ</t>
    </rPh>
    <rPh sb="5" eb="6">
      <t>トウ</t>
    </rPh>
    <phoneticPr fontId="1"/>
  </si>
  <si>
    <t>使用目的等</t>
    <rPh sb="0" eb="2">
      <t>シヨウ</t>
    </rPh>
    <rPh sb="2" eb="5">
      <t>モクテキトウ</t>
    </rPh>
    <phoneticPr fontId="1"/>
  </si>
  <si>
    <t>科　　　　目</t>
    <rPh sb="0" eb="1">
      <t>カ</t>
    </rPh>
    <rPh sb="5" eb="6">
      <t>メ</t>
    </rPh>
    <phoneticPr fontId="1"/>
  </si>
  <si>
    <t>金　　　　額</t>
    <rPh sb="0" eb="1">
      <t>キン</t>
    </rPh>
    <rPh sb="5" eb="6">
      <t>ガク</t>
    </rPh>
    <phoneticPr fontId="1"/>
  </si>
  <si>
    <t>北國銀行　香林坊支店（一般）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イッパン</t>
    </rPh>
    <phoneticPr fontId="1"/>
  </si>
  <si>
    <t>北國銀行　香林坊支店（日本）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ニホン</t>
    </rPh>
    <phoneticPr fontId="1"/>
  </si>
  <si>
    <t>北國銀行　香林坊支店（委託）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イタク</t>
    </rPh>
    <phoneticPr fontId="1"/>
  </si>
  <si>
    <t>運転資金として</t>
    <rPh sb="0" eb="2">
      <t>ウンテン</t>
    </rPh>
    <rPh sb="2" eb="4">
      <t>シキン</t>
    </rPh>
    <phoneticPr fontId="1"/>
  </si>
  <si>
    <t>北國銀行　香林坊支店（１年）</t>
    <rPh sb="0" eb="2">
      <t>ホッコク</t>
    </rPh>
    <rPh sb="2" eb="4">
      <t>ギンコウ</t>
    </rPh>
    <rPh sb="5" eb="8">
      <t>コウリンボウ</t>
    </rPh>
    <rPh sb="8" eb="10">
      <t>シテン</t>
    </rPh>
    <rPh sb="12" eb="13">
      <t>ネン</t>
    </rPh>
    <phoneticPr fontId="1"/>
  </si>
  <si>
    <t>賃借駐車場敷金</t>
    <rPh sb="0" eb="2">
      <t>チンシャク</t>
    </rPh>
    <rPh sb="2" eb="4">
      <t>チュウシャ</t>
    </rPh>
    <rPh sb="4" eb="5">
      <t>ジョウ</t>
    </rPh>
    <rPh sb="5" eb="7">
      <t>シキキン</t>
    </rPh>
    <phoneticPr fontId="1"/>
  </si>
  <si>
    <t>運転資金として</t>
    <rPh sb="0" eb="2">
      <t>チンシャク</t>
    </rPh>
    <rPh sb="2" eb="4">
      <t>チュウシャ</t>
    </rPh>
    <rPh sb="4" eb="5">
      <t>ジョウ</t>
    </rPh>
    <rPh sb="5" eb="7">
      <t>シキキン</t>
    </rPh>
    <phoneticPr fontId="1"/>
  </si>
  <si>
    <t>業務処理用</t>
    <rPh sb="0" eb="2">
      <t>ギョウム</t>
    </rPh>
    <rPh sb="2" eb="5">
      <t>ショリヨウ</t>
    </rPh>
    <phoneticPr fontId="1"/>
  </si>
  <si>
    <t>業務用駐車場</t>
    <rPh sb="0" eb="2">
      <t>ギョウム</t>
    </rPh>
    <rPh sb="2" eb="3">
      <t>ヨウ</t>
    </rPh>
    <rPh sb="3" eb="5">
      <t>チュウシャ</t>
    </rPh>
    <rPh sb="5" eb="6">
      <t>ジョウ</t>
    </rPh>
    <phoneticPr fontId="1"/>
  </si>
  <si>
    <t>日本財団受託事業人件費</t>
    <rPh sb="0" eb="2">
      <t>ニホン</t>
    </rPh>
    <rPh sb="2" eb="4">
      <t>ザイダン</t>
    </rPh>
    <rPh sb="4" eb="6">
      <t>ジュタク</t>
    </rPh>
    <rPh sb="6" eb="8">
      <t>ジギョウ</t>
    </rPh>
    <rPh sb="8" eb="11">
      <t>ジンケンヒ</t>
    </rPh>
    <phoneticPr fontId="1"/>
  </si>
  <si>
    <t>内部取引</t>
    <rPh sb="0" eb="2">
      <t>ナイブ</t>
    </rPh>
    <rPh sb="2" eb="4">
      <t>トリヒキ</t>
    </rPh>
    <phoneticPr fontId="1"/>
  </si>
  <si>
    <t>消　　去</t>
    <rPh sb="0" eb="1">
      <t>ケ</t>
    </rPh>
    <rPh sb="3" eb="4">
      <t>キョ</t>
    </rPh>
    <phoneticPr fontId="1"/>
  </si>
  <si>
    <t>一般寄付、募金箱　　　　　　　　　　寄付金付自販機　　　　　　　　ホンデリング</t>
    <rPh sb="0" eb="2">
      <t>イッパン</t>
    </rPh>
    <rPh sb="2" eb="4">
      <t>キフ</t>
    </rPh>
    <rPh sb="5" eb="8">
      <t>ボキンバコ</t>
    </rPh>
    <phoneticPr fontId="1"/>
  </si>
  <si>
    <t>(３)管理費支出</t>
    <rPh sb="3" eb="6">
      <t>カンリヒ</t>
    </rPh>
    <rPh sb="6" eb="8">
      <t>シシュツ</t>
    </rPh>
    <phoneticPr fontId="1"/>
  </si>
  <si>
    <t>(２)収益事業支出</t>
    <rPh sb="3" eb="5">
      <t>シュウエキ</t>
    </rPh>
    <rPh sb="5" eb="7">
      <t>ジギョウ</t>
    </rPh>
    <rPh sb="7" eb="9">
      <t>シシュツ</t>
    </rPh>
    <phoneticPr fontId="1"/>
  </si>
  <si>
    <t>収益事業費支出計</t>
    <rPh sb="0" eb="2">
      <t>シュウエキ</t>
    </rPh>
    <rPh sb="2" eb="5">
      <t>ジギョウヒ</t>
    </rPh>
    <rPh sb="5" eb="7">
      <t>シシュツ</t>
    </rPh>
    <rPh sb="7" eb="8">
      <t>ケイ</t>
    </rPh>
    <phoneticPr fontId="1"/>
  </si>
  <si>
    <t>前受金</t>
    <rPh sb="0" eb="2">
      <t>マエウケ</t>
    </rPh>
    <rPh sb="2" eb="3">
      <t>キン</t>
    </rPh>
    <phoneticPr fontId="1"/>
  </si>
  <si>
    <t>受取補助金</t>
  </si>
  <si>
    <t>石川県補助金</t>
  </si>
  <si>
    <t>受取助成金</t>
  </si>
  <si>
    <t>日本財団助成金</t>
  </si>
  <si>
    <t>金沢教育事務所</t>
    <rPh sb="0" eb="2">
      <t>カナザワ</t>
    </rPh>
    <rPh sb="2" eb="4">
      <t>キョウイク</t>
    </rPh>
    <rPh sb="4" eb="6">
      <t>ジム</t>
    </rPh>
    <rPh sb="6" eb="7">
      <t>ショ</t>
    </rPh>
    <phoneticPr fontId="1"/>
  </si>
  <si>
    <t>令和２年３月３１日現在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</si>
  <si>
    <t>令和２年３月３１日現在</t>
    <rPh sb="0" eb="2">
      <t>レイワ</t>
    </rPh>
    <rPh sb="3" eb="4">
      <t>ネン</t>
    </rPh>
    <rPh sb="5" eb="6">
      <t>ガツ</t>
    </rPh>
    <rPh sb="8" eb="11">
      <t>ニチゲンザイ</t>
    </rPh>
    <phoneticPr fontId="1"/>
  </si>
  <si>
    <t>個人209名   223口　　団体  53　団体 56口</t>
    <rPh sb="0" eb="2">
      <t>コジン</t>
    </rPh>
    <rPh sb="5" eb="6">
      <t>メイ</t>
    </rPh>
    <rPh sb="12" eb="13">
      <t>クチ</t>
    </rPh>
    <rPh sb="15" eb="17">
      <t>ダンタイ</t>
    </rPh>
    <rPh sb="22" eb="24">
      <t>ダンタイ</t>
    </rPh>
    <rPh sb="27" eb="28">
      <t>クチ</t>
    </rPh>
    <phoneticPr fontId="1"/>
  </si>
  <si>
    <t>理事15人・活動員24人</t>
    <rPh sb="0" eb="2">
      <t>リジ</t>
    </rPh>
    <rPh sb="4" eb="5">
      <t>ニン</t>
    </rPh>
    <rPh sb="6" eb="8">
      <t>カツドウ</t>
    </rPh>
    <rPh sb="8" eb="9">
      <t>イン</t>
    </rPh>
    <rPh sb="11" eb="12">
      <t>ニン</t>
    </rPh>
    <phoneticPr fontId="1"/>
  </si>
  <si>
    <t>パソコン・プロジェクター</t>
    <phoneticPr fontId="1"/>
  </si>
  <si>
    <t>相談電話・電話モニター</t>
    <rPh sb="0" eb="2">
      <t>ソウダン</t>
    </rPh>
    <rPh sb="2" eb="4">
      <t>デンワ</t>
    </rPh>
    <rPh sb="5" eb="7">
      <t>デンワ</t>
    </rPh>
    <phoneticPr fontId="1"/>
  </si>
  <si>
    <t>相談業務用</t>
    <rPh sb="0" eb="2">
      <t>ソウダン</t>
    </rPh>
    <rPh sb="2" eb="4">
      <t>ギョウム</t>
    </rPh>
    <rPh sb="4" eb="5">
      <t>ヨウ</t>
    </rPh>
    <phoneticPr fontId="1"/>
  </si>
  <si>
    <t>令和元年3月分　光熱水料費</t>
    <rPh sb="0" eb="1">
      <t>レイ</t>
    </rPh>
    <rPh sb="1" eb="2">
      <t>ワ</t>
    </rPh>
    <rPh sb="2" eb="3">
      <t>モト</t>
    </rPh>
    <rPh sb="3" eb="4">
      <t>ネン</t>
    </rPh>
    <rPh sb="8" eb="10">
      <t>コウネツ</t>
    </rPh>
    <rPh sb="10" eb="13">
      <t>スイリョウヒ</t>
    </rPh>
    <phoneticPr fontId="1"/>
  </si>
  <si>
    <t>令和元年3月分　給与･交通費</t>
    <rPh sb="0" eb="2">
      <t>レイワ</t>
    </rPh>
    <rPh sb="2" eb="3">
      <t>モト</t>
    </rPh>
    <rPh sb="3" eb="4">
      <t>ネン</t>
    </rPh>
    <rPh sb="5" eb="7">
      <t>ガツブン</t>
    </rPh>
    <rPh sb="8" eb="10">
      <t>キュウヨ</t>
    </rPh>
    <rPh sb="11" eb="14">
      <t>コウツウヒ</t>
    </rPh>
    <phoneticPr fontId="1"/>
  </si>
  <si>
    <t>日本財団受託事業直接的支援費</t>
    <rPh sb="0" eb="2">
      <t>ニホン</t>
    </rPh>
    <rPh sb="2" eb="4">
      <t>ザイダン</t>
    </rPh>
    <rPh sb="4" eb="6">
      <t>ジュタク</t>
    </rPh>
    <rPh sb="6" eb="8">
      <t>ジギョウ</t>
    </rPh>
    <rPh sb="8" eb="11">
      <t>チョクセツテキ</t>
    </rPh>
    <rPh sb="11" eb="13">
      <t>シエン</t>
    </rPh>
    <rPh sb="13" eb="14">
      <t>ヒ</t>
    </rPh>
    <phoneticPr fontId="1"/>
  </si>
  <si>
    <t>団体1　　個人3</t>
    <rPh sb="0" eb="2">
      <t>ダンタイ</t>
    </rPh>
    <rPh sb="5" eb="7">
      <t>コジン</t>
    </rPh>
    <phoneticPr fontId="1"/>
  </si>
  <si>
    <t>令和2年度賛助会費</t>
    <rPh sb="0" eb="2">
      <t>レイワ</t>
    </rPh>
    <rPh sb="3" eb="5">
      <t>ネンド</t>
    </rPh>
    <rPh sb="5" eb="7">
      <t>サンジョ</t>
    </rPh>
    <rPh sb="7" eb="9">
      <t>カイヒ</t>
    </rPh>
    <phoneticPr fontId="1"/>
  </si>
  <si>
    <t>社会保険料・源泉所得税・市県民税</t>
    <rPh sb="0" eb="2">
      <t>シャカイ</t>
    </rPh>
    <rPh sb="2" eb="5">
      <t>ホケンリョウ</t>
    </rPh>
    <rPh sb="6" eb="8">
      <t>ゲンセン</t>
    </rPh>
    <rPh sb="8" eb="11">
      <t>ショトクゼイ</t>
    </rPh>
    <rPh sb="12" eb="13">
      <t>シ</t>
    </rPh>
    <rPh sb="13" eb="16">
      <t>ケンミンゼイ</t>
    </rPh>
    <phoneticPr fontId="1"/>
  </si>
  <si>
    <t>令和元年3月分　直接的支援費</t>
    <rPh sb="0" eb="2">
      <t>レイワ</t>
    </rPh>
    <rPh sb="2" eb="3">
      <t>モト</t>
    </rPh>
    <rPh sb="3" eb="4">
      <t>ネン</t>
    </rPh>
    <rPh sb="5" eb="7">
      <t>ガツブン</t>
    </rPh>
    <rPh sb="8" eb="11">
      <t>チョクセツテキ</t>
    </rPh>
    <rPh sb="11" eb="13">
      <t>シエン</t>
    </rPh>
    <rPh sb="13" eb="14">
      <t>ヒ</t>
    </rPh>
    <phoneticPr fontId="1"/>
  </si>
  <si>
    <t>平成３１年４月１日から令和２年３月３１日まで</t>
    <rPh sb="0" eb="2">
      <t>ヘイセイ</t>
    </rPh>
    <rPh sb="4" eb="5">
      <t>ネン</t>
    </rPh>
    <rPh sb="6" eb="7">
      <t>ガツ</t>
    </rPh>
    <rPh sb="8" eb="9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</si>
</sst>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distributed" vertical="center" shrinkToFit="1"/>
    </xf>
    <xf numFmtId="38" fontId="7" fillId="0" borderId="1" xfId="1" applyFont="1" applyFill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indent="1" shrinkToFit="1"/>
    </xf>
    <xf numFmtId="0" fontId="3" fillId="0" borderId="0" xfId="0" applyFont="1" applyAlignment="1">
      <alignment horizontal="left" vertical="center" shrinkToFit="1"/>
    </xf>
    <xf numFmtId="38" fontId="7" fillId="0" borderId="4" xfId="1" applyFont="1" applyFill="1" applyBorder="1" applyAlignment="1">
      <alignment vertical="center" shrinkToFit="1"/>
    </xf>
    <xf numFmtId="38" fontId="7" fillId="0" borderId="2" xfId="1" applyFont="1" applyFill="1" applyBorder="1" applyAlignment="1">
      <alignment vertical="center" shrinkToFit="1"/>
    </xf>
    <xf numFmtId="38" fontId="7" fillId="0" borderId="6" xfId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indent="2" shrinkToFit="1"/>
    </xf>
    <xf numFmtId="0" fontId="7" fillId="0" borderId="1" xfId="0" applyFont="1" applyBorder="1" applyAlignment="1">
      <alignment horizontal="distributed" vertical="center" indent="1" shrinkToFit="1"/>
    </xf>
    <xf numFmtId="38" fontId="7" fillId="0" borderId="2" xfId="1" applyFont="1" applyFill="1" applyBorder="1" applyAlignment="1">
      <alignment horizontal="left" vertical="center" indent="1" shrinkToFit="1"/>
    </xf>
    <xf numFmtId="0" fontId="7" fillId="2" borderId="1" xfId="0" applyFont="1" applyFill="1" applyBorder="1" applyAlignment="1">
      <alignment horizontal="distributed" vertical="center" indent="1" shrinkToFit="1"/>
    </xf>
    <xf numFmtId="38" fontId="7" fillId="2" borderId="1" xfId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38" fontId="5" fillId="0" borderId="2" xfId="1" applyFont="1" applyFill="1" applyBorder="1" applyAlignment="1">
      <alignment vertical="center" shrinkToFit="1"/>
    </xf>
    <xf numFmtId="38" fontId="5" fillId="0" borderId="1" xfId="1" applyFont="1" applyFill="1" applyBorder="1" applyAlignment="1">
      <alignment vertical="center" shrinkToFit="1"/>
    </xf>
    <xf numFmtId="38" fontId="5" fillId="0" borderId="6" xfId="1" applyFont="1" applyFill="1" applyBorder="1" applyAlignment="1">
      <alignment vertical="center" shrinkToFit="1"/>
    </xf>
    <xf numFmtId="38" fontId="7" fillId="2" borderId="1" xfId="1" applyNumberFormat="1" applyFont="1" applyFill="1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 indent="1" shrinkToFit="1"/>
    </xf>
    <xf numFmtId="38" fontId="5" fillId="0" borderId="13" xfId="1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left" vertical="center" indent="4" shrinkToFit="1"/>
    </xf>
    <xf numFmtId="0" fontId="7" fillId="0" borderId="12" xfId="0" applyFont="1" applyFill="1" applyBorder="1" applyAlignment="1">
      <alignment horizontal="distributed" vertical="center" indent="2" shrinkToFit="1"/>
    </xf>
    <xf numFmtId="38" fontId="5" fillId="0" borderId="10" xfId="1" applyFont="1" applyFill="1" applyBorder="1" applyAlignment="1">
      <alignment vertical="center" shrinkToFit="1"/>
    </xf>
    <xf numFmtId="38" fontId="5" fillId="0" borderId="13" xfId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indent="2" shrinkToFit="1"/>
    </xf>
    <xf numFmtId="38" fontId="5" fillId="0" borderId="14" xfId="1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center" vertical="center" shrinkToFit="1"/>
    </xf>
    <xf numFmtId="38" fontId="5" fillId="0" borderId="16" xfId="1" applyFont="1" applyFill="1" applyBorder="1" applyAlignment="1">
      <alignment vertical="center" shrinkToFit="1"/>
    </xf>
    <xf numFmtId="0" fontId="7" fillId="0" borderId="22" xfId="0" applyFont="1" applyFill="1" applyBorder="1" applyAlignment="1">
      <alignment horizontal="left" vertical="center" shrinkToFit="1"/>
    </xf>
    <xf numFmtId="38" fontId="7" fillId="0" borderId="11" xfId="1" applyFont="1" applyFill="1" applyBorder="1" applyAlignment="1">
      <alignment vertical="center" shrinkToFit="1"/>
    </xf>
    <xf numFmtId="38" fontId="7" fillId="0" borderId="13" xfId="1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distributed" vertical="center" indent="2" shrinkToFit="1"/>
    </xf>
    <xf numFmtId="38" fontId="7" fillId="0" borderId="23" xfId="1" applyFont="1" applyFill="1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3" fontId="7" fillId="0" borderId="1" xfId="1" applyNumberFormat="1" applyFont="1" applyFill="1" applyBorder="1" applyAlignment="1">
      <alignment vertical="center" shrinkToFit="1"/>
    </xf>
    <xf numFmtId="3" fontId="7" fillId="2" borderId="1" xfId="1" applyNumberFormat="1" applyFont="1" applyFill="1" applyBorder="1" applyAlignment="1">
      <alignment vertical="center" shrinkToFit="1"/>
    </xf>
    <xf numFmtId="3" fontId="7" fillId="0" borderId="1" xfId="1" applyNumberFormat="1" applyFont="1" applyBorder="1" applyAlignment="1">
      <alignment vertical="center" shrinkToFit="1"/>
    </xf>
    <xf numFmtId="3" fontId="5" fillId="0" borderId="13" xfId="1" applyNumberFormat="1" applyFont="1" applyFill="1" applyBorder="1" applyAlignment="1">
      <alignment vertical="center" shrinkToFit="1"/>
    </xf>
    <xf numFmtId="3" fontId="5" fillId="0" borderId="10" xfId="1" applyNumberFormat="1" applyFont="1" applyFill="1" applyBorder="1" applyAlignment="1">
      <alignment vertical="center" shrinkToFit="1"/>
    </xf>
    <xf numFmtId="3" fontId="5" fillId="0" borderId="13" xfId="1" applyNumberFormat="1" applyFont="1" applyFill="1" applyBorder="1" applyAlignment="1">
      <alignment vertical="center" wrapText="1"/>
    </xf>
    <xf numFmtId="3" fontId="5" fillId="0" borderId="14" xfId="1" applyNumberFormat="1" applyFont="1" applyFill="1" applyBorder="1" applyAlignment="1">
      <alignment vertical="center" shrinkToFit="1"/>
    </xf>
    <xf numFmtId="3" fontId="5" fillId="0" borderId="17" xfId="1" applyNumberFormat="1" applyFont="1" applyFill="1" applyBorder="1" applyAlignment="1">
      <alignment vertical="center" shrinkToFit="1"/>
    </xf>
    <xf numFmtId="38" fontId="5" fillId="0" borderId="20" xfId="1" applyFont="1" applyFill="1" applyBorder="1" applyAlignment="1">
      <alignment vertical="center" shrinkToFit="1"/>
    </xf>
    <xf numFmtId="0" fontId="6" fillId="0" borderId="0" xfId="0" applyFont="1" applyAlignment="1">
      <alignment horizontal="distributed" vertical="center" indent="14"/>
    </xf>
    <xf numFmtId="0" fontId="3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38" fontId="4" fillId="0" borderId="4" xfId="1" applyFont="1" applyFill="1" applyBorder="1" applyAlignment="1">
      <alignment horizontal="left" vertical="center" wrapText="1" shrinkToFit="1"/>
    </xf>
    <xf numFmtId="38" fontId="4" fillId="0" borderId="5" xfId="1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38" fontId="7" fillId="0" borderId="4" xfId="1" applyFont="1" applyFill="1" applyBorder="1" applyAlignment="1">
      <alignment horizontal="left" vertical="center" wrapText="1"/>
    </xf>
    <xf numFmtId="38" fontId="7" fillId="0" borderId="5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distributed" vertical="center" indent="2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 indent="6"/>
    </xf>
    <xf numFmtId="0" fontId="7" fillId="0" borderId="2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distributed" vertical="center" indent="3" shrinkToFit="1"/>
    </xf>
    <xf numFmtId="0" fontId="7" fillId="0" borderId="5" xfId="0" applyFont="1" applyBorder="1" applyAlignment="1">
      <alignment horizontal="distributed" vertical="center" indent="3" shrinkToFit="1"/>
    </xf>
    <xf numFmtId="0" fontId="7" fillId="0" borderId="8" xfId="0" applyFont="1" applyFill="1" applyBorder="1" applyAlignment="1">
      <alignment horizontal="distributed" vertical="center" indent="3" shrinkToFit="1"/>
    </xf>
    <xf numFmtId="0" fontId="7" fillId="0" borderId="5" xfId="0" applyFont="1" applyFill="1" applyBorder="1" applyAlignment="1">
      <alignment horizontal="distributed" vertical="center" indent="3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view="pageBreakPreview" zoomScale="85" zoomScaleNormal="80" zoomScaleSheetLayoutView="85" workbookViewId="0">
      <pane xSplit="1" ySplit="5" topLeftCell="B51" activePane="bottomRight" state="frozen"/>
      <selection pane="topRight" activeCell="B1" sqref="B1"/>
      <selection pane="bottomLeft" activeCell="A4" sqref="A4"/>
      <selection pane="bottomRight" activeCell="I3" sqref="I3"/>
    </sheetView>
  </sheetViews>
  <sheetFormatPr defaultRowHeight="13.5" x14ac:dyDescent="0.15"/>
  <cols>
    <col min="1" max="1" width="26.625" style="2" customWidth="1"/>
    <col min="2" max="8" width="14.625" customWidth="1"/>
    <col min="9" max="9" width="20.625" customWidth="1"/>
    <col min="10" max="15" width="4.625" customWidth="1"/>
  </cols>
  <sheetData>
    <row r="1" spans="1:15" ht="20.100000000000001" customHeight="1" x14ac:dyDescent="0.15">
      <c r="A1" s="10" t="s">
        <v>53</v>
      </c>
    </row>
    <row r="2" spans="1:15" ht="27.95" customHeight="1" x14ac:dyDescent="0.15">
      <c r="A2" s="3"/>
      <c r="B2" s="57" t="s">
        <v>37</v>
      </c>
      <c r="C2" s="57"/>
      <c r="D2" s="57"/>
      <c r="E2" s="57"/>
      <c r="F2" s="57"/>
      <c r="G2" s="57"/>
      <c r="H2" s="57"/>
    </row>
    <row r="3" spans="1:15" ht="20.100000000000001" customHeight="1" x14ac:dyDescent="0.15">
      <c r="B3" s="58" t="s">
        <v>135</v>
      </c>
      <c r="C3" s="59"/>
      <c r="D3" s="59"/>
      <c r="E3" s="59"/>
      <c r="F3" s="59"/>
      <c r="G3" s="59"/>
      <c r="H3" s="59"/>
      <c r="I3" s="4" t="s">
        <v>31</v>
      </c>
    </row>
    <row r="4" spans="1:15" ht="18" customHeight="1" x14ac:dyDescent="0.15">
      <c r="A4" s="62" t="s">
        <v>27</v>
      </c>
      <c r="B4" s="25" t="s">
        <v>44</v>
      </c>
      <c r="C4" s="25" t="s">
        <v>45</v>
      </c>
      <c r="D4" s="46" t="s">
        <v>47</v>
      </c>
      <c r="E4" s="64" t="s">
        <v>48</v>
      </c>
      <c r="F4" s="28" t="s">
        <v>109</v>
      </c>
      <c r="G4" s="27" t="s">
        <v>9</v>
      </c>
      <c r="H4" s="25" t="s">
        <v>20</v>
      </c>
      <c r="I4" s="63" t="s">
        <v>55</v>
      </c>
    </row>
    <row r="5" spans="1:15" ht="18" customHeight="1" x14ac:dyDescent="0.15">
      <c r="A5" s="63"/>
      <c r="B5" s="26" t="s">
        <v>38</v>
      </c>
      <c r="C5" s="26" t="s">
        <v>46</v>
      </c>
      <c r="D5" s="47" t="s">
        <v>54</v>
      </c>
      <c r="E5" s="65"/>
      <c r="F5" s="29" t="s">
        <v>110</v>
      </c>
      <c r="G5" s="26" t="s">
        <v>39</v>
      </c>
      <c r="H5" s="26" t="s">
        <v>40</v>
      </c>
      <c r="I5" s="63"/>
    </row>
    <row r="6" spans="1:15" ht="20.100000000000001" customHeight="1" x14ac:dyDescent="0.15">
      <c r="A6" s="5" t="s">
        <v>21</v>
      </c>
      <c r="B6" s="7"/>
      <c r="C6" s="7"/>
      <c r="D6" s="7"/>
      <c r="E6" s="7"/>
      <c r="F6" s="7"/>
      <c r="G6" s="7"/>
      <c r="H6" s="7"/>
      <c r="I6" s="7"/>
    </row>
    <row r="7" spans="1:15" ht="20.100000000000001" customHeight="1" x14ac:dyDescent="0.15">
      <c r="A7" s="5" t="s">
        <v>22</v>
      </c>
      <c r="B7" s="7"/>
      <c r="C7" s="7"/>
      <c r="D7" s="7"/>
      <c r="E7" s="7"/>
      <c r="F7" s="7"/>
      <c r="G7" s="7"/>
      <c r="H7" s="48"/>
      <c r="I7" s="7"/>
    </row>
    <row r="8" spans="1:15" ht="20.100000000000001" customHeight="1" x14ac:dyDescent="0.15">
      <c r="A8" s="9" t="s">
        <v>41</v>
      </c>
      <c r="B8" s="7"/>
      <c r="C8" s="7"/>
      <c r="D8" s="7"/>
      <c r="E8" s="7"/>
      <c r="F8" s="7"/>
      <c r="G8" s="7"/>
      <c r="H8" s="48"/>
      <c r="I8" s="7"/>
    </row>
    <row r="9" spans="1:15" ht="20.100000000000001" customHeight="1" x14ac:dyDescent="0.15">
      <c r="A9" s="14" t="s">
        <v>42</v>
      </c>
      <c r="B9" s="7">
        <v>114000</v>
      </c>
      <c r="C9" s="7">
        <v>60000</v>
      </c>
      <c r="D9" s="7"/>
      <c r="E9" s="7">
        <v>57000</v>
      </c>
      <c r="F9" s="7"/>
      <c r="G9" s="7">
        <f>SUM(C9:F9)</f>
        <v>117000</v>
      </c>
      <c r="H9" s="48">
        <f>G9-B9</f>
        <v>3000</v>
      </c>
      <c r="I9" s="7" t="s">
        <v>124</v>
      </c>
      <c r="J9" s="19"/>
      <c r="K9" s="19"/>
      <c r="L9" s="19"/>
      <c r="M9" s="19"/>
    </row>
    <row r="10" spans="1:15" ht="20.100000000000001" customHeight="1" x14ac:dyDescent="0.15">
      <c r="A10" s="14" t="s">
        <v>43</v>
      </c>
      <c r="B10" s="7">
        <v>2500000</v>
      </c>
      <c r="C10" s="7">
        <v>1700000</v>
      </c>
      <c r="D10" s="7"/>
      <c r="E10" s="7">
        <v>649000</v>
      </c>
      <c r="F10" s="7"/>
      <c r="G10" s="7">
        <f>SUM(C10:F10)</f>
        <v>2349000</v>
      </c>
      <c r="H10" s="48">
        <f>G10-B10</f>
        <v>-151000</v>
      </c>
      <c r="I10" s="66" t="s">
        <v>123</v>
      </c>
      <c r="J10" s="20"/>
      <c r="K10" s="20"/>
      <c r="L10" s="20"/>
      <c r="M10" s="20"/>
      <c r="N10" s="20"/>
      <c r="O10" s="20"/>
    </row>
    <row r="11" spans="1:15" ht="20.100000000000001" customHeight="1" x14ac:dyDescent="0.15">
      <c r="A11" s="9" t="s">
        <v>83</v>
      </c>
      <c r="B11" s="7"/>
      <c r="C11" s="7"/>
      <c r="D11" s="7"/>
      <c r="E11" s="7"/>
      <c r="F11" s="7"/>
      <c r="G11" s="7"/>
      <c r="H11" s="48"/>
      <c r="I11" s="67"/>
      <c r="J11" s="20"/>
      <c r="K11" s="20"/>
      <c r="L11" s="20"/>
      <c r="M11" s="20"/>
      <c r="N11" s="20"/>
      <c r="O11" s="20"/>
    </row>
    <row r="12" spans="1:15" ht="20.100000000000001" customHeight="1" x14ac:dyDescent="0.15">
      <c r="A12" s="14" t="s">
        <v>13</v>
      </c>
      <c r="B12" s="7">
        <v>1788000</v>
      </c>
      <c r="C12" s="7">
        <v>1788000</v>
      </c>
      <c r="D12" s="7"/>
      <c r="E12" s="7"/>
      <c r="F12" s="7"/>
      <c r="G12" s="7">
        <v>1788000</v>
      </c>
      <c r="H12" s="48">
        <f>G12-B12</f>
        <v>0</v>
      </c>
      <c r="I12" s="7"/>
    </row>
    <row r="13" spans="1:15" ht="20.100000000000001" customHeight="1" x14ac:dyDescent="0.15">
      <c r="A13" s="9" t="s">
        <v>116</v>
      </c>
      <c r="B13" s="7"/>
      <c r="C13" s="7"/>
      <c r="D13" s="7"/>
      <c r="E13" s="7"/>
      <c r="F13" s="7"/>
      <c r="G13" s="7"/>
      <c r="H13" s="48"/>
      <c r="I13" s="7"/>
    </row>
    <row r="14" spans="1:15" ht="20.100000000000001" customHeight="1" x14ac:dyDescent="0.15">
      <c r="A14" s="14" t="s">
        <v>117</v>
      </c>
      <c r="B14" s="7">
        <v>1140000</v>
      </c>
      <c r="C14" s="7">
        <v>1140000</v>
      </c>
      <c r="D14" s="7"/>
      <c r="E14" s="7"/>
      <c r="F14" s="7"/>
      <c r="G14" s="7">
        <v>1140000</v>
      </c>
      <c r="H14" s="48">
        <f>G14-B14</f>
        <v>0</v>
      </c>
      <c r="I14" s="7"/>
    </row>
    <row r="15" spans="1:15" ht="20.100000000000001" customHeight="1" x14ac:dyDescent="0.15">
      <c r="A15" s="9" t="s">
        <v>118</v>
      </c>
      <c r="B15" s="7"/>
      <c r="C15" s="7"/>
      <c r="D15" s="7"/>
      <c r="E15" s="7"/>
      <c r="F15" s="7"/>
      <c r="G15" s="7"/>
      <c r="H15" s="48"/>
      <c r="I15" s="7"/>
    </row>
    <row r="16" spans="1:15" ht="20.100000000000001" customHeight="1" x14ac:dyDescent="0.15">
      <c r="A16" s="14" t="s">
        <v>119</v>
      </c>
      <c r="B16" s="7">
        <v>2190000</v>
      </c>
      <c r="C16" s="7">
        <v>2190000</v>
      </c>
      <c r="D16" s="7"/>
      <c r="E16" s="7"/>
      <c r="F16" s="7"/>
      <c r="G16" s="7">
        <v>2190000</v>
      </c>
      <c r="H16" s="48">
        <f>G16-B16</f>
        <v>0</v>
      </c>
      <c r="I16" s="7"/>
    </row>
    <row r="17" spans="1:9" ht="20.100000000000001" customHeight="1" x14ac:dyDescent="0.15">
      <c r="A17" s="9" t="s">
        <v>14</v>
      </c>
      <c r="B17" s="7"/>
      <c r="C17" s="7"/>
      <c r="D17" s="7"/>
      <c r="E17" s="7"/>
      <c r="F17" s="7"/>
      <c r="G17" s="7"/>
      <c r="H17" s="48"/>
      <c r="I17" s="60" t="s">
        <v>111</v>
      </c>
    </row>
    <row r="18" spans="1:9" ht="20.100000000000001" customHeight="1" x14ac:dyDescent="0.15">
      <c r="A18" s="14" t="s">
        <v>14</v>
      </c>
      <c r="B18" s="7">
        <v>4000000</v>
      </c>
      <c r="C18" s="7">
        <v>2700000</v>
      </c>
      <c r="D18" s="7"/>
      <c r="E18" s="7">
        <v>1558024</v>
      </c>
      <c r="F18" s="7"/>
      <c r="G18" s="7">
        <f>SUM(C18:F18)</f>
        <v>4258024</v>
      </c>
      <c r="H18" s="48">
        <f>G18-B18</f>
        <v>258024</v>
      </c>
      <c r="I18" s="61"/>
    </row>
    <row r="19" spans="1:9" ht="20.100000000000001" customHeight="1" x14ac:dyDescent="0.15">
      <c r="A19" s="9" t="s">
        <v>84</v>
      </c>
      <c r="B19" s="7"/>
      <c r="C19" s="7"/>
      <c r="D19" s="7"/>
      <c r="E19" s="7"/>
      <c r="F19" s="7"/>
      <c r="G19" s="7"/>
      <c r="H19" s="48"/>
      <c r="I19" s="7"/>
    </row>
    <row r="20" spans="1:9" ht="20.100000000000001" customHeight="1" x14ac:dyDescent="0.15">
      <c r="A20" s="14" t="s">
        <v>15</v>
      </c>
      <c r="B20" s="7">
        <v>1000</v>
      </c>
      <c r="C20" s="7"/>
      <c r="D20" s="7"/>
      <c r="E20" s="7">
        <v>294</v>
      </c>
      <c r="F20" s="7"/>
      <c r="G20" s="7">
        <f>SUM(C20:F20)</f>
        <v>294</v>
      </c>
      <c r="H20" s="48">
        <f>G20-B20</f>
        <v>-706</v>
      </c>
      <c r="I20" s="7"/>
    </row>
    <row r="21" spans="1:9" ht="20.100000000000001" customHeight="1" x14ac:dyDescent="0.15">
      <c r="A21" s="5" t="s">
        <v>16</v>
      </c>
      <c r="B21" s="7"/>
      <c r="C21" s="7"/>
      <c r="D21" s="7"/>
      <c r="E21" s="7"/>
      <c r="F21" s="7"/>
      <c r="G21" s="7"/>
      <c r="H21" s="48"/>
      <c r="I21" s="7"/>
    </row>
    <row r="22" spans="1:9" ht="20.100000000000001" customHeight="1" x14ac:dyDescent="0.15">
      <c r="A22" s="9" t="s">
        <v>85</v>
      </c>
      <c r="B22" s="7">
        <v>100000</v>
      </c>
      <c r="C22" s="7"/>
      <c r="D22" s="7">
        <v>49270</v>
      </c>
      <c r="E22" s="7"/>
      <c r="F22" s="7"/>
      <c r="G22" s="7">
        <f>SUM(D22:F22)</f>
        <v>49270</v>
      </c>
      <c r="H22" s="48">
        <f>G22-B22</f>
        <v>-50730</v>
      </c>
      <c r="I22" s="7" t="s">
        <v>56</v>
      </c>
    </row>
    <row r="23" spans="1:9" ht="20.100000000000001" customHeight="1" x14ac:dyDescent="0.15">
      <c r="A23" s="17" t="s">
        <v>92</v>
      </c>
      <c r="B23" s="18">
        <f>SUM(B9:B22)</f>
        <v>11833000</v>
      </c>
      <c r="C23" s="24">
        <f>SUM(C9:C22)</f>
        <v>9578000</v>
      </c>
      <c r="D23" s="18">
        <f>SUM(D9:D22)</f>
        <v>49270</v>
      </c>
      <c r="E23" s="24">
        <f>SUM(E9:E22)</f>
        <v>2264318</v>
      </c>
      <c r="F23" s="24"/>
      <c r="G23" s="18">
        <f>SUM(G9:G22)</f>
        <v>11891588</v>
      </c>
      <c r="H23" s="49">
        <f>G23-B23</f>
        <v>58588</v>
      </c>
      <c r="I23" s="18"/>
    </row>
    <row r="24" spans="1:9" ht="20.100000000000001" customHeight="1" x14ac:dyDescent="0.15">
      <c r="A24" s="5" t="s">
        <v>23</v>
      </c>
      <c r="B24" s="7"/>
      <c r="C24" s="7"/>
      <c r="D24" s="7"/>
      <c r="E24" s="7"/>
      <c r="F24" s="7"/>
      <c r="G24" s="7"/>
      <c r="H24" s="48"/>
      <c r="I24" s="7"/>
    </row>
    <row r="25" spans="1:9" ht="20.100000000000001" customHeight="1" x14ac:dyDescent="0.15">
      <c r="A25" s="5" t="s">
        <v>24</v>
      </c>
      <c r="B25" s="7"/>
      <c r="C25" s="7"/>
      <c r="D25" s="7"/>
      <c r="E25" s="7"/>
      <c r="F25" s="7"/>
      <c r="G25" s="7"/>
      <c r="H25" s="48"/>
      <c r="I25" s="7"/>
    </row>
    <row r="26" spans="1:9" ht="20.100000000000001" customHeight="1" x14ac:dyDescent="0.15">
      <c r="A26" s="9" t="s">
        <v>0</v>
      </c>
      <c r="B26" s="7">
        <v>5000000</v>
      </c>
      <c r="C26" s="7">
        <v>5088652</v>
      </c>
      <c r="D26" s="7"/>
      <c r="E26" s="7"/>
      <c r="F26" s="7"/>
      <c r="G26" s="7">
        <f>SUM(C26:D26)</f>
        <v>5088652</v>
      </c>
      <c r="H26" s="48">
        <f t="shared" ref="H26:H47" si="0">G26-B26</f>
        <v>88652</v>
      </c>
      <c r="I26" s="7"/>
    </row>
    <row r="27" spans="1:9" ht="20.100000000000001" customHeight="1" x14ac:dyDescent="0.15">
      <c r="A27" s="9" t="s">
        <v>17</v>
      </c>
      <c r="B27" s="7">
        <v>380000</v>
      </c>
      <c r="C27" s="7">
        <v>360030</v>
      </c>
      <c r="D27" s="7"/>
      <c r="E27" s="7"/>
      <c r="F27" s="7"/>
      <c r="G27" s="7">
        <f t="shared" ref="G27:G42" si="1">SUM(C27:D27)</f>
        <v>360030</v>
      </c>
      <c r="H27" s="48">
        <f t="shared" si="0"/>
        <v>-19970</v>
      </c>
      <c r="I27" s="7"/>
    </row>
    <row r="28" spans="1:9" ht="20.100000000000001" customHeight="1" x14ac:dyDescent="0.15">
      <c r="A28" s="9" t="s">
        <v>1</v>
      </c>
      <c r="B28" s="7">
        <v>770000</v>
      </c>
      <c r="C28" s="7">
        <v>900958</v>
      </c>
      <c r="D28" s="7"/>
      <c r="E28" s="7"/>
      <c r="F28" s="7"/>
      <c r="G28" s="7">
        <f t="shared" si="1"/>
        <v>900958</v>
      </c>
      <c r="H28" s="48">
        <f t="shared" si="0"/>
        <v>130958</v>
      </c>
      <c r="I28" s="7"/>
    </row>
    <row r="29" spans="1:9" ht="20.100000000000001" customHeight="1" x14ac:dyDescent="0.15">
      <c r="A29" s="9" t="s">
        <v>2</v>
      </c>
      <c r="B29" s="7">
        <v>350000</v>
      </c>
      <c r="C29" s="7">
        <v>366400</v>
      </c>
      <c r="D29" s="7"/>
      <c r="E29" s="7"/>
      <c r="F29" s="7"/>
      <c r="G29" s="7">
        <f t="shared" si="1"/>
        <v>366400</v>
      </c>
      <c r="H29" s="48">
        <f t="shared" si="0"/>
        <v>16400</v>
      </c>
      <c r="I29" s="7"/>
    </row>
    <row r="30" spans="1:9" ht="20.100000000000001" customHeight="1" x14ac:dyDescent="0.15">
      <c r="A30" s="9" t="s">
        <v>25</v>
      </c>
      <c r="B30" s="7">
        <v>160000</v>
      </c>
      <c r="C30" s="7">
        <v>106000</v>
      </c>
      <c r="D30" s="7"/>
      <c r="E30" s="7"/>
      <c r="F30" s="7"/>
      <c r="G30" s="7">
        <f t="shared" si="1"/>
        <v>106000</v>
      </c>
      <c r="H30" s="48">
        <f t="shared" si="0"/>
        <v>-54000</v>
      </c>
      <c r="I30" s="7"/>
    </row>
    <row r="31" spans="1:9" ht="20.100000000000001" customHeight="1" x14ac:dyDescent="0.15">
      <c r="A31" s="9" t="s">
        <v>3</v>
      </c>
      <c r="B31" s="7">
        <v>100000</v>
      </c>
      <c r="C31" s="7">
        <v>0</v>
      </c>
      <c r="D31" s="7"/>
      <c r="E31" s="7"/>
      <c r="F31" s="7"/>
      <c r="G31" s="7">
        <f t="shared" si="1"/>
        <v>0</v>
      </c>
      <c r="H31" s="48">
        <f t="shared" si="0"/>
        <v>-100000</v>
      </c>
      <c r="I31" s="7"/>
    </row>
    <row r="32" spans="1:9" ht="20.100000000000001" customHeight="1" x14ac:dyDescent="0.15">
      <c r="A32" s="9" t="s">
        <v>57</v>
      </c>
      <c r="B32" s="7">
        <v>0</v>
      </c>
      <c r="C32" s="7">
        <v>93505</v>
      </c>
      <c r="D32" s="7"/>
      <c r="E32" s="7"/>
      <c r="F32" s="7"/>
      <c r="G32" s="7">
        <f t="shared" ref="G32" si="2">SUM(C32:D32)</f>
        <v>93505</v>
      </c>
      <c r="H32" s="48">
        <f t="shared" ref="H32" si="3">G32-B32</f>
        <v>93505</v>
      </c>
      <c r="I32" s="7"/>
    </row>
    <row r="33" spans="1:9" ht="20.100000000000001" customHeight="1" x14ac:dyDescent="0.15">
      <c r="A33" s="9" t="s">
        <v>4</v>
      </c>
      <c r="B33" s="7">
        <v>150000</v>
      </c>
      <c r="C33" s="7">
        <v>42371</v>
      </c>
      <c r="D33" s="7"/>
      <c r="E33" s="7"/>
      <c r="F33" s="7"/>
      <c r="G33" s="7">
        <f t="shared" si="1"/>
        <v>42371</v>
      </c>
      <c r="H33" s="48">
        <f t="shared" si="0"/>
        <v>-107629</v>
      </c>
      <c r="I33" s="7"/>
    </row>
    <row r="34" spans="1:9" ht="20.100000000000001" customHeight="1" x14ac:dyDescent="0.15">
      <c r="A34" s="9" t="s">
        <v>8</v>
      </c>
      <c r="B34" s="7">
        <v>650000</v>
      </c>
      <c r="C34" s="7">
        <v>933997</v>
      </c>
      <c r="D34" s="7"/>
      <c r="E34" s="7"/>
      <c r="F34" s="7"/>
      <c r="G34" s="7">
        <f t="shared" si="1"/>
        <v>933997</v>
      </c>
      <c r="H34" s="48">
        <f t="shared" si="0"/>
        <v>283997</v>
      </c>
      <c r="I34" s="7"/>
    </row>
    <row r="35" spans="1:9" ht="20.100000000000001" customHeight="1" x14ac:dyDescent="0.15">
      <c r="A35" s="9" t="s">
        <v>7</v>
      </c>
      <c r="B35" s="7">
        <v>700000</v>
      </c>
      <c r="C35" s="7">
        <v>702370</v>
      </c>
      <c r="D35" s="7"/>
      <c r="E35" s="7"/>
      <c r="F35" s="7"/>
      <c r="G35" s="7">
        <f t="shared" si="1"/>
        <v>702370</v>
      </c>
      <c r="H35" s="48">
        <f t="shared" si="0"/>
        <v>2370</v>
      </c>
      <c r="I35" s="7"/>
    </row>
    <row r="36" spans="1:9" ht="20.100000000000001" customHeight="1" x14ac:dyDescent="0.15">
      <c r="A36" s="9" t="s">
        <v>86</v>
      </c>
      <c r="B36" s="7">
        <v>100000</v>
      </c>
      <c r="C36" s="7">
        <v>95550</v>
      </c>
      <c r="D36" s="7"/>
      <c r="E36" s="7"/>
      <c r="F36" s="7"/>
      <c r="G36" s="7">
        <f t="shared" si="1"/>
        <v>95550</v>
      </c>
      <c r="H36" s="48">
        <f t="shared" si="0"/>
        <v>-4450</v>
      </c>
      <c r="I36" s="7"/>
    </row>
    <row r="37" spans="1:9" ht="20.100000000000001" customHeight="1" x14ac:dyDescent="0.15">
      <c r="A37" s="9" t="s">
        <v>26</v>
      </c>
      <c r="B37" s="7">
        <v>140000</v>
      </c>
      <c r="C37" s="7">
        <v>141500</v>
      </c>
      <c r="D37" s="7"/>
      <c r="E37" s="7"/>
      <c r="F37" s="7"/>
      <c r="G37" s="7">
        <f t="shared" si="1"/>
        <v>141500</v>
      </c>
      <c r="H37" s="48">
        <f t="shared" si="0"/>
        <v>1500</v>
      </c>
      <c r="I37" s="7"/>
    </row>
    <row r="38" spans="1:9" ht="20.100000000000001" customHeight="1" x14ac:dyDescent="0.15">
      <c r="A38" s="9" t="s">
        <v>18</v>
      </c>
      <c r="B38" s="7">
        <v>1060000</v>
      </c>
      <c r="C38" s="7">
        <v>1006676</v>
      </c>
      <c r="D38" s="7"/>
      <c r="E38" s="7"/>
      <c r="F38" s="7"/>
      <c r="G38" s="7">
        <f t="shared" si="1"/>
        <v>1006676</v>
      </c>
      <c r="H38" s="48">
        <f t="shared" si="0"/>
        <v>-53324</v>
      </c>
      <c r="I38" s="7"/>
    </row>
    <row r="39" spans="1:9" ht="20.100000000000001" customHeight="1" x14ac:dyDescent="0.15">
      <c r="A39" s="9" t="s">
        <v>5</v>
      </c>
      <c r="B39" s="7">
        <v>10000</v>
      </c>
      <c r="C39" s="7">
        <v>9300</v>
      </c>
      <c r="D39" s="7"/>
      <c r="E39" s="7"/>
      <c r="F39" s="7"/>
      <c r="G39" s="7">
        <f t="shared" si="1"/>
        <v>9300</v>
      </c>
      <c r="H39" s="48">
        <f t="shared" si="0"/>
        <v>-700</v>
      </c>
      <c r="I39" s="7"/>
    </row>
    <row r="40" spans="1:9" ht="20.100000000000001" customHeight="1" x14ac:dyDescent="0.15">
      <c r="A40" s="9" t="s">
        <v>19</v>
      </c>
      <c r="B40" s="7">
        <v>150000</v>
      </c>
      <c r="C40" s="7">
        <v>259300</v>
      </c>
      <c r="D40" s="7"/>
      <c r="E40" s="7"/>
      <c r="F40" s="7"/>
      <c r="G40" s="7">
        <f t="shared" si="1"/>
        <v>259300</v>
      </c>
      <c r="H40" s="48">
        <f t="shared" si="0"/>
        <v>109300</v>
      </c>
      <c r="I40" s="7"/>
    </row>
    <row r="41" spans="1:9" ht="20.100000000000001" customHeight="1" x14ac:dyDescent="0.15">
      <c r="A41" s="9" t="s">
        <v>12</v>
      </c>
      <c r="B41" s="7">
        <v>200000</v>
      </c>
      <c r="C41" s="7">
        <v>177274</v>
      </c>
      <c r="D41" s="7"/>
      <c r="E41" s="7"/>
      <c r="F41" s="7"/>
      <c r="G41" s="7">
        <f t="shared" si="1"/>
        <v>177274</v>
      </c>
      <c r="H41" s="48">
        <f t="shared" si="0"/>
        <v>-22726</v>
      </c>
      <c r="I41" s="7"/>
    </row>
    <row r="42" spans="1:9" ht="20.100000000000001" customHeight="1" x14ac:dyDescent="0.15">
      <c r="A42" s="9" t="s">
        <v>6</v>
      </c>
      <c r="B42" s="7">
        <v>220000</v>
      </c>
      <c r="C42" s="7">
        <v>147387</v>
      </c>
      <c r="D42" s="7"/>
      <c r="E42" s="7"/>
      <c r="F42" s="7"/>
      <c r="G42" s="7">
        <f t="shared" si="1"/>
        <v>147387</v>
      </c>
      <c r="H42" s="48">
        <f t="shared" si="0"/>
        <v>-72613</v>
      </c>
      <c r="I42" s="7"/>
    </row>
    <row r="43" spans="1:9" ht="20.100000000000001" customHeight="1" x14ac:dyDescent="0.15">
      <c r="A43" s="17" t="s">
        <v>32</v>
      </c>
      <c r="B43" s="18">
        <f>SUM(B26:B42)</f>
        <v>10140000</v>
      </c>
      <c r="C43" s="18">
        <f>SUM(C26:C42)</f>
        <v>10431270</v>
      </c>
      <c r="D43" s="18">
        <f>SUM(D26:D42)</f>
        <v>0</v>
      </c>
      <c r="E43" s="18">
        <f>SUM(E26:E42)</f>
        <v>0</v>
      </c>
      <c r="F43" s="18"/>
      <c r="G43" s="18">
        <f>SUM(G26:G42)</f>
        <v>10431270</v>
      </c>
      <c r="H43" s="49">
        <f t="shared" si="0"/>
        <v>291270</v>
      </c>
      <c r="I43" s="18"/>
    </row>
    <row r="44" spans="1:9" ht="20.100000000000001" customHeight="1" x14ac:dyDescent="0.15">
      <c r="A44" s="5" t="s">
        <v>113</v>
      </c>
      <c r="B44" s="7"/>
      <c r="C44" s="7"/>
      <c r="D44" s="7"/>
      <c r="E44" s="7"/>
      <c r="F44" s="7"/>
      <c r="G44" s="7"/>
      <c r="H44" s="48"/>
      <c r="I44" s="7"/>
    </row>
    <row r="45" spans="1:9" ht="20.100000000000001" customHeight="1" x14ac:dyDescent="0.15">
      <c r="A45" s="9" t="s">
        <v>2</v>
      </c>
      <c r="B45" s="7">
        <v>1000</v>
      </c>
      <c r="C45" s="7"/>
      <c r="D45" s="7">
        <v>0</v>
      </c>
      <c r="E45" s="7"/>
      <c r="F45" s="7"/>
      <c r="G45" s="7">
        <f t="shared" ref="G45" si="4">SUM(C45:D45)</f>
        <v>0</v>
      </c>
      <c r="H45" s="48">
        <f t="shared" ref="H45" si="5">G45-B45</f>
        <v>-1000</v>
      </c>
      <c r="I45" s="7"/>
    </row>
    <row r="46" spans="1:9" ht="20.100000000000001" customHeight="1" x14ac:dyDescent="0.15">
      <c r="A46" s="9" t="s">
        <v>1</v>
      </c>
      <c r="B46" s="7">
        <v>0</v>
      </c>
      <c r="C46" s="7"/>
      <c r="D46" s="7">
        <v>0</v>
      </c>
      <c r="E46" s="7"/>
      <c r="F46" s="7"/>
      <c r="G46" s="7">
        <f t="shared" ref="G46" si="6">SUM(C46:D46)</f>
        <v>0</v>
      </c>
      <c r="H46" s="48">
        <f t="shared" si="0"/>
        <v>0</v>
      </c>
      <c r="I46" s="7"/>
    </row>
    <row r="47" spans="1:9" ht="20.100000000000001" customHeight="1" x14ac:dyDescent="0.15">
      <c r="A47" s="17" t="s">
        <v>114</v>
      </c>
      <c r="B47" s="18">
        <f>SUM(B45:B46)</f>
        <v>1000</v>
      </c>
      <c r="C47" s="18"/>
      <c r="D47" s="18">
        <f>SUM(D46)</f>
        <v>0</v>
      </c>
      <c r="E47" s="18"/>
      <c r="F47" s="18"/>
      <c r="G47" s="18">
        <f>SUM(G46)</f>
        <v>0</v>
      </c>
      <c r="H47" s="49">
        <f t="shared" si="0"/>
        <v>-1000</v>
      </c>
      <c r="I47" s="18"/>
    </row>
    <row r="48" spans="1:9" ht="20.100000000000001" customHeight="1" x14ac:dyDescent="0.15">
      <c r="A48" s="5" t="s">
        <v>112</v>
      </c>
      <c r="B48" s="7"/>
      <c r="C48" s="7"/>
      <c r="D48" s="7"/>
      <c r="E48" s="7"/>
      <c r="F48" s="7"/>
      <c r="G48" s="7"/>
      <c r="H48" s="48"/>
      <c r="I48" s="7"/>
    </row>
    <row r="49" spans="1:9" ht="20.100000000000001" customHeight="1" x14ac:dyDescent="0.15">
      <c r="A49" s="9" t="s">
        <v>0</v>
      </c>
      <c r="B49" s="7">
        <v>1000000</v>
      </c>
      <c r="C49" s="7"/>
      <c r="D49" s="7"/>
      <c r="E49" s="7">
        <v>971010</v>
      </c>
      <c r="F49" s="7"/>
      <c r="G49" s="7">
        <f>SUM(E49)</f>
        <v>971010</v>
      </c>
      <c r="H49" s="48">
        <f t="shared" ref="H49:H62" si="7">G49-B49</f>
        <v>-28990</v>
      </c>
      <c r="I49" s="7"/>
    </row>
    <row r="50" spans="1:9" ht="20.100000000000001" customHeight="1" x14ac:dyDescent="0.15">
      <c r="A50" s="9" t="s">
        <v>17</v>
      </c>
      <c r="B50" s="7">
        <v>50000</v>
      </c>
      <c r="C50" s="7"/>
      <c r="D50" s="7"/>
      <c r="E50" s="7">
        <v>40009</v>
      </c>
      <c r="F50" s="7"/>
      <c r="G50" s="7">
        <f t="shared" ref="G50:G61" si="8">SUM(E50)</f>
        <v>40009</v>
      </c>
      <c r="H50" s="48">
        <f t="shared" si="7"/>
        <v>-9991</v>
      </c>
      <c r="I50" s="7"/>
    </row>
    <row r="51" spans="1:9" ht="20.100000000000001" customHeight="1" x14ac:dyDescent="0.15">
      <c r="A51" s="9" t="s">
        <v>11</v>
      </c>
      <c r="B51" s="7">
        <v>30000</v>
      </c>
      <c r="C51" s="7"/>
      <c r="D51" s="7"/>
      <c r="E51" s="7">
        <v>20617</v>
      </c>
      <c r="F51" s="7"/>
      <c r="G51" s="7">
        <f t="shared" si="8"/>
        <v>20617</v>
      </c>
      <c r="H51" s="48">
        <f t="shared" si="7"/>
        <v>-9383</v>
      </c>
      <c r="I51" s="7"/>
    </row>
    <row r="52" spans="1:9" ht="20.100000000000001" customHeight="1" x14ac:dyDescent="0.15">
      <c r="A52" s="9" t="s">
        <v>1</v>
      </c>
      <c r="B52" s="7">
        <v>80000</v>
      </c>
      <c r="C52" s="7"/>
      <c r="D52" s="7"/>
      <c r="E52" s="7">
        <v>94016</v>
      </c>
      <c r="F52" s="7"/>
      <c r="G52" s="7">
        <f t="shared" si="8"/>
        <v>94016</v>
      </c>
      <c r="H52" s="48">
        <f t="shared" si="7"/>
        <v>14016</v>
      </c>
      <c r="I52" s="7"/>
    </row>
    <row r="53" spans="1:9" ht="20.100000000000001" customHeight="1" x14ac:dyDescent="0.15">
      <c r="A53" s="9" t="s">
        <v>2</v>
      </c>
      <c r="B53" s="7">
        <v>80000</v>
      </c>
      <c r="C53" s="7"/>
      <c r="D53" s="7"/>
      <c r="E53" s="7">
        <v>82611</v>
      </c>
      <c r="F53" s="7"/>
      <c r="G53" s="7">
        <f t="shared" si="8"/>
        <v>82611</v>
      </c>
      <c r="H53" s="48">
        <f t="shared" si="7"/>
        <v>2611</v>
      </c>
      <c r="I53" s="7"/>
    </row>
    <row r="54" spans="1:9" ht="20.100000000000001" customHeight="1" x14ac:dyDescent="0.15">
      <c r="A54" s="9" t="s">
        <v>3</v>
      </c>
      <c r="B54" s="7">
        <v>50000</v>
      </c>
      <c r="C54" s="7"/>
      <c r="D54" s="7"/>
      <c r="E54" s="7">
        <v>0</v>
      </c>
      <c r="F54" s="7"/>
      <c r="G54" s="7">
        <f t="shared" si="8"/>
        <v>0</v>
      </c>
      <c r="H54" s="48">
        <f t="shared" si="7"/>
        <v>-50000</v>
      </c>
      <c r="I54" s="7"/>
    </row>
    <row r="55" spans="1:9" ht="20.100000000000001" customHeight="1" x14ac:dyDescent="0.15">
      <c r="A55" s="9" t="s">
        <v>4</v>
      </c>
      <c r="B55" s="7">
        <v>50000</v>
      </c>
      <c r="C55" s="7"/>
      <c r="D55" s="7"/>
      <c r="E55" s="7">
        <v>21332</v>
      </c>
      <c r="F55" s="7"/>
      <c r="G55" s="7">
        <f t="shared" si="8"/>
        <v>21332</v>
      </c>
      <c r="H55" s="48">
        <f t="shared" si="7"/>
        <v>-28668</v>
      </c>
      <c r="I55" s="7"/>
    </row>
    <row r="56" spans="1:9" ht="20.100000000000001" customHeight="1" x14ac:dyDescent="0.15">
      <c r="A56" s="9" t="s">
        <v>8</v>
      </c>
      <c r="B56" s="7">
        <v>0</v>
      </c>
      <c r="C56" s="7"/>
      <c r="D56" s="7"/>
      <c r="E56" s="7">
        <v>30559</v>
      </c>
      <c r="F56" s="7"/>
      <c r="G56" s="7">
        <f t="shared" si="8"/>
        <v>30559</v>
      </c>
      <c r="H56" s="48">
        <f t="shared" si="7"/>
        <v>30559</v>
      </c>
      <c r="I56" s="7"/>
    </row>
    <row r="57" spans="1:9" ht="20.100000000000001" customHeight="1" x14ac:dyDescent="0.15">
      <c r="A57" s="9" t="s">
        <v>86</v>
      </c>
      <c r="B57" s="7">
        <v>180000</v>
      </c>
      <c r="C57" s="7"/>
      <c r="D57" s="7"/>
      <c r="E57" s="7">
        <v>177450</v>
      </c>
      <c r="F57" s="7"/>
      <c r="G57" s="7">
        <f t="shared" si="8"/>
        <v>177450</v>
      </c>
      <c r="H57" s="48">
        <f t="shared" si="7"/>
        <v>-2550</v>
      </c>
      <c r="I57" s="7"/>
    </row>
    <row r="58" spans="1:9" ht="20.100000000000001" customHeight="1" x14ac:dyDescent="0.15">
      <c r="A58" s="9" t="s">
        <v>18</v>
      </c>
      <c r="B58" s="7">
        <v>350000</v>
      </c>
      <c r="C58" s="7"/>
      <c r="D58" s="7"/>
      <c r="E58" s="7">
        <v>340632</v>
      </c>
      <c r="F58" s="7"/>
      <c r="G58" s="7">
        <f t="shared" si="8"/>
        <v>340632</v>
      </c>
      <c r="H58" s="48">
        <f t="shared" si="7"/>
        <v>-9368</v>
      </c>
      <c r="I58" s="7"/>
    </row>
    <row r="59" spans="1:9" ht="20.100000000000001" customHeight="1" x14ac:dyDescent="0.15">
      <c r="A59" s="9" t="s">
        <v>10</v>
      </c>
      <c r="B59" s="7">
        <v>80000</v>
      </c>
      <c r="C59" s="7"/>
      <c r="D59" s="7"/>
      <c r="E59" s="7">
        <v>76700</v>
      </c>
      <c r="F59" s="7"/>
      <c r="G59" s="7">
        <f t="shared" si="8"/>
        <v>76700</v>
      </c>
      <c r="H59" s="48">
        <f t="shared" si="7"/>
        <v>-3300</v>
      </c>
      <c r="I59" s="7"/>
    </row>
    <row r="60" spans="1:9" ht="20.100000000000001" customHeight="1" x14ac:dyDescent="0.15">
      <c r="A60" s="9" t="s">
        <v>91</v>
      </c>
      <c r="B60" s="7">
        <v>260000</v>
      </c>
      <c r="C60" s="7"/>
      <c r="D60" s="7"/>
      <c r="E60" s="7">
        <v>264000</v>
      </c>
      <c r="F60" s="7"/>
      <c r="G60" s="7">
        <f t="shared" si="8"/>
        <v>264000</v>
      </c>
      <c r="H60" s="48">
        <f t="shared" si="7"/>
        <v>4000</v>
      </c>
      <c r="I60" s="7"/>
    </row>
    <row r="61" spans="1:9" ht="20.100000000000001" customHeight="1" x14ac:dyDescent="0.15">
      <c r="A61" s="9" t="s">
        <v>6</v>
      </c>
      <c r="B61" s="7">
        <v>290000</v>
      </c>
      <c r="C61" s="7"/>
      <c r="D61" s="7"/>
      <c r="E61" s="7">
        <v>359126</v>
      </c>
      <c r="F61" s="7"/>
      <c r="G61" s="7">
        <f t="shared" si="8"/>
        <v>359126</v>
      </c>
      <c r="H61" s="48">
        <f t="shared" si="7"/>
        <v>69126</v>
      </c>
      <c r="I61" s="7" t="s">
        <v>82</v>
      </c>
    </row>
    <row r="62" spans="1:9" ht="20.100000000000001" customHeight="1" x14ac:dyDescent="0.15">
      <c r="A62" s="17" t="s">
        <v>33</v>
      </c>
      <c r="B62" s="18">
        <f>SUM(B49:B61)</f>
        <v>2500000</v>
      </c>
      <c r="C62" s="18"/>
      <c r="D62" s="18"/>
      <c r="E62" s="18">
        <f>SUM(E49:E61)</f>
        <v>2478062</v>
      </c>
      <c r="F62" s="18"/>
      <c r="G62" s="18">
        <f>SUM(G49:G61)</f>
        <v>2478062</v>
      </c>
      <c r="H62" s="49">
        <f t="shared" si="7"/>
        <v>-21938</v>
      </c>
      <c r="I62" s="18"/>
    </row>
    <row r="63" spans="1:9" s="1" customFormat="1" ht="20.100000000000001" customHeight="1" x14ac:dyDescent="0.15">
      <c r="A63" s="15" t="s">
        <v>49</v>
      </c>
      <c r="B63" s="48">
        <f>B43+B47+B62</f>
        <v>12641000</v>
      </c>
      <c r="C63" s="48">
        <f>C43+C62</f>
        <v>10431270</v>
      </c>
      <c r="D63" s="48">
        <f>D43+D47</f>
        <v>0</v>
      </c>
      <c r="E63" s="48">
        <f>E43+E62</f>
        <v>2478062</v>
      </c>
      <c r="F63" s="48"/>
      <c r="G63" s="48">
        <f>G43+G47+G62</f>
        <v>12909332</v>
      </c>
      <c r="H63" s="50">
        <f>H43+H47+H62</f>
        <v>268332</v>
      </c>
      <c r="I63" s="7"/>
    </row>
    <row r="64" spans="1:9" ht="20.100000000000001" customHeight="1" x14ac:dyDescent="0.15">
      <c r="A64" s="6" t="s">
        <v>28</v>
      </c>
      <c r="B64" s="50">
        <f>B23-B63</f>
        <v>-808000</v>
      </c>
      <c r="C64" s="50">
        <f>C23-C63</f>
        <v>-853270</v>
      </c>
      <c r="D64" s="50">
        <f>D23-D63</f>
        <v>49270</v>
      </c>
      <c r="E64" s="50">
        <f>E23-E63</f>
        <v>-213744</v>
      </c>
      <c r="F64" s="50">
        <v>0</v>
      </c>
      <c r="G64" s="50">
        <f>SUM(C64:F64)</f>
        <v>-1017744</v>
      </c>
      <c r="H64" s="50">
        <f>H23-H63</f>
        <v>-209744</v>
      </c>
      <c r="I64" s="8"/>
    </row>
    <row r="65" spans="1:9" ht="20.100000000000001" customHeight="1" x14ac:dyDescent="0.15">
      <c r="A65" s="6" t="s">
        <v>50</v>
      </c>
      <c r="B65" s="50"/>
      <c r="C65" s="50">
        <v>49270</v>
      </c>
      <c r="D65" s="50">
        <v>-49512</v>
      </c>
      <c r="E65" s="50">
        <v>242</v>
      </c>
      <c r="F65" s="50">
        <v>0</v>
      </c>
      <c r="G65" s="50">
        <f>SUM(C65:F65)</f>
        <v>0</v>
      </c>
      <c r="H65" s="50">
        <v>0</v>
      </c>
      <c r="I65" s="8"/>
    </row>
    <row r="66" spans="1:9" ht="20.100000000000001" customHeight="1" x14ac:dyDescent="0.15">
      <c r="A66" s="6" t="s">
        <v>29</v>
      </c>
      <c r="B66" s="50">
        <v>6366507</v>
      </c>
      <c r="C66" s="50">
        <v>3521063</v>
      </c>
      <c r="D66" s="50">
        <v>242</v>
      </c>
      <c r="E66" s="50">
        <v>2845202</v>
      </c>
      <c r="F66" s="50">
        <v>0</v>
      </c>
      <c r="G66" s="50">
        <f>SUM(C66:E66)</f>
        <v>6366507</v>
      </c>
      <c r="H66" s="50">
        <f>H25-H65</f>
        <v>0</v>
      </c>
      <c r="I66" s="8"/>
    </row>
    <row r="67" spans="1:9" ht="20.100000000000001" customHeight="1" x14ac:dyDescent="0.15">
      <c r="A67" s="6" t="s">
        <v>51</v>
      </c>
      <c r="B67" s="50">
        <f>B66</f>
        <v>6366507</v>
      </c>
      <c r="C67" s="50">
        <f t="shared" ref="C67:G67" si="9">C66</f>
        <v>3521063</v>
      </c>
      <c r="D67" s="50">
        <f t="shared" si="9"/>
        <v>242</v>
      </c>
      <c r="E67" s="50">
        <f t="shared" si="9"/>
        <v>2845202</v>
      </c>
      <c r="F67" s="50">
        <v>0</v>
      </c>
      <c r="G67" s="50">
        <f t="shared" si="9"/>
        <v>6366507</v>
      </c>
      <c r="H67" s="50">
        <v>0</v>
      </c>
      <c r="I67" s="8"/>
    </row>
    <row r="68" spans="1:9" ht="20.100000000000001" customHeight="1" x14ac:dyDescent="0.15">
      <c r="A68" s="6" t="s">
        <v>52</v>
      </c>
      <c r="B68" s="50">
        <f>SUM(B64:B66)</f>
        <v>5558507</v>
      </c>
      <c r="C68" s="50">
        <f>SUM(C64:C66)</f>
        <v>2717063</v>
      </c>
      <c r="D68" s="50">
        <v>0</v>
      </c>
      <c r="E68" s="50">
        <f>SUM(E64:E66)</f>
        <v>2631700</v>
      </c>
      <c r="F68" s="50">
        <v>0</v>
      </c>
      <c r="G68" s="50">
        <f>SUM(G64:G66)</f>
        <v>5348763</v>
      </c>
      <c r="H68" s="50">
        <f>G68-B68</f>
        <v>-209744</v>
      </c>
      <c r="I68" s="8"/>
    </row>
    <row r="69" spans="1:9" ht="20.100000000000001" customHeight="1" x14ac:dyDescent="0.15">
      <c r="A69" s="6" t="s">
        <v>30</v>
      </c>
      <c r="B69" s="50">
        <f>B68</f>
        <v>5558507</v>
      </c>
      <c r="C69" s="50">
        <f>C68</f>
        <v>2717063</v>
      </c>
      <c r="D69" s="50">
        <v>0</v>
      </c>
      <c r="E69" s="50">
        <f t="shared" ref="E69:G69" si="10">E68</f>
        <v>2631700</v>
      </c>
      <c r="F69" s="50">
        <v>0</v>
      </c>
      <c r="G69" s="50">
        <f t="shared" si="10"/>
        <v>5348763</v>
      </c>
      <c r="H69" s="50">
        <f>G69-B69</f>
        <v>-209744</v>
      </c>
      <c r="I69" s="8"/>
    </row>
    <row r="70" spans="1:9" s="2" customFormat="1" ht="20.100000000000001" customHeight="1" x14ac:dyDescent="0.15">
      <c r="B70"/>
      <c r="C70"/>
      <c r="D70"/>
      <c r="E70"/>
      <c r="F70"/>
      <c r="G70"/>
      <c r="H70"/>
      <c r="I70"/>
    </row>
    <row r="71" spans="1:9" s="2" customFormat="1" ht="20.100000000000001" customHeight="1" x14ac:dyDescent="0.15">
      <c r="B71"/>
      <c r="C71"/>
      <c r="D71"/>
      <c r="E71"/>
      <c r="F71"/>
      <c r="G71"/>
      <c r="H71"/>
      <c r="I71"/>
    </row>
  </sheetData>
  <mergeCells count="7">
    <mergeCell ref="B2:H2"/>
    <mergeCell ref="B3:H3"/>
    <mergeCell ref="I17:I18"/>
    <mergeCell ref="A4:A5"/>
    <mergeCell ref="E4:E5"/>
    <mergeCell ref="I4:I5"/>
    <mergeCell ref="I10:I11"/>
  </mergeCells>
  <phoneticPr fontId="1"/>
  <printOptions horizontalCentered="1"/>
  <pageMargins left="0.78740157480314965" right="0.39370078740157483" top="0.78740157480314965" bottom="0.19685039370078741" header="0.31496062992125984" footer="0.31496062992125984"/>
  <pageSetup paperSize="8" scale="8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BreakPreview" zoomScale="85" zoomScaleNormal="80" zoomScaleSheetLayoutView="85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B26" sqref="B26"/>
    </sheetView>
  </sheetViews>
  <sheetFormatPr defaultRowHeight="13.5" x14ac:dyDescent="0.15"/>
  <cols>
    <col min="1" max="1" width="30.625" style="2" customWidth="1"/>
    <col min="2" max="4" width="22.625" customWidth="1"/>
  </cols>
  <sheetData>
    <row r="1" spans="1:4" ht="20.100000000000001" customHeight="1" x14ac:dyDescent="0.15">
      <c r="A1" s="10" t="s">
        <v>58</v>
      </c>
    </row>
    <row r="2" spans="1:4" ht="27.95" customHeight="1" x14ac:dyDescent="0.15">
      <c r="A2" s="3"/>
      <c r="B2" s="68" t="s">
        <v>81</v>
      </c>
      <c r="C2" s="68"/>
    </row>
    <row r="3" spans="1:4" ht="20.100000000000001" customHeight="1" thickBot="1" x14ac:dyDescent="0.2">
      <c r="B3" s="69" t="s">
        <v>121</v>
      </c>
      <c r="C3" s="70"/>
      <c r="D3" s="4" t="s">
        <v>31</v>
      </c>
    </row>
    <row r="4" spans="1:4" ht="18" customHeight="1" x14ac:dyDescent="0.15">
      <c r="A4" s="71" t="s">
        <v>27</v>
      </c>
      <c r="B4" s="77" t="s">
        <v>59</v>
      </c>
      <c r="C4" s="73" t="s">
        <v>60</v>
      </c>
      <c r="D4" s="75" t="s">
        <v>61</v>
      </c>
    </row>
    <row r="5" spans="1:4" ht="18" customHeight="1" thickBot="1" x14ac:dyDescent="0.2">
      <c r="A5" s="72"/>
      <c r="B5" s="78"/>
      <c r="C5" s="74"/>
      <c r="D5" s="76"/>
    </row>
    <row r="6" spans="1:4" ht="20.100000000000001" customHeight="1" x14ac:dyDescent="0.15">
      <c r="A6" s="38" t="s">
        <v>69</v>
      </c>
      <c r="B6" s="21"/>
      <c r="C6" s="21"/>
      <c r="D6" s="51"/>
    </row>
    <row r="7" spans="1:4" ht="20.100000000000001" customHeight="1" x14ac:dyDescent="0.15">
      <c r="A7" s="30" t="s">
        <v>62</v>
      </c>
      <c r="B7" s="21"/>
      <c r="C7" s="21"/>
      <c r="D7" s="51"/>
    </row>
    <row r="8" spans="1:4" ht="20.100000000000001" customHeight="1" x14ac:dyDescent="0.15">
      <c r="A8" s="32" t="s">
        <v>63</v>
      </c>
      <c r="B8" s="21">
        <v>2786531</v>
      </c>
      <c r="C8" s="21">
        <v>4171489</v>
      </c>
      <c r="D8" s="51">
        <f>B8-C8</f>
        <v>-1384958</v>
      </c>
    </row>
    <row r="9" spans="1:4" ht="20.100000000000001" customHeight="1" x14ac:dyDescent="0.15">
      <c r="A9" s="32" t="s">
        <v>64</v>
      </c>
      <c r="B9" s="21">
        <v>2504997</v>
      </c>
      <c r="C9" s="21">
        <v>2504747</v>
      </c>
      <c r="D9" s="51">
        <f t="shared" ref="D9:D10" si="0">B9-C9</f>
        <v>250</v>
      </c>
    </row>
    <row r="10" spans="1:4" ht="20.100000000000001" customHeight="1" x14ac:dyDescent="0.15">
      <c r="A10" s="33" t="s">
        <v>87</v>
      </c>
      <c r="B10" s="22">
        <f>SUM(B8:B9)</f>
        <v>5291528</v>
      </c>
      <c r="C10" s="22">
        <f>SUM(C8:C9)</f>
        <v>6676236</v>
      </c>
      <c r="D10" s="52">
        <f t="shared" si="0"/>
        <v>-1384708</v>
      </c>
    </row>
    <row r="11" spans="1:4" ht="20.100000000000001" customHeight="1" x14ac:dyDescent="0.15">
      <c r="A11" s="30" t="s">
        <v>71</v>
      </c>
      <c r="B11" s="21"/>
      <c r="C11" s="21"/>
      <c r="D11" s="53"/>
    </row>
    <row r="12" spans="1:4" ht="20.100000000000001" customHeight="1" x14ac:dyDescent="0.15">
      <c r="A12" s="36" t="s">
        <v>65</v>
      </c>
      <c r="B12" s="21"/>
      <c r="C12" s="21"/>
      <c r="D12" s="53"/>
    </row>
    <row r="13" spans="1:4" ht="20.100000000000001" customHeight="1" x14ac:dyDescent="0.15">
      <c r="A13" s="32" t="s">
        <v>66</v>
      </c>
      <c r="B13" s="21">
        <v>243457</v>
      </c>
      <c r="C13" s="21">
        <v>2</v>
      </c>
      <c r="D13" s="51">
        <f>B13-C13</f>
        <v>243455</v>
      </c>
    </row>
    <row r="14" spans="1:4" ht="20.100000000000001" customHeight="1" x14ac:dyDescent="0.15">
      <c r="A14" s="32" t="s">
        <v>67</v>
      </c>
      <c r="B14" s="21">
        <v>26000</v>
      </c>
      <c r="C14" s="21">
        <v>26000</v>
      </c>
      <c r="D14" s="51">
        <f>B14-C14</f>
        <v>0</v>
      </c>
    </row>
    <row r="15" spans="1:4" ht="20.100000000000001" customHeight="1" x14ac:dyDescent="0.15">
      <c r="A15" s="33" t="s">
        <v>88</v>
      </c>
      <c r="B15" s="22">
        <f>SUM(B13:B14)</f>
        <v>269457</v>
      </c>
      <c r="C15" s="22">
        <f>SUM(C13:C14)</f>
        <v>26002</v>
      </c>
      <c r="D15" s="52">
        <f t="shared" ref="D15" si="1">SUM(D13:D14)</f>
        <v>243455</v>
      </c>
    </row>
    <row r="16" spans="1:4" ht="20.100000000000001" customHeight="1" x14ac:dyDescent="0.15">
      <c r="A16" s="33" t="s">
        <v>89</v>
      </c>
      <c r="B16" s="22">
        <f>B15</f>
        <v>269457</v>
      </c>
      <c r="C16" s="22">
        <f>C15</f>
        <v>26002</v>
      </c>
      <c r="D16" s="52">
        <f>D15</f>
        <v>243455</v>
      </c>
    </row>
    <row r="17" spans="1:4" ht="20.100000000000001" customHeight="1" thickBot="1" x14ac:dyDescent="0.2">
      <c r="A17" s="33" t="s">
        <v>68</v>
      </c>
      <c r="B17" s="23">
        <f>B10+B16</f>
        <v>5560985</v>
      </c>
      <c r="C17" s="23">
        <f>C10+C16</f>
        <v>6702238</v>
      </c>
      <c r="D17" s="54">
        <f>D10+D16</f>
        <v>-1141253</v>
      </c>
    </row>
    <row r="18" spans="1:4" ht="20.100000000000001" customHeight="1" thickTop="1" x14ac:dyDescent="0.15">
      <c r="A18" s="38" t="s">
        <v>70</v>
      </c>
      <c r="B18" s="21"/>
      <c r="C18" s="21"/>
      <c r="D18" s="51"/>
    </row>
    <row r="19" spans="1:4" ht="20.100000000000001" customHeight="1" x14ac:dyDescent="0.15">
      <c r="A19" s="30" t="s">
        <v>72</v>
      </c>
      <c r="B19" s="21"/>
      <c r="C19" s="21"/>
      <c r="D19" s="51"/>
    </row>
    <row r="20" spans="1:4" ht="20.100000000000001" customHeight="1" x14ac:dyDescent="0.15">
      <c r="A20" s="32" t="s">
        <v>73</v>
      </c>
      <c r="B20" s="21">
        <v>115612</v>
      </c>
      <c r="C20" s="21">
        <v>168244</v>
      </c>
      <c r="D20" s="51">
        <f>B20-C20</f>
        <v>-52632</v>
      </c>
    </row>
    <row r="21" spans="1:4" ht="20.100000000000001" customHeight="1" x14ac:dyDescent="0.15">
      <c r="A21" s="32" t="s">
        <v>75</v>
      </c>
      <c r="B21" s="21">
        <v>57610</v>
      </c>
      <c r="C21" s="21">
        <v>80487</v>
      </c>
      <c r="D21" s="51">
        <f>B21-C21</f>
        <v>-22877</v>
      </c>
    </row>
    <row r="22" spans="1:4" ht="20.100000000000001" customHeight="1" x14ac:dyDescent="0.15">
      <c r="A22" s="32" t="s">
        <v>74</v>
      </c>
      <c r="B22" s="21">
        <v>39000</v>
      </c>
      <c r="C22" s="21">
        <v>87000</v>
      </c>
      <c r="D22" s="51">
        <f>B22-C22</f>
        <v>-48000</v>
      </c>
    </row>
    <row r="23" spans="1:4" ht="20.100000000000001" customHeight="1" x14ac:dyDescent="0.15">
      <c r="A23" s="33" t="s">
        <v>90</v>
      </c>
      <c r="B23" s="22">
        <f>SUM(B20:B22)</f>
        <v>212222</v>
      </c>
      <c r="C23" s="22">
        <f>SUM(C20:C22)</f>
        <v>335731</v>
      </c>
      <c r="D23" s="52">
        <f>SUM(D20:D22)</f>
        <v>-123509</v>
      </c>
    </row>
    <row r="24" spans="1:4" ht="20.100000000000001" customHeight="1" thickBot="1" x14ac:dyDescent="0.2">
      <c r="A24" s="33" t="s">
        <v>76</v>
      </c>
      <c r="B24" s="23">
        <f>B23</f>
        <v>212222</v>
      </c>
      <c r="C24" s="23">
        <f>C23</f>
        <v>335731</v>
      </c>
      <c r="D24" s="54">
        <f>D23</f>
        <v>-123509</v>
      </c>
    </row>
    <row r="25" spans="1:4" ht="20.100000000000001" customHeight="1" thickTop="1" x14ac:dyDescent="0.15">
      <c r="A25" s="38" t="s">
        <v>77</v>
      </c>
      <c r="B25" s="21"/>
      <c r="C25" s="21"/>
      <c r="D25" s="51"/>
    </row>
    <row r="26" spans="1:4" ht="20.100000000000001" customHeight="1" x14ac:dyDescent="0.15">
      <c r="A26" s="30" t="s">
        <v>78</v>
      </c>
      <c r="B26" s="21">
        <f>B17-B24</f>
        <v>5348763</v>
      </c>
      <c r="C26" s="21">
        <f>C17-C24</f>
        <v>6366507</v>
      </c>
      <c r="D26" s="51">
        <f>D17-D24</f>
        <v>-1017744</v>
      </c>
    </row>
    <row r="27" spans="1:4" ht="20.100000000000001" customHeight="1" thickBot="1" x14ac:dyDescent="0.2">
      <c r="A27" s="33" t="s">
        <v>79</v>
      </c>
      <c r="B27" s="23">
        <f>B26</f>
        <v>5348763</v>
      </c>
      <c r="C27" s="23">
        <f>C26</f>
        <v>6366507</v>
      </c>
      <c r="D27" s="54">
        <f t="shared" ref="D27" si="2">D26</f>
        <v>-1017744</v>
      </c>
    </row>
    <row r="28" spans="1:4" ht="20.100000000000001" customHeight="1" thickTop="1" thickBot="1" x14ac:dyDescent="0.2">
      <c r="A28" s="39" t="s">
        <v>80</v>
      </c>
      <c r="B28" s="40">
        <f>B24+B27</f>
        <v>5560985</v>
      </c>
      <c r="C28" s="40">
        <f>C24+C27</f>
        <v>6702238</v>
      </c>
      <c r="D28" s="55">
        <f t="shared" ref="D28" si="3">D24+D27</f>
        <v>-1141253</v>
      </c>
    </row>
    <row r="29" spans="1:4" s="2" customFormat="1" ht="20.100000000000001" customHeight="1" x14ac:dyDescent="0.15">
      <c r="B29"/>
      <c r="C29"/>
      <c r="D29"/>
    </row>
    <row r="30" spans="1:4" s="2" customFormat="1" ht="20.100000000000001" customHeight="1" x14ac:dyDescent="0.15">
      <c r="B30"/>
      <c r="C30"/>
      <c r="D30"/>
    </row>
  </sheetData>
  <mergeCells count="6">
    <mergeCell ref="B2:C2"/>
    <mergeCell ref="B3:C3"/>
    <mergeCell ref="A4:A5"/>
    <mergeCell ref="C4:C5"/>
    <mergeCell ref="D4:D5"/>
    <mergeCell ref="B4:B5"/>
  </mergeCells>
  <phoneticPr fontId="1"/>
  <printOptions horizontalCentered="1"/>
  <pageMargins left="1.1811023622047245" right="0.39370078740157483" top="0.59055118110236227" bottom="0.39370078740157483" header="0.31496062992125984" footer="0.31496062992125984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0" zoomScaleSheetLayoutView="85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C33" sqref="C33"/>
    </sheetView>
  </sheetViews>
  <sheetFormatPr defaultRowHeight="13.5" x14ac:dyDescent="0.15"/>
  <cols>
    <col min="1" max="1" width="30.625" style="2" customWidth="1"/>
    <col min="2" max="3" width="30.625" customWidth="1"/>
    <col min="4" max="4" width="20.625" customWidth="1"/>
    <col min="6" max="6" width="9.75" bestFit="1" customWidth="1"/>
  </cols>
  <sheetData>
    <row r="1" spans="1:4" ht="20.100000000000001" customHeight="1" x14ac:dyDescent="0.15">
      <c r="A1" s="10" t="s">
        <v>93</v>
      </c>
    </row>
    <row r="2" spans="1:4" ht="27.95" customHeight="1" x14ac:dyDescent="0.15">
      <c r="A2" s="3"/>
      <c r="B2" s="80" t="s">
        <v>94</v>
      </c>
      <c r="C2" s="80"/>
    </row>
    <row r="3" spans="1:4" ht="20.100000000000001" customHeight="1" thickBot="1" x14ac:dyDescent="0.2">
      <c r="B3" s="69" t="s">
        <v>122</v>
      </c>
      <c r="C3" s="70"/>
      <c r="D3" s="4" t="s">
        <v>31</v>
      </c>
    </row>
    <row r="4" spans="1:4" ht="14.1" customHeight="1" x14ac:dyDescent="0.15">
      <c r="A4" s="71" t="s">
        <v>97</v>
      </c>
      <c r="B4" s="82" t="s">
        <v>95</v>
      </c>
      <c r="C4" s="84" t="s">
        <v>96</v>
      </c>
      <c r="D4" s="75" t="s">
        <v>98</v>
      </c>
    </row>
    <row r="5" spans="1:4" ht="14.1" customHeight="1" x14ac:dyDescent="0.15">
      <c r="A5" s="81"/>
      <c r="B5" s="83"/>
      <c r="C5" s="85"/>
      <c r="D5" s="79"/>
    </row>
    <row r="6" spans="1:4" ht="18" customHeight="1" x14ac:dyDescent="0.15">
      <c r="A6" s="41" t="s">
        <v>69</v>
      </c>
      <c r="B6" s="11"/>
      <c r="C6" s="11"/>
      <c r="D6" s="42"/>
    </row>
    <row r="7" spans="1:4" ht="18" customHeight="1" x14ac:dyDescent="0.15">
      <c r="A7" s="30" t="s">
        <v>62</v>
      </c>
      <c r="B7" s="12"/>
      <c r="C7" s="12"/>
      <c r="D7" s="43"/>
    </row>
    <row r="8" spans="1:4" ht="18" customHeight="1" x14ac:dyDescent="0.15">
      <c r="A8" s="32" t="s">
        <v>63</v>
      </c>
      <c r="B8" s="12" t="s">
        <v>99</v>
      </c>
      <c r="C8" s="16" t="s">
        <v>102</v>
      </c>
      <c r="D8" s="31">
        <v>2677120</v>
      </c>
    </row>
    <row r="9" spans="1:4" ht="18" customHeight="1" x14ac:dyDescent="0.15">
      <c r="A9" s="32"/>
      <c r="B9" s="12" t="s">
        <v>100</v>
      </c>
      <c r="C9" s="16" t="s">
        <v>105</v>
      </c>
      <c r="D9" s="31">
        <v>109411</v>
      </c>
    </row>
    <row r="10" spans="1:4" ht="18" customHeight="1" x14ac:dyDescent="0.15">
      <c r="A10" s="32"/>
      <c r="B10" s="12" t="s">
        <v>101</v>
      </c>
      <c r="C10" s="16" t="s">
        <v>102</v>
      </c>
      <c r="D10" s="31">
        <v>0</v>
      </c>
    </row>
    <row r="11" spans="1:4" ht="18" customHeight="1" x14ac:dyDescent="0.15">
      <c r="A11" s="32"/>
      <c r="B11" s="12" t="s">
        <v>34</v>
      </c>
      <c r="C11" s="16" t="s">
        <v>102</v>
      </c>
      <c r="D11" s="31">
        <v>0</v>
      </c>
    </row>
    <row r="12" spans="1:4" ht="18" customHeight="1" x14ac:dyDescent="0.15">
      <c r="A12" s="32" t="s">
        <v>35</v>
      </c>
      <c r="B12" s="12" t="s">
        <v>103</v>
      </c>
      <c r="C12" s="16" t="s">
        <v>102</v>
      </c>
      <c r="D12" s="31">
        <v>2504997</v>
      </c>
    </row>
    <row r="13" spans="1:4" ht="18" customHeight="1" x14ac:dyDescent="0.15">
      <c r="A13" s="33" t="s">
        <v>87</v>
      </c>
      <c r="B13" s="7"/>
      <c r="C13" s="7"/>
      <c r="D13" s="34">
        <f>SUM(D8:D12)</f>
        <v>5291528</v>
      </c>
    </row>
    <row r="14" spans="1:4" ht="18" customHeight="1" x14ac:dyDescent="0.15">
      <c r="A14" s="30" t="s">
        <v>71</v>
      </c>
      <c r="B14" s="12"/>
      <c r="C14" s="12"/>
      <c r="D14" s="35"/>
    </row>
    <row r="15" spans="1:4" ht="18" customHeight="1" x14ac:dyDescent="0.15">
      <c r="A15" s="36" t="s">
        <v>65</v>
      </c>
      <c r="B15" s="12"/>
      <c r="C15" s="12"/>
      <c r="D15" s="35"/>
    </row>
    <row r="16" spans="1:4" ht="18" customHeight="1" x14ac:dyDescent="0.15">
      <c r="A16" s="32" t="s">
        <v>36</v>
      </c>
      <c r="B16" s="12" t="s">
        <v>125</v>
      </c>
      <c r="C16" s="16" t="s">
        <v>106</v>
      </c>
      <c r="D16" s="31">
        <v>2</v>
      </c>
    </row>
    <row r="17" spans="1:4" ht="18" customHeight="1" x14ac:dyDescent="0.15">
      <c r="A17" s="32" t="s">
        <v>36</v>
      </c>
      <c r="B17" s="12" t="s">
        <v>126</v>
      </c>
      <c r="C17" s="16" t="s">
        <v>127</v>
      </c>
      <c r="D17" s="31">
        <v>243455</v>
      </c>
    </row>
    <row r="18" spans="1:4" ht="18" customHeight="1" x14ac:dyDescent="0.15">
      <c r="A18" s="32" t="s">
        <v>67</v>
      </c>
      <c r="B18" s="12" t="s">
        <v>104</v>
      </c>
      <c r="C18" s="16" t="s">
        <v>107</v>
      </c>
      <c r="D18" s="31">
        <v>26000</v>
      </c>
    </row>
    <row r="19" spans="1:4" ht="18" customHeight="1" x14ac:dyDescent="0.15">
      <c r="A19" s="33" t="s">
        <v>88</v>
      </c>
      <c r="B19" s="7"/>
      <c r="C19" s="7"/>
      <c r="D19" s="34">
        <f>SUM(D16:D18)</f>
        <v>269457</v>
      </c>
    </row>
    <row r="20" spans="1:4" ht="18" customHeight="1" x14ac:dyDescent="0.15">
      <c r="A20" s="33" t="s">
        <v>89</v>
      </c>
      <c r="B20" s="7"/>
      <c r="C20" s="7"/>
      <c r="D20" s="34">
        <f>D19</f>
        <v>269457</v>
      </c>
    </row>
    <row r="21" spans="1:4" ht="18" customHeight="1" thickBot="1" x14ac:dyDescent="0.2">
      <c r="A21" s="33" t="s">
        <v>68</v>
      </c>
      <c r="B21" s="13"/>
      <c r="C21" s="13"/>
      <c r="D21" s="37">
        <f>D13+D20</f>
        <v>5560985</v>
      </c>
    </row>
    <row r="22" spans="1:4" ht="18" customHeight="1" thickTop="1" x14ac:dyDescent="0.15">
      <c r="A22" s="38" t="s">
        <v>70</v>
      </c>
      <c r="B22" s="12"/>
      <c r="C22" s="12"/>
      <c r="D22" s="31"/>
    </row>
    <row r="23" spans="1:4" ht="18" customHeight="1" x14ac:dyDescent="0.15">
      <c r="A23" s="30" t="s">
        <v>72</v>
      </c>
      <c r="B23" s="12"/>
      <c r="C23" s="12"/>
      <c r="D23" s="31"/>
    </row>
    <row r="24" spans="1:4" ht="18" customHeight="1" x14ac:dyDescent="0.15">
      <c r="A24" s="32" t="s">
        <v>73</v>
      </c>
      <c r="B24" s="12" t="s">
        <v>120</v>
      </c>
      <c r="C24" s="16" t="s">
        <v>128</v>
      </c>
      <c r="D24" s="31">
        <v>9197</v>
      </c>
    </row>
    <row r="25" spans="1:4" ht="18" customHeight="1" x14ac:dyDescent="0.15">
      <c r="A25" s="32"/>
      <c r="B25" s="12" t="s">
        <v>108</v>
      </c>
      <c r="C25" s="16" t="s">
        <v>129</v>
      </c>
      <c r="D25" s="31">
        <v>102415</v>
      </c>
    </row>
    <row r="26" spans="1:4" ht="18" customHeight="1" x14ac:dyDescent="0.15">
      <c r="A26" s="32"/>
      <c r="B26" s="12" t="s">
        <v>130</v>
      </c>
      <c r="C26" s="16" t="s">
        <v>134</v>
      </c>
      <c r="D26" s="31">
        <v>4000</v>
      </c>
    </row>
    <row r="27" spans="1:4" ht="18" customHeight="1" x14ac:dyDescent="0.15">
      <c r="A27" s="32" t="s">
        <v>75</v>
      </c>
      <c r="B27" s="12" t="s">
        <v>133</v>
      </c>
      <c r="C27" s="16"/>
      <c r="D27" s="31">
        <v>57610</v>
      </c>
    </row>
    <row r="28" spans="1:4" ht="18" customHeight="1" x14ac:dyDescent="0.15">
      <c r="A28" s="32" t="s">
        <v>115</v>
      </c>
      <c r="B28" s="12" t="s">
        <v>132</v>
      </c>
      <c r="C28" s="16" t="s">
        <v>131</v>
      </c>
      <c r="D28" s="31">
        <v>39000</v>
      </c>
    </row>
    <row r="29" spans="1:4" ht="18" customHeight="1" x14ac:dyDescent="0.15">
      <c r="A29" s="33" t="s">
        <v>90</v>
      </c>
      <c r="B29" s="7"/>
      <c r="C29" s="7"/>
      <c r="D29" s="34">
        <f>SUM(D24:D28)</f>
        <v>212222</v>
      </c>
    </row>
    <row r="30" spans="1:4" ht="18" customHeight="1" thickBot="1" x14ac:dyDescent="0.2">
      <c r="A30" s="33" t="s">
        <v>76</v>
      </c>
      <c r="B30" s="13"/>
      <c r="C30" s="13"/>
      <c r="D30" s="37">
        <f>D29</f>
        <v>212222</v>
      </c>
    </row>
    <row r="31" spans="1:4" ht="18" customHeight="1" thickTop="1" thickBot="1" x14ac:dyDescent="0.2">
      <c r="A31" s="44" t="s">
        <v>79</v>
      </c>
      <c r="B31" s="45"/>
      <c r="C31" s="45"/>
      <c r="D31" s="56">
        <f>D21-D30</f>
        <v>5348763</v>
      </c>
    </row>
    <row r="32" spans="1:4" s="2" customFormat="1" ht="20.100000000000001" customHeight="1" x14ac:dyDescent="0.15">
      <c r="B32"/>
      <c r="C32"/>
      <c r="D32"/>
    </row>
    <row r="33" spans="2:4" s="2" customFormat="1" ht="20.100000000000001" customHeight="1" x14ac:dyDescent="0.15">
      <c r="B33"/>
      <c r="C33"/>
      <c r="D33"/>
    </row>
  </sheetData>
  <mergeCells count="6">
    <mergeCell ref="D4:D5"/>
    <mergeCell ref="B2:C2"/>
    <mergeCell ref="B3:C3"/>
    <mergeCell ref="A4:A5"/>
    <mergeCell ref="B4:B5"/>
    <mergeCell ref="C4:C5"/>
  </mergeCells>
  <phoneticPr fontId="1"/>
  <pageMargins left="1.1811023622047245" right="0.39370078740157483" top="0.78740157480314965" bottom="0.19685039370078741" header="0.31496062992125984" footer="0.31496062992125984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R1決算（1）</vt:lpstr>
      <vt:lpstr>R1決算 (2)</vt:lpstr>
      <vt:lpstr>R1決算 (6)</vt:lpstr>
      <vt:lpstr>'R1決算 (2)'!Print_Area</vt:lpstr>
      <vt:lpstr>'R1決算 (6)'!Print_Area</vt:lpstr>
      <vt:lpstr>'R1決算（1）'!Print_Area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2020-06-12T05:12:40Z</dcterms:modified>
</cp:coreProperties>
</file>