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決算書類\令和３年補正予算・予算・決算\"/>
    </mc:Choice>
  </mc:AlternateContent>
  <xr:revisionPtr revIDLastSave="0" documentId="13_ncr:1_{69DEA705-F69C-49C3-A95A-5A70508B0423}" xr6:coauthVersionLast="47" xr6:coauthVersionMax="47" xr10:uidLastSave="{00000000-0000-0000-0000-000000000000}"/>
  <bookViews>
    <workbookView xWindow="0" yWindow="2655" windowWidth="18210" windowHeight="12705" activeTab="1" xr2:uid="{00000000-000D-0000-FFFF-FFFF00000000}"/>
  </bookViews>
  <sheets>
    <sheet name="Ｒ3充実残額シート (2)" sheetId="6" r:id="rId1"/>
    <sheet name="Ｒ3財産目録" sheetId="5" r:id="rId2"/>
    <sheet name="テーブル（デフレーター）" sheetId="3" r:id="rId3"/>
  </sheets>
  <definedNames>
    <definedName name="_Regression_X" localSheetId="2" hidden="1">#REF!</definedName>
    <definedName name="_Regression_X" hidden="1">#REF!</definedName>
    <definedName name="AA" hidden="1">#REF!</definedName>
    <definedName name="BB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関連表" localSheetId="2" hidden="1">#REF!</definedName>
    <definedName name="関連表" hidden="1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9" i="6" l="1"/>
  <c r="I69" i="6"/>
  <c r="H69" i="6"/>
  <c r="J62" i="6"/>
  <c r="J70" i="6" s="1"/>
  <c r="I62" i="6"/>
  <c r="H62" i="6"/>
  <c r="I50" i="6"/>
  <c r="H50" i="6"/>
  <c r="N49" i="6"/>
  <c r="M49" i="6"/>
  <c r="J45" i="6"/>
  <c r="M45" i="6" s="1"/>
  <c r="M44" i="6"/>
  <c r="M43" i="6"/>
  <c r="M42" i="6"/>
  <c r="N41" i="6"/>
  <c r="J41" i="6"/>
  <c r="M41" i="6" s="1"/>
  <c r="N40" i="6"/>
  <c r="M40" i="6"/>
  <c r="N39" i="6"/>
  <c r="J39" i="6"/>
  <c r="M39" i="6" s="1"/>
  <c r="N38" i="6"/>
  <c r="J38" i="6"/>
  <c r="M38" i="6" s="1"/>
  <c r="J36" i="6"/>
  <c r="M36" i="6" s="1"/>
  <c r="J35" i="6"/>
  <c r="M35" i="6" s="1"/>
  <c r="N34" i="6"/>
  <c r="J34" i="6"/>
  <c r="I32" i="6"/>
  <c r="H32" i="6"/>
  <c r="J30" i="6"/>
  <c r="M30" i="6" s="1"/>
  <c r="J29" i="6"/>
  <c r="M29" i="6" s="1"/>
  <c r="N28" i="6"/>
  <c r="J28" i="6"/>
  <c r="M28" i="6" s="1"/>
  <c r="J27" i="6"/>
  <c r="M26" i="6"/>
  <c r="N25" i="6"/>
  <c r="M25" i="6"/>
  <c r="I22" i="6"/>
  <c r="H22" i="6"/>
  <c r="N21" i="6"/>
  <c r="M21" i="6"/>
  <c r="N19" i="6"/>
  <c r="M19" i="6"/>
  <c r="N18" i="6"/>
  <c r="M18" i="6"/>
  <c r="N17" i="6"/>
  <c r="M17" i="6"/>
  <c r="N16" i="6"/>
  <c r="M16" i="6"/>
  <c r="J15" i="6"/>
  <c r="J22" i="6" s="1"/>
  <c r="N9" i="6"/>
  <c r="M9" i="6"/>
  <c r="H51" i="6" l="1"/>
  <c r="I51" i="6"/>
  <c r="I70" i="6"/>
  <c r="I52" i="6"/>
  <c r="I71" i="6" s="1"/>
  <c r="H70" i="6"/>
  <c r="J31" i="6"/>
  <c r="J32" i="6" s="1"/>
  <c r="J37" i="6"/>
  <c r="J50" i="6" s="1"/>
  <c r="N52" i="6"/>
  <c r="H52" i="6"/>
  <c r="M34" i="6"/>
  <c r="M52" i="6" s="1"/>
  <c r="J68" i="5"/>
  <c r="I68" i="5"/>
  <c r="H68" i="5"/>
  <c r="J61" i="5"/>
  <c r="I61" i="5"/>
  <c r="H61" i="5"/>
  <c r="I49" i="5"/>
  <c r="H49" i="5"/>
  <c r="J44" i="5"/>
  <c r="J40" i="5"/>
  <c r="J38" i="5"/>
  <c r="J37" i="5"/>
  <c r="J35" i="5"/>
  <c r="J34" i="5"/>
  <c r="J33" i="5"/>
  <c r="I31" i="5"/>
  <c r="H31" i="5"/>
  <c r="J29" i="5"/>
  <c r="J28" i="5"/>
  <c r="J27" i="5"/>
  <c r="J26" i="5"/>
  <c r="I21" i="5"/>
  <c r="H21" i="5"/>
  <c r="J15" i="5"/>
  <c r="J21" i="5" s="1"/>
  <c r="I69" i="5" l="1"/>
  <c r="J69" i="5"/>
  <c r="J36" i="5"/>
  <c r="J51" i="6"/>
  <c r="J52" i="6" s="1"/>
  <c r="J71" i="6" s="1"/>
  <c r="J49" i="5"/>
  <c r="J30" i="5"/>
  <c r="J31" i="5" s="1"/>
  <c r="H50" i="5"/>
  <c r="H51" i="5" s="1"/>
  <c r="I50" i="5"/>
  <c r="I51" i="5" s="1"/>
  <c r="I70" i="5" s="1"/>
  <c r="H69" i="5"/>
  <c r="H71" i="6"/>
  <c r="J50" i="5" l="1"/>
  <c r="J51" i="5" s="1"/>
  <c r="J70" i="5" s="1"/>
  <c r="H70" i="5"/>
  <c r="C120" i="3" l="1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</calcChain>
</file>

<file path=xl/sharedStrings.xml><?xml version="1.0" encoding="utf-8"?>
<sst xmlns="http://schemas.openxmlformats.org/spreadsheetml/2006/main" count="308" uniqueCount="137">
  <si>
    <t>（別添）</t>
    <rPh sb="1" eb="3">
      <t>ベッテン</t>
    </rPh>
    <phoneticPr fontId="4"/>
  </si>
  <si>
    <t>社会福祉充実残額算定シート別添（財産目録）</t>
    <rPh sb="13" eb="15">
      <t>ベッテン</t>
    </rPh>
    <rPh sb="16" eb="18">
      <t>ザイサン</t>
    </rPh>
    <rPh sb="18" eb="20">
      <t>モクロク</t>
    </rPh>
    <phoneticPr fontId="4"/>
  </si>
  <si>
    <t>（単位：円）</t>
    <rPh sb="1" eb="3">
      <t>タンイ</t>
    </rPh>
    <rPh sb="4" eb="5">
      <t>エン</t>
    </rPh>
    <phoneticPr fontId="11"/>
  </si>
  <si>
    <t>（単位：円）</t>
    <phoneticPr fontId="11"/>
  </si>
  <si>
    <t xml:space="preserve">貸借対照表科目 </t>
    <phoneticPr fontId="13"/>
  </si>
  <si>
    <t xml:space="preserve">場所・物量等 </t>
    <phoneticPr fontId="13"/>
  </si>
  <si>
    <t>取得年度</t>
    <rPh sb="0" eb="2">
      <t>シュトク</t>
    </rPh>
    <rPh sb="2" eb="4">
      <t>ネンド</t>
    </rPh>
    <phoneticPr fontId="11"/>
  </si>
  <si>
    <t>使用目的等</t>
    <rPh sb="0" eb="2">
      <t>シヨウ</t>
    </rPh>
    <rPh sb="2" eb="4">
      <t>モクテキ</t>
    </rPh>
    <rPh sb="4" eb="5">
      <t>トウ</t>
    </rPh>
    <phoneticPr fontId="14"/>
  </si>
  <si>
    <t>取得価額</t>
    <rPh sb="0" eb="2">
      <t>シュトク</t>
    </rPh>
    <rPh sb="2" eb="4">
      <t>カガク</t>
    </rPh>
    <phoneticPr fontId="11"/>
  </si>
  <si>
    <t>減価償却累計額</t>
    <rPh sb="0" eb="2">
      <t>ゲンカ</t>
    </rPh>
    <rPh sb="2" eb="4">
      <t>ショウキャク</t>
    </rPh>
    <rPh sb="4" eb="7">
      <t>ルイケイガク</t>
    </rPh>
    <phoneticPr fontId="11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</si>
  <si>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11"/>
  </si>
  <si>
    <t>控除対象</t>
    <rPh sb="0" eb="2">
      <t>コウジョ</t>
    </rPh>
    <rPh sb="2" eb="4">
      <t>タイショウ</t>
    </rPh>
    <phoneticPr fontId="11"/>
  </si>
  <si>
    <t>Ⅰ　資産の部</t>
    <phoneticPr fontId="4"/>
  </si>
  <si>
    <t xml:space="preserve">　１　流動資産 </t>
    <phoneticPr fontId="11"/>
  </si>
  <si>
    <t>現金預金</t>
  </si>
  <si>
    <t>事業未収金</t>
  </si>
  <si>
    <t>未収補助金</t>
  </si>
  <si>
    <t>立替金</t>
  </si>
  <si>
    <t>前払費用</t>
  </si>
  <si>
    <t>仮払金</t>
  </si>
  <si>
    <t>流動資産合計</t>
    <rPh sb="0" eb="2">
      <t>リュウドウ</t>
    </rPh>
    <rPh sb="2" eb="4">
      <t>シサン</t>
    </rPh>
    <rPh sb="4" eb="6">
      <t>ゴウケイ</t>
    </rPh>
    <phoneticPr fontId="11"/>
  </si>
  <si>
    <t xml:space="preserve">　２　固定資産 </t>
    <rPh sb="3" eb="5">
      <t>コテイ</t>
    </rPh>
    <phoneticPr fontId="11"/>
  </si>
  <si>
    <t xml:space="preserve">　（１）　基本財産 </t>
    <rPh sb="5" eb="7">
      <t>キホン</t>
    </rPh>
    <rPh sb="7" eb="9">
      <t>ザイサン</t>
    </rPh>
    <phoneticPr fontId="11"/>
  </si>
  <si>
    <t>土地</t>
  </si>
  <si>
    <t>建物</t>
  </si>
  <si>
    <t>基本財産合計</t>
    <rPh sb="0" eb="2">
      <t>キホン</t>
    </rPh>
    <rPh sb="2" eb="4">
      <t>ザイサン</t>
    </rPh>
    <rPh sb="4" eb="6">
      <t>ゴウケイ</t>
    </rPh>
    <phoneticPr fontId="11"/>
  </si>
  <si>
    <t>　（２）　その他の固定資産</t>
    <rPh sb="7" eb="8">
      <t>タ</t>
    </rPh>
    <rPh sb="9" eb="11">
      <t>コテイ</t>
    </rPh>
    <rPh sb="11" eb="13">
      <t>シサン</t>
    </rPh>
    <phoneticPr fontId="11"/>
  </si>
  <si>
    <t>構築物</t>
  </si>
  <si>
    <t>車輌運搬具</t>
  </si>
  <si>
    <t>器具及び備品</t>
  </si>
  <si>
    <t>有形リース資産</t>
  </si>
  <si>
    <t>ソフトウェア</t>
  </si>
  <si>
    <t>退職給付引当資産</t>
  </si>
  <si>
    <t>長期預り金積立資産</t>
  </si>
  <si>
    <t>差入保証金</t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</si>
  <si>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11"/>
  </si>
  <si>
    <t>固定資産合計</t>
    <rPh sb="0" eb="2">
      <t>コテイ</t>
    </rPh>
    <rPh sb="2" eb="4">
      <t>シサン</t>
    </rPh>
    <rPh sb="4" eb="6">
      <t>ゴウケイ</t>
    </rPh>
    <phoneticPr fontId="11"/>
  </si>
  <si>
    <t>資産合計</t>
    <rPh sb="0" eb="2">
      <t>シサン</t>
    </rPh>
    <rPh sb="2" eb="4">
      <t>ゴウケイ</t>
    </rPh>
    <phoneticPr fontId="11"/>
  </si>
  <si>
    <t>Ⅱ　負債の部</t>
    <rPh sb="2" eb="4">
      <t>フサイ</t>
    </rPh>
    <rPh sb="5" eb="6">
      <t>ブ</t>
    </rPh>
    <phoneticPr fontId="11"/>
  </si>
  <si>
    <t>　１　流動負債</t>
    <rPh sb="5" eb="7">
      <t>フサイ</t>
    </rPh>
    <phoneticPr fontId="11"/>
  </si>
  <si>
    <t>事業未払金</t>
  </si>
  <si>
    <t>１年以内返済予定設備資金借入金</t>
  </si>
  <si>
    <t>１年以内返済予定リース債務</t>
  </si>
  <si>
    <t>賞与引当金</t>
  </si>
  <si>
    <t>流動負債合計</t>
    <rPh sb="0" eb="2">
      <t>リュウドウ</t>
    </rPh>
    <rPh sb="2" eb="4">
      <t>フサイ</t>
    </rPh>
    <rPh sb="4" eb="6">
      <t>ゴウケイ</t>
    </rPh>
    <phoneticPr fontId="11"/>
  </si>
  <si>
    <t>　２　固定負債</t>
    <rPh sb="3" eb="5">
      <t>コテイ</t>
    </rPh>
    <rPh sb="5" eb="7">
      <t>フサイ</t>
    </rPh>
    <phoneticPr fontId="11"/>
  </si>
  <si>
    <t>設備資金借入金</t>
  </si>
  <si>
    <t>リース債務</t>
  </si>
  <si>
    <t>退職給付引当金</t>
  </si>
  <si>
    <t>長期未払金</t>
  </si>
  <si>
    <t>長期預り金</t>
  </si>
  <si>
    <t>固定負債合計</t>
    <rPh sb="0" eb="2">
      <t>コテイ</t>
    </rPh>
    <rPh sb="2" eb="4">
      <t>フサイ</t>
    </rPh>
    <rPh sb="4" eb="6">
      <t>ゴウケイ</t>
    </rPh>
    <phoneticPr fontId="11"/>
  </si>
  <si>
    <t>負債合計</t>
    <rPh sb="0" eb="2">
      <t>フサイ</t>
    </rPh>
    <rPh sb="2" eb="4">
      <t>ゴウケイ</t>
    </rPh>
    <phoneticPr fontId="11"/>
  </si>
  <si>
    <t>差引純資産</t>
    <rPh sb="0" eb="2">
      <t>サシヒキ</t>
    </rPh>
    <rPh sb="2" eb="5">
      <t>ジュンシサン</t>
    </rPh>
    <phoneticPr fontId="11"/>
  </si>
  <si>
    <t>年度</t>
  </si>
  <si>
    <t>（建設総合指数）</t>
  </si>
  <si>
    <t>社会福祉充実計画用財産額</t>
    <rPh sb="9" eb="11">
      <t>ザイサン</t>
    </rPh>
    <rPh sb="11" eb="12">
      <t>ガク</t>
    </rPh>
    <phoneticPr fontId="11"/>
  </si>
  <si>
    <t>計画用財産額計</t>
    <rPh sb="0" eb="3">
      <t>ケイカクヨウ</t>
    </rPh>
    <rPh sb="3" eb="5">
      <t>ザイサン</t>
    </rPh>
    <rPh sb="5" eb="6">
      <t>ガク</t>
    </rPh>
    <rPh sb="6" eb="7">
      <t>ケイ</t>
    </rPh>
    <phoneticPr fontId="11"/>
  </si>
  <si>
    <t>（入力上の留意事項）</t>
    <phoneticPr fontId="4"/>
  </si>
  <si>
    <t>※ 財産目録については、科目を分けた場合は、小計欄を設けることとしていますが、エクセル版の社会福祉充実残額算定シート別添（財産目録）については、小計欄は不要とします</t>
    <phoneticPr fontId="4"/>
  </si>
  <si>
    <t>1年以内支払予定長期未払金</t>
  </si>
  <si>
    <r>
      <t>控除対象</t>
    </r>
    <r>
      <rPr>
        <sz val="11"/>
        <rFont val="Meiryo UI"/>
        <family val="3"/>
        <charset val="128"/>
      </rPr>
      <t>額</t>
    </r>
    <rPh sb="0" eb="2">
      <t>コウジョ</t>
    </rPh>
    <rPh sb="2" eb="4">
      <t>タイショウ</t>
    </rPh>
    <rPh sb="4" eb="5">
      <t>ガク</t>
    </rPh>
    <phoneticPr fontId="11"/>
  </si>
  <si>
    <t>控除対象額計</t>
    <phoneticPr fontId="11"/>
  </si>
  <si>
    <t>建設工事費デフレーター</t>
    <phoneticPr fontId="3"/>
  </si>
  <si>
    <t>2017年と比較した伸び率</t>
    <phoneticPr fontId="4"/>
  </si>
  <si>
    <t>現金</t>
    <rPh sb="0" eb="2">
      <t>ゲンキン</t>
    </rPh>
    <phoneticPr fontId="4"/>
  </si>
  <si>
    <t>普通預金</t>
    <rPh sb="0" eb="2">
      <t>フツウ</t>
    </rPh>
    <rPh sb="2" eb="4">
      <t>ヨキン</t>
    </rPh>
    <phoneticPr fontId="4"/>
  </si>
  <si>
    <t>定期預金</t>
    <rPh sb="0" eb="2">
      <t>テイキ</t>
    </rPh>
    <rPh sb="2" eb="4">
      <t>ヨキン</t>
    </rPh>
    <phoneticPr fontId="4"/>
  </si>
  <si>
    <t>現金手許有高</t>
    <rPh sb="0" eb="2">
      <t>ゲンキン</t>
    </rPh>
    <rPh sb="2" eb="4">
      <t>テモト</t>
    </rPh>
    <rPh sb="4" eb="6">
      <t>アリダカ</t>
    </rPh>
    <phoneticPr fontId="4"/>
  </si>
  <si>
    <t>運転資金として</t>
    <rPh sb="0" eb="2">
      <t>ウンテン</t>
    </rPh>
    <rPh sb="2" eb="4">
      <t>シキン</t>
    </rPh>
    <phoneticPr fontId="4"/>
  </si>
  <si>
    <t>三菱ＵＦＪ銀行堺駅前支店他</t>
    <rPh sb="0" eb="2">
      <t>ミツビシ</t>
    </rPh>
    <rPh sb="5" eb="7">
      <t>ギンコウ</t>
    </rPh>
    <rPh sb="7" eb="9">
      <t>サカイエキ</t>
    </rPh>
    <rPh sb="9" eb="10">
      <t>マエ</t>
    </rPh>
    <rPh sb="10" eb="12">
      <t>シテン</t>
    </rPh>
    <rPh sb="12" eb="13">
      <t>ホカ</t>
    </rPh>
    <phoneticPr fontId="4"/>
  </si>
  <si>
    <t>小計</t>
    <rPh sb="0" eb="2">
      <t>ショウケイ</t>
    </rPh>
    <phoneticPr fontId="4"/>
  </si>
  <si>
    <t>２，3月分介護報酬等</t>
    <rPh sb="3" eb="5">
      <t>ガツブン</t>
    </rPh>
    <rPh sb="5" eb="7">
      <t>カイゴ</t>
    </rPh>
    <rPh sb="7" eb="9">
      <t>ホウシュウ</t>
    </rPh>
    <rPh sb="9" eb="10">
      <t>トウ</t>
    </rPh>
    <phoneticPr fontId="4"/>
  </si>
  <si>
    <t>第1種社会福祉事業である、クレーネ堺施設等に使用している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rPh sb="17" eb="18">
      <t>サカイ</t>
    </rPh>
    <rPh sb="18" eb="20">
      <t>シセツ</t>
    </rPh>
    <rPh sb="20" eb="21">
      <t>トウ</t>
    </rPh>
    <rPh sb="22" eb="24">
      <t>シヨウ</t>
    </rPh>
    <phoneticPr fontId="4"/>
  </si>
  <si>
    <t>第1種社会福祉事業である、クレーネ大阪施設等に使用している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rPh sb="17" eb="19">
      <t>オオサカ</t>
    </rPh>
    <rPh sb="19" eb="21">
      <t>シセツ</t>
    </rPh>
    <rPh sb="21" eb="22">
      <t>トウ</t>
    </rPh>
    <rPh sb="23" eb="25">
      <t>シヨウ</t>
    </rPh>
    <phoneticPr fontId="4"/>
  </si>
  <si>
    <t>認知症対応型老人共同生活援助事業フローラ施設等に使用している</t>
    <rPh sb="0" eb="3">
      <t>ニンチショウ</t>
    </rPh>
    <rPh sb="3" eb="5">
      <t>タイオウ</t>
    </rPh>
    <rPh sb="5" eb="6">
      <t>カタ</t>
    </rPh>
    <rPh sb="6" eb="8">
      <t>ロウジン</t>
    </rPh>
    <rPh sb="8" eb="10">
      <t>キョウドウ</t>
    </rPh>
    <rPh sb="10" eb="12">
      <t>セイカツ</t>
    </rPh>
    <rPh sb="12" eb="14">
      <t>エンジョ</t>
    </rPh>
    <rPh sb="14" eb="16">
      <t>ジギョウ</t>
    </rPh>
    <rPh sb="20" eb="23">
      <t>シセツトウ</t>
    </rPh>
    <rPh sb="24" eb="26">
      <t>シヨウ</t>
    </rPh>
    <phoneticPr fontId="4"/>
  </si>
  <si>
    <t>(クレーネ堺拠点）　　　　　　　　　　　　堺市中区福田３３９番地２</t>
    <rPh sb="5" eb="6">
      <t>サカイ</t>
    </rPh>
    <rPh sb="6" eb="8">
      <t>キョテン</t>
    </rPh>
    <rPh sb="21" eb="23">
      <t>サカイシ</t>
    </rPh>
    <rPh sb="23" eb="25">
      <t>ナカク</t>
    </rPh>
    <rPh sb="25" eb="27">
      <t>フクダ</t>
    </rPh>
    <rPh sb="30" eb="32">
      <t>バンチ</t>
    </rPh>
    <phoneticPr fontId="4"/>
  </si>
  <si>
    <t>(クレーネ大阪拠点）　　　　　　　　　　大阪市此花区春日出北１丁目６番</t>
    <rPh sb="5" eb="7">
      <t>オオサカ</t>
    </rPh>
    <rPh sb="7" eb="9">
      <t>キョテン</t>
    </rPh>
    <rPh sb="20" eb="23">
      <t>オオサカシ</t>
    </rPh>
    <rPh sb="23" eb="26">
      <t>コノハナク</t>
    </rPh>
    <rPh sb="26" eb="28">
      <t>カスガ</t>
    </rPh>
    <rPh sb="28" eb="29">
      <t>デ</t>
    </rPh>
    <rPh sb="29" eb="30">
      <t>キタ</t>
    </rPh>
    <rPh sb="31" eb="33">
      <t>チョウメ</t>
    </rPh>
    <rPh sb="34" eb="35">
      <t>バン</t>
    </rPh>
    <phoneticPr fontId="4"/>
  </si>
  <si>
    <t>(クレーネ大阪拠点）　　　　　　　　　　大阪市此花区春日出北1丁目6番地16</t>
    <rPh sb="5" eb="7">
      <t>オオサカ</t>
    </rPh>
    <rPh sb="7" eb="9">
      <t>キョテン</t>
    </rPh>
    <rPh sb="20" eb="23">
      <t>オオサカシ</t>
    </rPh>
    <rPh sb="23" eb="26">
      <t>コノハナク</t>
    </rPh>
    <rPh sb="26" eb="28">
      <t>カスガ</t>
    </rPh>
    <rPh sb="28" eb="29">
      <t>デ</t>
    </rPh>
    <rPh sb="29" eb="30">
      <t>キタ</t>
    </rPh>
    <rPh sb="31" eb="33">
      <t>チョウメ</t>
    </rPh>
    <rPh sb="34" eb="36">
      <t>バンチ</t>
    </rPh>
    <phoneticPr fontId="4"/>
  </si>
  <si>
    <t>(クレーネ堺拠点）　　　　　　　　　　　　堺市中区福田346番５</t>
    <rPh sb="5" eb="6">
      <t>サカイ</t>
    </rPh>
    <rPh sb="6" eb="8">
      <t>キョテン</t>
    </rPh>
    <rPh sb="21" eb="23">
      <t>サカイシ</t>
    </rPh>
    <rPh sb="23" eb="25">
      <t>ナカク</t>
    </rPh>
    <rPh sb="25" eb="27">
      <t>フクダ</t>
    </rPh>
    <rPh sb="30" eb="31">
      <t>バン</t>
    </rPh>
    <phoneticPr fontId="4"/>
  </si>
  <si>
    <t>リサイクル預託金</t>
    <rPh sb="5" eb="8">
      <t>ヨタクキン</t>
    </rPh>
    <phoneticPr fontId="4"/>
  </si>
  <si>
    <t>３月分業者支払等</t>
    <rPh sb="1" eb="3">
      <t>ガツブン</t>
    </rPh>
    <rPh sb="3" eb="5">
      <t>ギョウシャ</t>
    </rPh>
    <rPh sb="5" eb="7">
      <t>シハライ</t>
    </rPh>
    <rPh sb="7" eb="8">
      <t>トウ</t>
    </rPh>
    <phoneticPr fontId="4"/>
  </si>
  <si>
    <t>独立行政法人福祉医療機構等</t>
    <rPh sb="0" eb="2">
      <t>ドクリツ</t>
    </rPh>
    <rPh sb="2" eb="4">
      <t>ギョウセイ</t>
    </rPh>
    <rPh sb="4" eb="6">
      <t>ホウジン</t>
    </rPh>
    <rPh sb="6" eb="8">
      <t>フクシ</t>
    </rPh>
    <rPh sb="8" eb="10">
      <t>イリョウ</t>
    </rPh>
    <rPh sb="10" eb="12">
      <t>キコウ</t>
    </rPh>
    <rPh sb="12" eb="13">
      <t>トウ</t>
    </rPh>
    <phoneticPr fontId="4"/>
  </si>
  <si>
    <t>阿波銀リース</t>
    <rPh sb="0" eb="3">
      <t>アワギン</t>
    </rPh>
    <phoneticPr fontId="4"/>
  </si>
  <si>
    <t>(クレーネ堺拠点）　　　　　　　　　　　　　　　　　堺市中区福田５４９番地８</t>
    <rPh sb="5" eb="8">
      <t>サカイキョテン</t>
    </rPh>
    <rPh sb="26" eb="28">
      <t>サカイシ</t>
    </rPh>
    <rPh sb="28" eb="30">
      <t>ナカク</t>
    </rPh>
    <rPh sb="30" eb="32">
      <t>フクダ</t>
    </rPh>
    <rPh sb="35" eb="37">
      <t>バンチ</t>
    </rPh>
    <phoneticPr fontId="4"/>
  </si>
  <si>
    <t>○</t>
  </si>
  <si>
    <t>大阪市</t>
    <rPh sb="0" eb="3">
      <t>オオサカシ</t>
    </rPh>
    <phoneticPr fontId="4"/>
  </si>
  <si>
    <t>独立行政法人福祉医療機構</t>
    <rPh sb="0" eb="6">
      <t>ドクリツギョウセイホウジン</t>
    </rPh>
    <rPh sb="6" eb="8">
      <t>フクシ</t>
    </rPh>
    <rPh sb="8" eb="10">
      <t>イリョウ</t>
    </rPh>
    <rPh sb="10" eb="12">
      <t>キコウ</t>
    </rPh>
    <phoneticPr fontId="4"/>
  </si>
  <si>
    <t>保証料</t>
    <rPh sb="0" eb="2">
      <t>ホショウ</t>
    </rPh>
    <rPh sb="2" eb="3">
      <t>リョウ</t>
    </rPh>
    <phoneticPr fontId="4"/>
  </si>
  <si>
    <t>介護・医療保険請求</t>
    <rPh sb="0" eb="2">
      <t>カイゴ</t>
    </rPh>
    <rPh sb="3" eb="5">
      <t>イリョウ</t>
    </rPh>
    <rPh sb="5" eb="7">
      <t>ホケン</t>
    </rPh>
    <rPh sb="7" eb="9">
      <t>セイキュウ</t>
    </rPh>
    <phoneticPr fontId="4"/>
  </si>
  <si>
    <t>利用者入所一時金</t>
    <rPh sb="0" eb="3">
      <t>リヨウシャ</t>
    </rPh>
    <rPh sb="3" eb="8">
      <t>ニュウショイチジキン</t>
    </rPh>
    <phoneticPr fontId="4"/>
  </si>
  <si>
    <t>退所時の清掃</t>
    <rPh sb="0" eb="2">
      <t>タイショ</t>
    </rPh>
    <rPh sb="2" eb="3">
      <t>ジ</t>
    </rPh>
    <rPh sb="4" eb="6">
      <t>セイソウ</t>
    </rPh>
    <phoneticPr fontId="4"/>
  </si>
  <si>
    <t>阿波銀ﾘｰｽ</t>
    <rPh sb="0" eb="3">
      <t>アワギン</t>
    </rPh>
    <phoneticPr fontId="4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</si>
  <si>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4"/>
  </si>
  <si>
    <t>ネットワークカメラ・パソコン</t>
    <phoneticPr fontId="4"/>
  </si>
  <si>
    <t>賞与</t>
    <rPh sb="0" eb="2">
      <t>ショウヨ</t>
    </rPh>
    <phoneticPr fontId="4"/>
  </si>
  <si>
    <t>給油ﾎﾞｲﾗｰガス配管工事</t>
    <rPh sb="0" eb="2">
      <t>キュウユ</t>
    </rPh>
    <rPh sb="9" eb="11">
      <t>ハイカン</t>
    </rPh>
    <rPh sb="11" eb="13">
      <t>コウジ</t>
    </rPh>
    <phoneticPr fontId="4"/>
  </si>
  <si>
    <t>堺市中区福田335番地1</t>
    <rPh sb="0" eb="2">
      <t>サカイシ</t>
    </rPh>
    <rPh sb="2" eb="4">
      <t>ナカク</t>
    </rPh>
    <rPh sb="4" eb="6">
      <t>フクダ</t>
    </rPh>
    <rPh sb="9" eb="11">
      <t>バンチ</t>
    </rPh>
    <phoneticPr fontId="4"/>
  </si>
  <si>
    <t>有料老人ホームﾒｿﾞﾝ･ﾄﾞ･ﾆｱﾝ</t>
    <rPh sb="0" eb="2">
      <t>ユウリョウ</t>
    </rPh>
    <rPh sb="2" eb="4">
      <t>ロウジン</t>
    </rPh>
    <phoneticPr fontId="4"/>
  </si>
  <si>
    <t>紀陽銀行泉ヶ丘支店</t>
    <rPh sb="0" eb="2">
      <t>キヨウ</t>
    </rPh>
    <rPh sb="2" eb="4">
      <t>ギンコウ</t>
    </rPh>
    <rPh sb="4" eb="7">
      <t>イズミガオカ</t>
    </rPh>
    <rPh sb="7" eb="9">
      <t>シテン</t>
    </rPh>
    <phoneticPr fontId="4"/>
  </si>
  <si>
    <t>特別養護老人ホーム施設に使用している</t>
    <rPh sb="0" eb="6">
      <t>トクベツヨウゴロウジン</t>
    </rPh>
    <rPh sb="9" eb="11">
      <t>シセツ</t>
    </rPh>
    <rPh sb="12" eb="14">
      <t>シヨウ</t>
    </rPh>
    <phoneticPr fontId="4"/>
  </si>
  <si>
    <t>利用者送迎用</t>
    <rPh sb="0" eb="3">
      <t>リヨウシャ</t>
    </rPh>
    <rPh sb="3" eb="6">
      <t>ソウゲイヨウ</t>
    </rPh>
    <phoneticPr fontId="4"/>
  </si>
  <si>
    <t>退職金の支払に充てる為の積立</t>
    <rPh sb="0" eb="3">
      <t>タイショクキン</t>
    </rPh>
    <rPh sb="4" eb="6">
      <t>シハライ</t>
    </rPh>
    <rPh sb="7" eb="8">
      <t>ア</t>
    </rPh>
    <rPh sb="10" eb="11">
      <t>タメ</t>
    </rPh>
    <rPh sb="12" eb="14">
      <t>ツミタテ</t>
    </rPh>
    <phoneticPr fontId="4"/>
  </si>
  <si>
    <t>大阪民間社会福祉事業従事者共済</t>
    <rPh sb="0" eb="2">
      <t>オオサカ</t>
    </rPh>
    <rPh sb="2" eb="4">
      <t>ミンカン</t>
    </rPh>
    <rPh sb="4" eb="6">
      <t>シャカイ</t>
    </rPh>
    <rPh sb="6" eb="8">
      <t>フクシ</t>
    </rPh>
    <rPh sb="8" eb="10">
      <t>ジギョウ</t>
    </rPh>
    <rPh sb="10" eb="13">
      <t>ジュウジシャ</t>
    </rPh>
    <rPh sb="13" eb="15">
      <t>キョウサイ</t>
    </rPh>
    <phoneticPr fontId="4"/>
  </si>
  <si>
    <t>入所一時金</t>
    <rPh sb="0" eb="2">
      <t>ニュウショ</t>
    </rPh>
    <rPh sb="2" eb="5">
      <t>イチジキン</t>
    </rPh>
    <phoneticPr fontId="4"/>
  </si>
  <si>
    <t>×</t>
  </si>
  <si>
    <t>阿波銀行</t>
    <rPh sb="0" eb="2">
      <t>アワ</t>
    </rPh>
    <rPh sb="2" eb="4">
      <t>ギンコウ</t>
    </rPh>
    <phoneticPr fontId="4"/>
  </si>
  <si>
    <t>ﾕﾆｯﾄ費仮払い残</t>
    <rPh sb="4" eb="5">
      <t>ヒ</t>
    </rPh>
    <rPh sb="5" eb="7">
      <t>カリバラ</t>
    </rPh>
    <rPh sb="8" eb="9">
      <t>ザン</t>
    </rPh>
    <phoneticPr fontId="4"/>
  </si>
  <si>
    <t>車両14台(利用者の送迎車)</t>
    <rPh sb="0" eb="2">
      <t>シャリョウ</t>
    </rPh>
    <rPh sb="4" eb="5">
      <t>ダイ</t>
    </rPh>
    <rPh sb="6" eb="9">
      <t>リヨウシャ</t>
    </rPh>
    <rPh sb="10" eb="12">
      <t>ソウゲイ</t>
    </rPh>
    <rPh sb="12" eb="13">
      <t>シャ</t>
    </rPh>
    <phoneticPr fontId="4"/>
  </si>
  <si>
    <t>カーテン割賦購入・車両購入</t>
    <rPh sb="4" eb="6">
      <t>カップ</t>
    </rPh>
    <rPh sb="6" eb="8">
      <t>コウニュウ</t>
    </rPh>
    <rPh sb="9" eb="11">
      <t>シャリョウ</t>
    </rPh>
    <rPh sb="11" eb="13">
      <t>コウニュウ</t>
    </rPh>
    <phoneticPr fontId="4"/>
  </si>
  <si>
    <t>カーテン・車両</t>
    <rPh sb="5" eb="7">
      <t>シャリョウ</t>
    </rPh>
    <phoneticPr fontId="4"/>
  </si>
  <si>
    <t>老人デイサービスｾﾝﾀｰｾﾌｨｰﾛ建物</t>
    <rPh sb="0" eb="2">
      <t>ロウジン</t>
    </rPh>
    <rPh sb="17" eb="19">
      <t>タテモノ</t>
    </rPh>
    <phoneticPr fontId="4"/>
  </si>
  <si>
    <t>施設・設備整備積立資産</t>
    <rPh sb="0" eb="2">
      <t>シセツ</t>
    </rPh>
    <rPh sb="3" eb="5">
      <t>セツビ</t>
    </rPh>
    <rPh sb="5" eb="7">
      <t>セイビ</t>
    </rPh>
    <rPh sb="7" eb="9">
      <t>ツミタテ</t>
    </rPh>
    <rPh sb="9" eb="11">
      <t>シサン</t>
    </rPh>
    <phoneticPr fontId="4"/>
  </si>
  <si>
    <t>令和４年３月３１日現在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9" eb="11">
      <t>ゲンザイ</t>
    </rPh>
    <phoneticPr fontId="4"/>
  </si>
  <si>
    <t>長期前払費用</t>
    <rPh sb="0" eb="2">
      <t>チョウキ</t>
    </rPh>
    <rPh sb="2" eb="4">
      <t>マエバライ</t>
    </rPh>
    <rPh sb="4" eb="6">
      <t>ヒヨウ</t>
    </rPh>
    <phoneticPr fontId="4"/>
  </si>
  <si>
    <t>無形ﾘｰｽ資産</t>
    <rPh sb="0" eb="2">
      <t>ムケイ</t>
    </rPh>
    <rPh sb="5" eb="7">
      <t>シサン</t>
    </rPh>
    <phoneticPr fontId="4"/>
  </si>
  <si>
    <t>　　　　　　　　　　　　　　　　　　　　　　　　　　　　　　　　　　　　　財産目録　　　　　　　　　　　　　　　　　　　　　　　　　　　　　　　　別紙4</t>
    <rPh sb="37" eb="39">
      <t>ザイサン</t>
    </rPh>
    <rPh sb="39" eb="41">
      <t>モクロク</t>
    </rPh>
    <rPh sb="73" eb="75">
      <t>ベッシ</t>
    </rPh>
    <phoneticPr fontId="4"/>
  </si>
  <si>
    <t>預り金</t>
    <rPh sb="0" eb="1">
      <t>アズカ</t>
    </rPh>
    <rPh sb="2" eb="3">
      <t>キン</t>
    </rPh>
    <phoneticPr fontId="4"/>
  </si>
  <si>
    <t>職員預り金</t>
    <rPh sb="0" eb="2">
      <t>ショクイン</t>
    </rPh>
    <rPh sb="2" eb="3">
      <t>アズカ</t>
    </rPh>
    <rPh sb="4" eb="5">
      <t>キン</t>
    </rPh>
    <phoneticPr fontId="4"/>
  </si>
  <si>
    <t>就学積立金（2名）</t>
    <rPh sb="0" eb="2">
      <t>シュウガク</t>
    </rPh>
    <rPh sb="2" eb="4">
      <t>ツミタテ</t>
    </rPh>
    <rPh sb="4" eb="5">
      <t>キン</t>
    </rPh>
    <rPh sb="7" eb="8">
      <t>メイ</t>
    </rPh>
    <phoneticPr fontId="4"/>
  </si>
  <si>
    <t>クレーネ大阪</t>
    <rPh sb="4" eb="6">
      <t>オオサカ</t>
    </rPh>
    <phoneticPr fontId="4"/>
  </si>
  <si>
    <t>職員預り金</t>
    <rPh sb="0" eb="3">
      <t>ショクインアズカ</t>
    </rPh>
    <rPh sb="4" eb="5">
      <t>キン</t>
    </rPh>
    <phoneticPr fontId="4"/>
  </si>
  <si>
    <t>就学積立金（2名）</t>
    <rPh sb="0" eb="2">
      <t>シュウガク</t>
    </rPh>
    <rPh sb="2" eb="3">
      <t>ツ</t>
    </rPh>
    <rPh sb="3" eb="4">
      <t>タ</t>
    </rPh>
    <rPh sb="4" eb="5">
      <t>キン</t>
    </rPh>
    <rPh sb="7" eb="8">
      <t>メイ</t>
    </rPh>
    <phoneticPr fontId="4"/>
  </si>
  <si>
    <t>ｸﾚｰﾈ堺</t>
    <rPh sb="4" eb="5">
      <t>サカイ</t>
    </rPh>
    <phoneticPr fontId="4"/>
  </si>
  <si>
    <t>利用料</t>
    <rPh sb="0" eb="3">
      <t>リヨウリョウ</t>
    </rPh>
    <phoneticPr fontId="4"/>
  </si>
  <si>
    <t>三菱UFJ銀行堺駅前支店</t>
    <rPh sb="0" eb="2">
      <t>ミツビシ</t>
    </rPh>
    <rPh sb="5" eb="12">
      <t>ギンコウサカイエキマエシテン</t>
    </rPh>
    <phoneticPr fontId="4"/>
  </si>
  <si>
    <t>車両ﾘｻｲｸﾙ税</t>
    <rPh sb="0" eb="2">
      <t>シャリョウ</t>
    </rPh>
    <rPh sb="7" eb="8">
      <t>ゼイ</t>
    </rPh>
    <phoneticPr fontId="4"/>
  </si>
  <si>
    <t>ほのぼのｿﾌﾄﾗｲｾﾝｽ料</t>
    <rPh sb="12" eb="13">
      <t>リョウ</t>
    </rPh>
    <phoneticPr fontId="4"/>
  </si>
  <si>
    <t>火災保険（大阪</t>
    <rPh sb="0" eb="2">
      <t>カサイ</t>
    </rPh>
    <rPh sb="2" eb="4">
      <t>ホケン</t>
    </rPh>
    <rPh sb="5" eb="7">
      <t>オオサカ</t>
    </rPh>
    <phoneticPr fontId="4"/>
  </si>
  <si>
    <t>クレーネ堺・クレーネ大阪</t>
    <rPh sb="4" eb="5">
      <t>サカイ</t>
    </rPh>
    <rPh sb="10" eb="12">
      <t>オオサカ</t>
    </rPh>
    <phoneticPr fontId="4"/>
  </si>
  <si>
    <t>クレーネ堺・クレーネ大阪</t>
    <rPh sb="4" eb="5">
      <t>サカイ</t>
    </rPh>
    <rPh sb="10" eb="12">
      <t>オオサカ</t>
    </rPh>
    <phoneticPr fontId="4"/>
  </si>
  <si>
    <t>薬代・市民税・退職金立替・修理代</t>
    <rPh sb="3" eb="6">
      <t>シミンゼイ</t>
    </rPh>
    <rPh sb="7" eb="10">
      <t>タイショクキン</t>
    </rPh>
    <rPh sb="10" eb="12">
      <t>タテカエ</t>
    </rPh>
    <rPh sb="13" eb="16">
      <t>シュウリダイ</t>
    </rPh>
    <phoneticPr fontId="4"/>
  </si>
  <si>
    <t>ｻｰﾋﾞｽ継続支援事業補助金</t>
    <rPh sb="5" eb="7">
      <t>ケイゾク</t>
    </rPh>
    <rPh sb="7" eb="9">
      <t>シエン</t>
    </rPh>
    <rPh sb="9" eb="11">
      <t>ジギョウ</t>
    </rPh>
    <rPh sb="11" eb="14">
      <t>ホジョキン</t>
    </rPh>
    <phoneticPr fontId="4"/>
  </si>
  <si>
    <t>薬代・市民税・退職金立替・修理代</t>
    <rPh sb="0" eb="1">
      <t>サンヤク</t>
    </rPh>
    <rPh sb="1" eb="2">
      <t>ジュヤク</t>
    </rPh>
    <rPh sb="3" eb="6">
      <t>シミンゼイ</t>
    </rPh>
    <rPh sb="7" eb="10">
      <t>タイショクキン</t>
    </rPh>
    <rPh sb="10" eb="12">
      <t>タテカエ</t>
    </rPh>
    <rPh sb="13" eb="16">
      <t>シュウリダイ</t>
    </rPh>
    <phoneticPr fontId="4"/>
  </si>
  <si>
    <t>上記　財産目録に相違ない。</t>
    <rPh sb="0" eb="2">
      <t>ジョウキ</t>
    </rPh>
    <rPh sb="3" eb="5">
      <t>ザイサン</t>
    </rPh>
    <rPh sb="5" eb="7">
      <t>モクロク</t>
    </rPh>
    <rPh sb="8" eb="10">
      <t>ソウイ</t>
    </rPh>
    <phoneticPr fontId="4"/>
  </si>
  <si>
    <t>社会福祉法人エージングライフ福祉会</t>
    <rPh sb="0" eb="6">
      <t>シャカイフクシホウジン</t>
    </rPh>
    <rPh sb="14" eb="16">
      <t>フクシ</t>
    </rPh>
    <rPh sb="16" eb="17">
      <t>カイ</t>
    </rPh>
    <phoneticPr fontId="4"/>
  </si>
  <si>
    <t>理事長　沼谷　勝之</t>
    <rPh sb="0" eb="3">
      <t>リジチョウ</t>
    </rPh>
    <rPh sb="4" eb="6">
      <t>ヌマタニ</t>
    </rPh>
    <rPh sb="7" eb="9">
      <t>マサユキ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</si>
</sst>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_);[Red]\(0.000\)"/>
    <numFmt numFmtId="177" formatCode="[$-411]ggge&quot;年&quot;m&quot;月&quot;d&quot;日現在&quot;;@"/>
    <numFmt numFmtId="178" formatCode="????&quot;年度&quot;"/>
    <numFmt numFmtId="179" formatCode="#,###;[Red]\-#,###"/>
  </numFmts>
  <fonts count="21" x14ac:knownFonts="1">
    <font>
      <sz val="10"/>
      <color theme="1"/>
      <name val="ＭＳ Ｐ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6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sz val="10"/>
      <color indexed="0"/>
      <name val="ＭＳ Ｐ明朝"/>
      <family val="1"/>
      <charset val="128"/>
    </font>
    <font>
      <b/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.5"/>
      <color theme="1"/>
      <name val="HGSｺﾞｼｯｸM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horizontal="left" vertical="top"/>
    </xf>
    <xf numFmtId="0" fontId="1" fillId="0" borderId="0">
      <alignment vertical="center"/>
    </xf>
    <xf numFmtId="38" fontId="5" fillId="0" borderId="0" applyFont="0" applyFill="0" applyBorder="0" applyAlignment="0" applyProtection="0"/>
    <xf numFmtId="0" fontId="2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6" fillId="2" borderId="0" xfId="5" applyFont="1" applyFill="1">
      <alignment vertical="center"/>
    </xf>
    <xf numFmtId="0" fontId="6" fillId="2" borderId="0" xfId="5" applyFont="1" applyFill="1" applyAlignment="1">
      <alignment horizontal="right" vertical="center"/>
    </xf>
    <xf numFmtId="0" fontId="7" fillId="2" borderId="0" xfId="5" applyFont="1" applyFill="1">
      <alignment vertical="center"/>
    </xf>
    <xf numFmtId="49" fontId="9" fillId="2" borderId="0" xfId="6" applyNumberFormat="1" applyFont="1" applyFill="1" applyAlignment="1" applyProtection="1">
      <alignment vertical="center"/>
    </xf>
    <xf numFmtId="49" fontId="7" fillId="2" borderId="0" xfId="6" applyNumberFormat="1" applyFont="1" applyFill="1" applyAlignment="1" applyProtection="1">
      <alignment vertical="center"/>
    </xf>
    <xf numFmtId="0" fontId="9" fillId="2" borderId="0" xfId="7" applyFont="1" applyFill="1" applyAlignment="1" applyProtection="1">
      <alignment horizontal="right" vertical="center"/>
    </xf>
    <xf numFmtId="0" fontId="7" fillId="2" borderId="0" xfId="7" applyFont="1" applyFill="1" applyAlignment="1" applyProtection="1">
      <alignment vertical="center"/>
    </xf>
    <xf numFmtId="0" fontId="7" fillId="2" borderId="0" xfId="7" applyFont="1" applyFill="1" applyAlignment="1" applyProtection="1">
      <alignment horizontal="left" vertical="center"/>
    </xf>
    <xf numFmtId="0" fontId="7" fillId="2" borderId="1" xfId="7" applyNumberFormat="1" applyFont="1" applyFill="1" applyBorder="1" applyAlignment="1" applyProtection="1">
      <alignment horizontal="right" vertical="center" wrapText="1"/>
    </xf>
    <xf numFmtId="0" fontId="12" fillId="2" borderId="0" xfId="7" applyNumberFormat="1" applyFont="1" applyFill="1" applyBorder="1" applyAlignment="1" applyProtection="1">
      <alignment vertical="center" wrapText="1"/>
    </xf>
    <xf numFmtId="0" fontId="7" fillId="2" borderId="0" xfId="6" applyNumberFormat="1" applyFont="1" applyFill="1" applyAlignment="1" applyProtection="1">
      <alignment vertical="center"/>
    </xf>
    <xf numFmtId="0" fontId="7" fillId="2" borderId="2" xfId="7" applyNumberFormat="1" applyFont="1" applyFill="1" applyBorder="1" applyAlignment="1" applyProtection="1">
      <alignment horizontal="center" vertical="center" wrapText="1"/>
    </xf>
    <xf numFmtId="0" fontId="7" fillId="2" borderId="0" xfId="7" applyNumberFormat="1" applyFont="1" applyFill="1" applyBorder="1" applyAlignment="1" applyProtection="1">
      <alignment horizontal="center" vertical="center" wrapText="1"/>
    </xf>
    <xf numFmtId="0" fontId="7" fillId="2" borderId="7" xfId="7" applyNumberFormat="1" applyFont="1" applyFill="1" applyBorder="1" applyAlignment="1" applyProtection="1">
      <alignment vertical="center" wrapText="1"/>
    </xf>
    <xf numFmtId="0" fontId="12" fillId="2" borderId="10" xfId="7" applyNumberFormat="1" applyFont="1" applyFill="1" applyBorder="1" applyAlignment="1" applyProtection="1">
      <alignment vertical="center" wrapText="1"/>
    </xf>
    <xf numFmtId="0" fontId="12" fillId="2" borderId="9" xfId="7" applyNumberFormat="1" applyFont="1" applyFill="1" applyBorder="1" applyAlignment="1" applyProtection="1">
      <alignment vertical="center" wrapText="1"/>
    </xf>
    <xf numFmtId="0" fontId="12" fillId="2" borderId="12" xfId="7" applyNumberFormat="1" applyFont="1" applyFill="1" applyBorder="1" applyAlignment="1" applyProtection="1">
      <alignment vertical="center"/>
    </xf>
    <xf numFmtId="0" fontId="12" fillId="2" borderId="13" xfId="7" applyNumberFormat="1" applyFont="1" applyFill="1" applyBorder="1" applyAlignment="1" applyProtection="1">
      <alignment vertical="center"/>
    </xf>
    <xf numFmtId="0" fontId="7" fillId="2" borderId="3" xfId="7" applyNumberFormat="1" applyFont="1" applyFill="1" applyBorder="1" applyAlignment="1" applyProtection="1">
      <alignment vertical="center" wrapText="1"/>
    </xf>
    <xf numFmtId="0" fontId="7" fillId="2" borderId="9" xfId="7" applyNumberFormat="1" applyFont="1" applyFill="1" applyBorder="1" applyAlignment="1" applyProtection="1">
      <alignment vertical="center" wrapText="1"/>
    </xf>
    <xf numFmtId="0" fontId="12" fillId="2" borderId="0" xfId="7" applyNumberFormat="1" applyFont="1" applyFill="1" applyBorder="1" applyAlignment="1" applyProtection="1">
      <alignment vertical="center"/>
    </xf>
    <xf numFmtId="0" fontId="12" fillId="2" borderId="15" xfId="7" applyNumberFormat="1" applyFont="1" applyFill="1" applyBorder="1" applyAlignment="1" applyProtection="1">
      <alignment vertical="center"/>
    </xf>
    <xf numFmtId="0" fontId="7" fillId="2" borderId="10" xfId="7" applyNumberFormat="1" applyFont="1" applyFill="1" applyBorder="1" applyAlignment="1" applyProtection="1">
      <alignment vertical="center" wrapText="1"/>
    </xf>
    <xf numFmtId="0" fontId="12" fillId="2" borderId="11" xfId="7" applyNumberFormat="1" applyFont="1" applyFill="1" applyBorder="1" applyAlignment="1" applyProtection="1">
      <alignment vertical="center" wrapText="1"/>
    </xf>
    <xf numFmtId="0" fontId="12" fillId="2" borderId="1" xfId="7" applyNumberFormat="1" applyFont="1" applyFill="1" applyBorder="1" applyAlignment="1" applyProtection="1">
      <alignment horizontal="left" vertical="center"/>
    </xf>
    <xf numFmtId="0" fontId="12" fillId="2" borderId="17" xfId="7" applyNumberFormat="1" applyFont="1" applyFill="1" applyBorder="1" applyAlignment="1" applyProtection="1">
      <alignment horizontal="left" vertical="center" wrapText="1"/>
    </xf>
    <xf numFmtId="0" fontId="7" fillId="2" borderId="11" xfId="7" applyNumberFormat="1" applyFont="1" applyFill="1" applyBorder="1" applyAlignment="1" applyProtection="1">
      <alignment horizontal="left" vertical="center" wrapText="1"/>
    </xf>
    <xf numFmtId="0" fontId="12" fillId="2" borderId="0" xfId="7" applyNumberFormat="1" applyFont="1" applyFill="1" applyBorder="1" applyAlignment="1" applyProtection="1">
      <alignment horizontal="left" vertical="center" wrapText="1"/>
    </xf>
    <xf numFmtId="49" fontId="16" fillId="2" borderId="0" xfId="6" applyNumberFormat="1" applyFont="1" applyFill="1" applyAlignment="1" applyProtection="1">
      <alignment vertical="center"/>
    </xf>
    <xf numFmtId="38" fontId="8" fillId="2" borderId="6" xfId="7" applyNumberFormat="1" applyFont="1" applyFill="1" applyBorder="1" applyAlignment="1" applyProtection="1">
      <alignment horizontal="right" vertical="center" wrapText="1"/>
    </xf>
    <xf numFmtId="38" fontId="8" fillId="2" borderId="7" xfId="7" applyNumberFormat="1" applyFont="1" applyFill="1" applyBorder="1" applyAlignment="1" applyProtection="1">
      <alignment horizontal="right" vertical="center" wrapText="1"/>
    </xf>
    <xf numFmtId="0" fontId="7" fillId="2" borderId="0" xfId="7" applyNumberFormat="1" applyFont="1" applyFill="1" applyBorder="1" applyAlignment="1" applyProtection="1">
      <alignment vertical="center" wrapText="1"/>
    </xf>
    <xf numFmtId="0" fontId="12" fillId="2" borderId="10" xfId="7" applyNumberFormat="1" applyFont="1" applyFill="1" applyBorder="1" applyAlignment="1" applyProtection="1">
      <alignment horizontal="left" vertical="center" wrapText="1"/>
    </xf>
    <xf numFmtId="0" fontId="12" fillId="2" borderId="0" xfId="7" applyNumberFormat="1" applyFont="1" applyFill="1" applyBorder="1" applyAlignment="1" applyProtection="1">
      <alignment horizontal="left" vertical="center"/>
    </xf>
    <xf numFmtId="0" fontId="12" fillId="2" borderId="13" xfId="7" applyNumberFormat="1" applyFont="1" applyFill="1" applyBorder="1" applyAlignment="1" applyProtection="1">
      <alignment horizontal="left" vertical="center"/>
    </xf>
    <xf numFmtId="178" fontId="7" fillId="2" borderId="10" xfId="7" applyNumberFormat="1" applyFont="1" applyFill="1" applyBorder="1" applyAlignment="1" applyProtection="1">
      <alignment horizontal="center" vertical="center" wrapText="1"/>
    </xf>
    <xf numFmtId="0" fontId="15" fillId="0" borderId="14" xfId="7" applyNumberFormat="1" applyFont="1" applyFill="1" applyBorder="1" applyAlignment="1" applyProtection="1">
      <alignment horizontal="center" vertical="center" wrapText="1"/>
      <protection locked="0"/>
    </xf>
    <xf numFmtId="0" fontId="12" fillId="2" borderId="15" xfId="7" applyNumberFormat="1" applyFont="1" applyFill="1" applyBorder="1" applyAlignment="1" applyProtection="1">
      <alignment horizontal="left" vertical="center"/>
    </xf>
    <xf numFmtId="0" fontId="15" fillId="0" borderId="16" xfId="7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7" applyNumberFormat="1" applyFont="1" applyFill="1" applyBorder="1" applyAlignment="1" applyProtection="1">
      <alignment horizontal="left" vertical="center" wrapText="1"/>
    </xf>
    <xf numFmtId="38" fontId="8" fillId="2" borderId="2" xfId="7" applyNumberFormat="1" applyFont="1" applyFill="1" applyBorder="1" applyAlignment="1" applyProtection="1">
      <alignment vertical="center" wrapText="1"/>
    </xf>
    <xf numFmtId="0" fontId="7" fillId="2" borderId="10" xfId="7" applyNumberFormat="1" applyFont="1" applyFill="1" applyBorder="1" applyAlignment="1" applyProtection="1">
      <alignment horizontal="left" vertical="center" wrapText="1"/>
    </xf>
    <xf numFmtId="0" fontId="7" fillId="2" borderId="0" xfId="7" applyNumberFormat="1" applyFont="1" applyFill="1" applyBorder="1" applyAlignment="1" applyProtection="1">
      <alignment horizontal="left" vertical="distributed" wrapText="1"/>
    </xf>
    <xf numFmtId="0" fontId="2" fillId="0" borderId="0" xfId="9">
      <alignment vertical="center"/>
    </xf>
    <xf numFmtId="0" fontId="17" fillId="0" borderId="2" xfId="9" applyFont="1" applyBorder="1" applyAlignment="1">
      <alignment horizontal="center" vertical="center"/>
    </xf>
    <xf numFmtId="0" fontId="7" fillId="3" borderId="2" xfId="7" applyNumberFormat="1" applyFont="1" applyFill="1" applyBorder="1" applyAlignment="1" applyProtection="1">
      <alignment horizontal="center" vertical="center" wrapText="1"/>
    </xf>
    <xf numFmtId="38" fontId="8" fillId="2" borderId="9" xfId="7" applyNumberFormat="1" applyFont="1" applyFill="1" applyBorder="1" applyAlignment="1" applyProtection="1">
      <alignment horizontal="right" vertical="center" wrapText="1"/>
    </xf>
    <xf numFmtId="0" fontId="12" fillId="0" borderId="14" xfId="7" applyNumberFormat="1" applyFont="1" applyFill="1" applyBorder="1" applyAlignment="1" applyProtection="1">
      <alignment horizontal="center" vertical="center" wrapText="1"/>
    </xf>
    <xf numFmtId="38" fontId="8" fillId="2" borderId="3" xfId="7" applyNumberFormat="1" applyFont="1" applyFill="1" applyBorder="1" applyAlignment="1" applyProtection="1">
      <alignment vertical="center" wrapText="1"/>
    </xf>
    <xf numFmtId="0" fontId="15" fillId="0" borderId="18" xfId="7" applyNumberFormat="1" applyFont="1" applyFill="1" applyBorder="1" applyAlignment="1" applyProtection="1">
      <alignment horizontal="center" vertical="center" wrapText="1"/>
    </xf>
    <xf numFmtId="38" fontId="8" fillId="2" borderId="5" xfId="7" applyNumberFormat="1" applyFont="1" applyFill="1" applyBorder="1" applyAlignment="1" applyProtection="1">
      <alignment vertical="center" wrapText="1"/>
    </xf>
    <xf numFmtId="38" fontId="8" fillId="2" borderId="10" xfId="7" applyNumberFormat="1" applyFont="1" applyFill="1" applyBorder="1" applyAlignment="1" applyProtection="1">
      <alignment horizontal="right" vertical="center" wrapText="1"/>
    </xf>
    <xf numFmtId="38" fontId="8" fillId="2" borderId="10" xfId="8" applyNumberFormat="1" applyFont="1" applyFill="1" applyBorder="1" applyAlignment="1" applyProtection="1">
      <alignment vertical="center" wrapText="1"/>
    </xf>
    <xf numFmtId="38" fontId="8" fillId="2" borderId="11" xfId="7" applyNumberFormat="1" applyFont="1" applyFill="1" applyBorder="1" applyAlignment="1" applyProtection="1">
      <alignment vertical="center" wrapText="1"/>
    </xf>
    <xf numFmtId="38" fontId="8" fillId="2" borderId="10" xfId="7" applyNumberFormat="1" applyFont="1" applyFill="1" applyBorder="1" applyAlignment="1" applyProtection="1">
      <alignment vertical="center" wrapText="1"/>
    </xf>
    <xf numFmtId="0" fontId="12" fillId="0" borderId="16" xfId="7" applyNumberFormat="1" applyFont="1" applyFill="1" applyBorder="1" applyAlignment="1" applyProtection="1">
      <alignment horizontal="center" vertical="center" wrapText="1"/>
    </xf>
    <xf numFmtId="38" fontId="8" fillId="2" borderId="8" xfId="7" applyNumberFormat="1" applyFont="1" applyFill="1" applyBorder="1" applyAlignment="1" applyProtection="1">
      <alignment vertical="center" wrapText="1"/>
    </xf>
    <xf numFmtId="38" fontId="8" fillId="2" borderId="19" xfId="7" applyNumberFormat="1" applyFont="1" applyFill="1" applyBorder="1" applyAlignment="1" applyProtection="1">
      <alignment vertical="center" wrapText="1"/>
    </xf>
    <xf numFmtId="38" fontId="8" fillId="2" borderId="20" xfId="7" applyNumberFormat="1" applyFont="1" applyFill="1" applyBorder="1" applyAlignment="1" applyProtection="1">
      <alignment vertical="center" wrapText="1"/>
    </xf>
    <xf numFmtId="38" fontId="8" fillId="2" borderId="21" xfId="7" applyNumberFormat="1" applyFont="1" applyFill="1" applyBorder="1" applyAlignment="1" applyProtection="1">
      <alignment vertical="center" wrapText="1"/>
    </xf>
    <xf numFmtId="179" fontId="8" fillId="2" borderId="3" xfId="7" applyNumberFormat="1" applyFont="1" applyFill="1" applyBorder="1" applyAlignment="1" applyProtection="1">
      <alignment horizontal="right" vertical="center" wrapText="1"/>
    </xf>
    <xf numFmtId="179" fontId="8" fillId="2" borderId="8" xfId="7" applyNumberFormat="1" applyFont="1" applyFill="1" applyBorder="1" applyAlignment="1" applyProtection="1">
      <alignment horizontal="right" vertical="center" wrapText="1"/>
    </xf>
    <xf numFmtId="179" fontId="8" fillId="2" borderId="8" xfId="7" applyNumberFormat="1" applyFont="1" applyFill="1" applyBorder="1" applyAlignment="1" applyProtection="1">
      <alignment vertical="center" wrapText="1"/>
    </xf>
    <xf numFmtId="0" fontId="17" fillId="5" borderId="2" xfId="9" applyFont="1" applyFill="1" applyBorder="1" applyAlignment="1">
      <alignment horizontal="center" vertical="center"/>
    </xf>
    <xf numFmtId="0" fontId="9" fillId="2" borderId="2" xfId="7" applyNumberFormat="1" applyFont="1" applyFill="1" applyBorder="1" applyAlignment="1" applyProtection="1">
      <alignment horizontal="center" vertical="center" wrapText="1"/>
    </xf>
    <xf numFmtId="0" fontId="17" fillId="5" borderId="2" xfId="9" applyFont="1" applyFill="1" applyBorder="1" applyAlignment="1">
      <alignment horizontal="center" vertical="center" wrapText="1"/>
    </xf>
    <xf numFmtId="176" fontId="17" fillId="4" borderId="2" xfId="9" applyNumberFormat="1" applyFont="1" applyFill="1" applyBorder="1" applyAlignment="1">
      <alignment horizontal="center" vertical="center"/>
    </xf>
    <xf numFmtId="179" fontId="8" fillId="2" borderId="2" xfId="7" applyNumberFormat="1" applyFont="1" applyFill="1" applyBorder="1" applyAlignment="1" applyProtection="1">
      <alignment horizontal="right" vertical="center" wrapText="1"/>
    </xf>
    <xf numFmtId="178" fontId="7" fillId="2" borderId="5" xfId="7" applyNumberFormat="1" applyFont="1" applyFill="1" applyBorder="1" applyAlignment="1" applyProtection="1">
      <alignment horizontal="center" vertical="center" wrapText="1"/>
    </xf>
    <xf numFmtId="38" fontId="8" fillId="2" borderId="5" xfId="8" applyNumberFormat="1" applyFont="1" applyFill="1" applyBorder="1" applyAlignment="1" applyProtection="1">
      <alignment vertical="center" wrapText="1"/>
    </xf>
    <xf numFmtId="38" fontId="8" fillId="2" borderId="5" xfId="7" applyNumberFormat="1" applyFont="1" applyFill="1" applyBorder="1" applyAlignment="1" applyProtection="1">
      <alignment horizontal="right" vertical="center" wrapText="1"/>
    </xf>
    <xf numFmtId="178" fontId="7" fillId="2" borderId="3" xfId="7" applyNumberFormat="1" applyFont="1" applyFill="1" applyBorder="1" applyAlignment="1" applyProtection="1">
      <alignment horizontal="center" vertical="center" wrapText="1"/>
    </xf>
    <xf numFmtId="178" fontId="7" fillId="2" borderId="8" xfId="7" applyNumberFormat="1" applyFont="1" applyFill="1" applyBorder="1" applyAlignment="1" applyProtection="1">
      <alignment horizontal="center" vertical="center" wrapText="1"/>
    </xf>
    <xf numFmtId="38" fontId="7" fillId="2" borderId="0" xfId="10" applyFont="1" applyFill="1" applyBorder="1" applyAlignment="1" applyProtection="1">
      <alignment vertical="center" wrapText="1"/>
    </xf>
    <xf numFmtId="38" fontId="7" fillId="2" borderId="0" xfId="7" applyNumberFormat="1" applyFont="1" applyFill="1" applyBorder="1" applyAlignment="1" applyProtection="1">
      <alignment horizontal="right" vertical="center" wrapText="1"/>
    </xf>
    <xf numFmtId="38" fontId="8" fillId="2" borderId="0" xfId="7" applyNumberFormat="1" applyFont="1" applyFill="1" applyBorder="1" applyAlignment="1" applyProtection="1">
      <alignment horizontal="right" vertical="center" wrapText="1"/>
    </xf>
    <xf numFmtId="179" fontId="19" fillId="2" borderId="8" xfId="7" applyNumberFormat="1" applyFont="1" applyFill="1" applyBorder="1" applyAlignment="1" applyProtection="1">
      <alignment horizontal="right" vertical="center" wrapText="1"/>
    </xf>
    <xf numFmtId="0" fontId="7" fillId="2" borderId="6" xfId="7" applyNumberFormat="1" applyFont="1" applyFill="1" applyBorder="1" applyAlignment="1" applyProtection="1">
      <alignment horizontal="left" vertical="center" wrapText="1"/>
    </xf>
    <xf numFmtId="0" fontId="7" fillId="3" borderId="4" xfId="7" applyNumberFormat="1" applyFont="1" applyFill="1" applyBorder="1" applyAlignment="1" applyProtection="1">
      <alignment horizontal="center" vertical="center" wrapText="1"/>
    </xf>
    <xf numFmtId="0" fontId="7" fillId="3" borderId="7" xfId="7" applyNumberFormat="1" applyFont="1" applyFill="1" applyBorder="1" applyAlignment="1" applyProtection="1">
      <alignment horizontal="center" vertical="center" wrapText="1"/>
    </xf>
    <xf numFmtId="0" fontId="6" fillId="6" borderId="0" xfId="5" applyFont="1" applyFill="1" applyBorder="1">
      <alignment vertical="center"/>
    </xf>
    <xf numFmtId="0" fontId="7" fillId="6" borderId="0" xfId="5" applyFont="1" applyFill="1" applyBorder="1">
      <alignment vertical="center"/>
    </xf>
    <xf numFmtId="0" fontId="6" fillId="6" borderId="0" xfId="5" applyFont="1" applyFill="1" applyBorder="1" applyAlignment="1">
      <alignment horizontal="right" vertical="center"/>
    </xf>
    <xf numFmtId="49" fontId="6" fillId="6" borderId="0" xfId="6" applyNumberFormat="1" applyFont="1" applyFill="1" applyBorder="1" applyAlignment="1" applyProtection="1">
      <alignment vertical="center"/>
    </xf>
    <xf numFmtId="49" fontId="9" fillId="6" borderId="0" xfId="6" applyNumberFormat="1" applyFont="1" applyFill="1" applyBorder="1" applyAlignment="1" applyProtection="1">
      <alignment vertical="center"/>
    </xf>
    <xf numFmtId="0" fontId="9" fillId="6" borderId="0" xfId="7" applyFont="1" applyFill="1" applyBorder="1" applyAlignment="1" applyProtection="1">
      <alignment horizontal="right" vertical="center"/>
    </xf>
    <xf numFmtId="177" fontId="10" fillId="6" borderId="0" xfId="7" applyNumberFormat="1" applyFont="1" applyFill="1" applyBorder="1" applyAlignment="1" applyProtection="1">
      <alignment vertical="center" wrapText="1"/>
      <protection locked="0"/>
    </xf>
    <xf numFmtId="0" fontId="7" fillId="6" borderId="0" xfId="7" applyNumberFormat="1" applyFont="1" applyFill="1" applyBorder="1" applyAlignment="1" applyProtection="1">
      <alignment horizontal="center" vertical="center" wrapText="1"/>
    </xf>
    <xf numFmtId="0" fontId="12" fillId="6" borderId="0" xfId="7" applyNumberFormat="1" applyFont="1" applyFill="1" applyBorder="1" applyAlignment="1" applyProtection="1">
      <alignment vertical="center" wrapText="1"/>
    </xf>
    <xf numFmtId="0" fontId="12" fillId="6" borderId="0" xfId="7" applyNumberFormat="1" applyFont="1" applyFill="1" applyBorder="1" applyAlignment="1" applyProtection="1">
      <alignment horizontal="center" vertical="center" wrapText="1"/>
    </xf>
    <xf numFmtId="38" fontId="8" fillId="6" borderId="0" xfId="7" applyNumberFormat="1" applyFont="1" applyFill="1" applyBorder="1" applyAlignment="1" applyProtection="1">
      <alignment vertical="center" wrapText="1"/>
    </xf>
    <xf numFmtId="0" fontId="7" fillId="6" borderId="0" xfId="7" applyNumberFormat="1" applyFont="1" applyFill="1" applyBorder="1" applyAlignment="1" applyProtection="1">
      <alignment vertical="center" wrapText="1"/>
    </xf>
    <xf numFmtId="49" fontId="16" fillId="6" borderId="0" xfId="6" applyNumberFormat="1" applyFont="1" applyFill="1" applyBorder="1" applyAlignment="1" applyProtection="1">
      <alignment vertical="center"/>
    </xf>
    <xf numFmtId="0" fontId="15" fillId="6" borderId="0" xfId="7" applyNumberFormat="1" applyFont="1" applyFill="1" applyBorder="1" applyAlignment="1" applyProtection="1">
      <alignment horizontal="center" vertical="center" wrapText="1"/>
      <protection locked="0"/>
    </xf>
    <xf numFmtId="0" fontId="7" fillId="6" borderId="0" xfId="7" applyNumberFormat="1" applyFont="1" applyFill="1" applyBorder="1" applyAlignment="1" applyProtection="1">
      <alignment horizontal="left" vertical="center" wrapText="1"/>
    </xf>
    <xf numFmtId="0" fontId="15" fillId="6" borderId="0" xfId="7" applyNumberFormat="1" applyFont="1" applyFill="1" applyBorder="1" applyAlignment="1" applyProtection="1">
      <alignment horizontal="center" vertical="center" wrapText="1"/>
    </xf>
    <xf numFmtId="0" fontId="9" fillId="6" borderId="0" xfId="7" applyNumberFormat="1" applyFont="1" applyFill="1" applyBorder="1" applyAlignment="1" applyProtection="1">
      <alignment horizontal="center" vertical="center" wrapText="1"/>
    </xf>
    <xf numFmtId="38" fontId="7" fillId="6" borderId="0" xfId="7" applyNumberFormat="1" applyFont="1" applyFill="1" applyBorder="1" applyAlignment="1" applyProtection="1">
      <alignment vertical="center" wrapText="1"/>
    </xf>
    <xf numFmtId="38" fontId="7" fillId="6" borderId="0" xfId="10" applyFont="1" applyFill="1" applyBorder="1" applyAlignment="1" applyProtection="1">
      <alignment vertical="center" wrapText="1"/>
    </xf>
    <xf numFmtId="38" fontId="7" fillId="6" borderId="0" xfId="7" applyNumberFormat="1" applyFont="1" applyFill="1" applyBorder="1" applyAlignment="1" applyProtection="1">
      <alignment horizontal="right" vertical="center" wrapText="1"/>
    </xf>
    <xf numFmtId="0" fontId="6" fillId="6" borderId="0" xfId="5" applyFont="1" applyFill="1">
      <alignment vertical="center"/>
    </xf>
    <xf numFmtId="49" fontId="7" fillId="6" borderId="0" xfId="6" applyNumberFormat="1" applyFont="1" applyFill="1" applyAlignment="1" applyProtection="1">
      <alignment vertical="center"/>
    </xf>
    <xf numFmtId="49" fontId="9" fillId="6" borderId="0" xfId="6" applyNumberFormat="1" applyFont="1" applyFill="1" applyAlignment="1" applyProtection="1">
      <alignment vertical="center"/>
    </xf>
    <xf numFmtId="0" fontId="7" fillId="6" borderId="0" xfId="7" applyFont="1" applyFill="1" applyAlignment="1" applyProtection="1">
      <alignment vertical="center"/>
    </xf>
    <xf numFmtId="0" fontId="7" fillId="6" borderId="0" xfId="7" applyFont="1" applyFill="1" applyAlignment="1" applyProtection="1">
      <alignment horizontal="left" vertical="center"/>
    </xf>
    <xf numFmtId="0" fontId="7" fillId="6" borderId="1" xfId="7" applyNumberFormat="1" applyFont="1" applyFill="1" applyBorder="1" applyAlignment="1" applyProtection="1">
      <alignment horizontal="right" vertical="center" wrapText="1"/>
    </xf>
    <xf numFmtId="0" fontId="7" fillId="6" borderId="0" xfId="6" applyNumberFormat="1" applyFont="1" applyFill="1" applyAlignment="1" applyProtection="1">
      <alignment vertical="center"/>
    </xf>
    <xf numFmtId="0" fontId="7" fillId="6" borderId="4" xfId="7" applyNumberFormat="1" applyFont="1" applyFill="1" applyBorder="1" applyAlignment="1" applyProtection="1">
      <alignment horizontal="center" vertical="center" wrapText="1"/>
    </xf>
    <xf numFmtId="0" fontId="7" fillId="6" borderId="2" xfId="7" applyNumberFormat="1" applyFont="1" applyFill="1" applyBorder="1" applyAlignment="1" applyProtection="1">
      <alignment horizontal="center" vertical="center" wrapText="1"/>
    </xf>
    <xf numFmtId="0" fontId="7" fillId="6" borderId="6" xfId="7" applyNumberFormat="1" applyFont="1" applyFill="1" applyBorder="1" applyAlignment="1" applyProtection="1">
      <alignment horizontal="left" vertical="center" wrapText="1"/>
    </xf>
    <xf numFmtId="0" fontId="7" fillId="6" borderId="7" xfId="7" applyNumberFormat="1" applyFont="1" applyFill="1" applyBorder="1" applyAlignment="1" applyProtection="1">
      <alignment vertical="center" wrapText="1"/>
    </xf>
    <xf numFmtId="0" fontId="12" fillId="6" borderId="10" xfId="7" applyNumberFormat="1" applyFont="1" applyFill="1" applyBorder="1" applyAlignment="1" applyProtection="1">
      <alignment vertical="center" wrapText="1"/>
    </xf>
    <xf numFmtId="0" fontId="12" fillId="6" borderId="9" xfId="7" applyNumberFormat="1" applyFont="1" applyFill="1" applyBorder="1" applyAlignment="1" applyProtection="1">
      <alignment vertical="center" wrapText="1"/>
    </xf>
    <xf numFmtId="0" fontId="12" fillId="6" borderId="12" xfId="7" applyNumberFormat="1" applyFont="1" applyFill="1" applyBorder="1" applyAlignment="1" applyProtection="1">
      <alignment vertical="center"/>
    </xf>
    <xf numFmtId="0" fontId="12" fillId="6" borderId="13" xfId="7" applyNumberFormat="1" applyFont="1" applyFill="1" applyBorder="1" applyAlignment="1" applyProtection="1">
      <alignment vertical="center"/>
    </xf>
    <xf numFmtId="0" fontId="7" fillId="6" borderId="3" xfId="7" applyNumberFormat="1" applyFont="1" applyFill="1" applyBorder="1" applyAlignment="1" applyProtection="1">
      <alignment vertical="center" wrapText="1"/>
    </xf>
    <xf numFmtId="178" fontId="7" fillId="6" borderId="10" xfId="7" applyNumberFormat="1" applyFont="1" applyFill="1" applyBorder="1" applyAlignment="1" applyProtection="1">
      <alignment horizontal="center" vertical="center" wrapText="1"/>
    </xf>
    <xf numFmtId="0" fontId="7" fillId="6" borderId="9" xfId="7" applyNumberFormat="1" applyFont="1" applyFill="1" applyBorder="1" applyAlignment="1" applyProtection="1">
      <alignment vertical="center" wrapText="1"/>
    </xf>
    <xf numFmtId="38" fontId="8" fillId="6" borderId="9" xfId="7" applyNumberFormat="1" applyFont="1" applyFill="1" applyBorder="1" applyAlignment="1" applyProtection="1">
      <alignment horizontal="right" vertical="center" wrapText="1"/>
    </xf>
    <xf numFmtId="179" fontId="8" fillId="6" borderId="3" xfId="7" applyNumberFormat="1" applyFont="1" applyFill="1" applyBorder="1" applyAlignment="1" applyProtection="1">
      <alignment horizontal="right" vertical="center" wrapText="1"/>
    </xf>
    <xf numFmtId="0" fontId="12" fillId="6" borderId="0" xfId="7" applyNumberFormat="1" applyFont="1" applyFill="1" applyBorder="1" applyAlignment="1" applyProtection="1">
      <alignment vertical="center"/>
    </xf>
    <xf numFmtId="0" fontId="12" fillId="6" borderId="15" xfId="7" applyNumberFormat="1" applyFont="1" applyFill="1" applyBorder="1" applyAlignment="1" applyProtection="1">
      <alignment vertical="center"/>
    </xf>
    <xf numFmtId="0" fontId="7" fillId="6" borderId="10" xfId="7" applyNumberFormat="1" applyFont="1" applyFill="1" applyBorder="1" applyAlignment="1" applyProtection="1">
      <alignment vertical="center" wrapText="1"/>
    </xf>
    <xf numFmtId="38" fontId="8" fillId="6" borderId="10" xfId="7" applyNumberFormat="1" applyFont="1" applyFill="1" applyBorder="1" applyAlignment="1" applyProtection="1">
      <alignment horizontal="right" vertical="center" wrapText="1"/>
    </xf>
    <xf numFmtId="179" fontId="8" fillId="6" borderId="8" xfId="7" applyNumberFormat="1" applyFont="1" applyFill="1" applyBorder="1" applyAlignment="1" applyProtection="1">
      <alignment horizontal="right" vertical="center" wrapText="1"/>
    </xf>
    <xf numFmtId="178" fontId="7" fillId="6" borderId="5" xfId="7" applyNumberFormat="1" applyFont="1" applyFill="1" applyBorder="1" applyAlignment="1" applyProtection="1">
      <alignment horizontal="center" vertical="center" wrapText="1"/>
    </xf>
    <xf numFmtId="38" fontId="8" fillId="6" borderId="5" xfId="7" applyNumberFormat="1" applyFont="1" applyFill="1" applyBorder="1" applyAlignment="1" applyProtection="1">
      <alignment horizontal="right" vertical="center" wrapText="1"/>
    </xf>
    <xf numFmtId="38" fontId="8" fillId="6" borderId="0" xfId="7" applyNumberFormat="1" applyFont="1" applyFill="1" applyBorder="1" applyAlignment="1" applyProtection="1">
      <alignment horizontal="right" vertical="center" wrapText="1"/>
    </xf>
    <xf numFmtId="179" fontId="8" fillId="6" borderId="2" xfId="7" applyNumberFormat="1" applyFont="1" applyFill="1" applyBorder="1" applyAlignment="1" applyProtection="1">
      <alignment horizontal="right" vertical="center" wrapText="1"/>
    </xf>
    <xf numFmtId="38" fontId="8" fillId="6" borderId="6" xfId="7" applyNumberFormat="1" applyFont="1" applyFill="1" applyBorder="1" applyAlignment="1" applyProtection="1">
      <alignment horizontal="right" vertical="center" wrapText="1"/>
    </xf>
    <xf numFmtId="38" fontId="8" fillId="6" borderId="7" xfId="7" applyNumberFormat="1" applyFont="1" applyFill="1" applyBorder="1" applyAlignment="1" applyProtection="1">
      <alignment horizontal="right" vertical="center" wrapText="1"/>
    </xf>
    <xf numFmtId="0" fontId="12" fillId="6" borderId="10" xfId="7" applyNumberFormat="1" applyFont="1" applyFill="1" applyBorder="1" applyAlignment="1" applyProtection="1">
      <alignment horizontal="left" vertical="center" wrapText="1"/>
    </xf>
    <xf numFmtId="0" fontId="12" fillId="6" borderId="0" xfId="7" applyNumberFormat="1" applyFont="1" applyFill="1" applyBorder="1" applyAlignment="1" applyProtection="1">
      <alignment horizontal="left" vertical="center"/>
    </xf>
    <xf numFmtId="0" fontId="12" fillId="6" borderId="13" xfId="7" applyNumberFormat="1" applyFont="1" applyFill="1" applyBorder="1" applyAlignment="1" applyProtection="1">
      <alignment horizontal="left" vertical="center"/>
    </xf>
    <xf numFmtId="0" fontId="12" fillId="6" borderId="0" xfId="7" applyNumberFormat="1" applyFont="1" applyFill="1" applyBorder="1" applyAlignment="1" applyProtection="1">
      <alignment horizontal="left" vertical="center" wrapText="1"/>
    </xf>
    <xf numFmtId="0" fontId="12" fillId="6" borderId="15" xfId="7" applyNumberFormat="1" applyFont="1" applyFill="1" applyBorder="1" applyAlignment="1" applyProtection="1">
      <alignment horizontal="left" vertical="center"/>
    </xf>
    <xf numFmtId="38" fontId="8" fillId="6" borderId="10" xfId="8" applyNumberFormat="1" applyFont="1" applyFill="1" applyBorder="1" applyAlignment="1" applyProtection="1">
      <alignment vertical="center" wrapText="1"/>
    </xf>
    <xf numFmtId="38" fontId="8" fillId="6" borderId="5" xfId="8" applyNumberFormat="1" applyFont="1" applyFill="1" applyBorder="1" applyAlignment="1" applyProtection="1">
      <alignment vertical="center" wrapText="1"/>
    </xf>
    <xf numFmtId="178" fontId="7" fillId="6" borderId="3" xfId="7" applyNumberFormat="1" applyFont="1" applyFill="1" applyBorder="1" applyAlignment="1" applyProtection="1">
      <alignment horizontal="center" vertical="center" wrapText="1"/>
    </xf>
    <xf numFmtId="179" fontId="19" fillId="6" borderId="8" xfId="7" applyNumberFormat="1" applyFont="1" applyFill="1" applyBorder="1" applyAlignment="1" applyProtection="1">
      <alignment horizontal="right" vertical="center" wrapText="1"/>
    </xf>
    <xf numFmtId="178" fontId="7" fillId="6" borderId="8" xfId="7" applyNumberFormat="1" applyFont="1" applyFill="1" applyBorder="1" applyAlignment="1" applyProtection="1">
      <alignment horizontal="center" vertical="center" wrapText="1"/>
    </xf>
    <xf numFmtId="0" fontId="12" fillId="6" borderId="11" xfId="7" applyNumberFormat="1" applyFont="1" applyFill="1" applyBorder="1" applyAlignment="1" applyProtection="1">
      <alignment vertical="center" wrapText="1"/>
    </xf>
    <xf numFmtId="0" fontId="12" fillId="6" borderId="1" xfId="7" applyNumberFormat="1" applyFont="1" applyFill="1" applyBorder="1" applyAlignment="1" applyProtection="1">
      <alignment horizontal="left" vertical="center"/>
    </xf>
    <xf numFmtId="0" fontId="12" fillId="6" borderId="17" xfId="7" applyNumberFormat="1" applyFont="1" applyFill="1" applyBorder="1" applyAlignment="1" applyProtection="1">
      <alignment horizontal="left" vertical="center" wrapText="1"/>
    </xf>
    <xf numFmtId="0" fontId="7" fillId="6" borderId="11" xfId="7" applyNumberFormat="1" applyFont="1" applyFill="1" applyBorder="1" applyAlignment="1" applyProtection="1">
      <alignment horizontal="left" vertical="center" wrapText="1"/>
    </xf>
    <xf numFmtId="38" fontId="8" fillId="6" borderId="11" xfId="7" applyNumberFormat="1" applyFont="1" applyFill="1" applyBorder="1" applyAlignment="1" applyProtection="1">
      <alignment vertical="center" wrapText="1"/>
    </xf>
    <xf numFmtId="0" fontId="7" fillId="6" borderId="10" xfId="7" applyNumberFormat="1" applyFont="1" applyFill="1" applyBorder="1" applyAlignment="1" applyProtection="1">
      <alignment horizontal="left" vertical="center" wrapText="1"/>
    </xf>
    <xf numFmtId="38" fontId="8" fillId="6" borderId="10" xfId="7" applyNumberFormat="1" applyFont="1" applyFill="1" applyBorder="1" applyAlignment="1" applyProtection="1">
      <alignment vertical="center" wrapText="1"/>
    </xf>
    <xf numFmtId="179" fontId="8" fillId="6" borderId="8" xfId="7" applyNumberFormat="1" applyFont="1" applyFill="1" applyBorder="1" applyAlignment="1" applyProtection="1">
      <alignment vertical="center" wrapText="1"/>
    </xf>
    <xf numFmtId="38" fontId="8" fillId="7" borderId="2" xfId="7" applyNumberFormat="1" applyFont="1" applyFill="1" applyBorder="1" applyAlignment="1" applyProtection="1">
      <alignment vertical="center" wrapText="1"/>
    </xf>
    <xf numFmtId="0" fontId="20" fillId="2" borderId="0" xfId="7" applyNumberFormat="1" applyFont="1" applyFill="1" applyBorder="1" applyAlignment="1" applyProtection="1">
      <alignment vertical="center" wrapText="1"/>
    </xf>
    <xf numFmtId="0" fontId="7" fillId="6" borderId="0" xfId="5" applyFont="1" applyFill="1">
      <alignment vertical="center"/>
    </xf>
    <xf numFmtId="0" fontId="7" fillId="2" borderId="4" xfId="7" applyNumberFormat="1" applyFont="1" applyFill="1" applyBorder="1" applyAlignment="1" applyProtection="1">
      <alignment horizontal="center" vertical="center" wrapText="1"/>
    </xf>
    <xf numFmtId="0" fontId="7" fillId="2" borderId="6" xfId="7" applyNumberFormat="1" applyFont="1" applyFill="1" applyBorder="1" applyAlignment="1" applyProtection="1">
      <alignment horizontal="center" vertical="center" wrapText="1"/>
    </xf>
    <xf numFmtId="0" fontId="7" fillId="2" borderId="4" xfId="7" applyNumberFormat="1" applyFont="1" applyFill="1" applyBorder="1" applyAlignment="1" applyProtection="1">
      <alignment horizontal="left" vertical="center" wrapText="1"/>
    </xf>
    <xf numFmtId="0" fontId="7" fillId="2" borderId="6" xfId="7" applyNumberFormat="1" applyFont="1" applyFill="1" applyBorder="1" applyAlignment="1" applyProtection="1">
      <alignment horizontal="left" vertical="center" wrapText="1"/>
    </xf>
    <xf numFmtId="0" fontId="7" fillId="2" borderId="7" xfId="7" applyNumberFormat="1" applyFont="1" applyFill="1" applyBorder="1" applyAlignment="1" applyProtection="1">
      <alignment horizontal="center" vertical="center" wrapText="1"/>
    </xf>
    <xf numFmtId="0" fontId="12" fillId="2" borderId="4" xfId="7" applyNumberFormat="1" applyFont="1" applyFill="1" applyBorder="1" applyAlignment="1" applyProtection="1">
      <alignment horizontal="left" vertical="center" wrapText="1"/>
    </xf>
    <xf numFmtId="0" fontId="12" fillId="2" borderId="6" xfId="7" applyNumberFormat="1" applyFont="1" applyFill="1" applyBorder="1" applyAlignment="1" applyProtection="1">
      <alignment horizontal="left" vertical="center" wrapText="1"/>
    </xf>
    <xf numFmtId="49" fontId="6" fillId="2" borderId="0" xfId="6" applyNumberFormat="1" applyFont="1" applyFill="1" applyBorder="1" applyAlignment="1" applyProtection="1">
      <alignment horizontal="center" vertical="center"/>
    </xf>
    <xf numFmtId="177" fontId="10" fillId="2" borderId="0" xfId="7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7" applyNumberFormat="1" applyFont="1" applyFill="1" applyBorder="1" applyAlignment="1" applyProtection="1">
      <alignment horizontal="right" vertical="center" wrapText="1"/>
    </xf>
    <xf numFmtId="0" fontId="7" fillId="3" borderId="4" xfId="7" applyNumberFormat="1" applyFont="1" applyFill="1" applyBorder="1" applyAlignment="1" applyProtection="1">
      <alignment horizontal="center" vertical="center" wrapText="1"/>
    </xf>
    <xf numFmtId="0" fontId="7" fillId="3" borderId="6" xfId="7" applyNumberFormat="1" applyFont="1" applyFill="1" applyBorder="1" applyAlignment="1" applyProtection="1">
      <alignment horizontal="center" vertical="center" wrapText="1"/>
    </xf>
    <xf numFmtId="0" fontId="7" fillId="3" borderId="7" xfId="7" applyNumberFormat="1" applyFont="1" applyFill="1" applyBorder="1" applyAlignment="1" applyProtection="1">
      <alignment horizontal="center" vertical="center" wrapText="1"/>
    </xf>
    <xf numFmtId="0" fontId="10" fillId="6" borderId="0" xfId="5" applyFont="1" applyFill="1" applyAlignment="1">
      <alignment horizontal="center" vertical="center"/>
    </xf>
    <xf numFmtId="0" fontId="7" fillId="6" borderId="4" xfId="7" applyNumberFormat="1" applyFont="1" applyFill="1" applyBorder="1" applyAlignment="1" applyProtection="1">
      <alignment horizontal="center" vertical="center" wrapText="1"/>
    </xf>
    <xf numFmtId="0" fontId="7" fillId="6" borderId="6" xfId="7" applyNumberFormat="1" applyFont="1" applyFill="1" applyBorder="1" applyAlignment="1" applyProtection="1">
      <alignment horizontal="center" vertical="center" wrapText="1"/>
    </xf>
    <xf numFmtId="0" fontId="7" fillId="6" borderId="4" xfId="7" applyNumberFormat="1" applyFont="1" applyFill="1" applyBorder="1" applyAlignment="1" applyProtection="1">
      <alignment horizontal="left" vertical="center" wrapText="1"/>
    </xf>
    <xf numFmtId="0" fontId="7" fillId="6" borderId="6" xfId="7" applyNumberFormat="1" applyFont="1" applyFill="1" applyBorder="1" applyAlignment="1" applyProtection="1">
      <alignment horizontal="left" vertical="center" wrapText="1"/>
    </xf>
    <xf numFmtId="0" fontId="12" fillId="6" borderId="0" xfId="7" applyNumberFormat="1" applyFont="1" applyFill="1" applyBorder="1" applyAlignment="1" applyProtection="1">
      <alignment horizontal="right" vertical="center" wrapText="1"/>
    </xf>
    <xf numFmtId="0" fontId="7" fillId="6" borderId="7" xfId="7" applyNumberFormat="1" applyFont="1" applyFill="1" applyBorder="1" applyAlignment="1" applyProtection="1">
      <alignment horizontal="center" vertical="center" wrapText="1"/>
    </xf>
    <xf numFmtId="0" fontId="12" fillId="6" borderId="4" xfId="7" applyNumberFormat="1" applyFont="1" applyFill="1" applyBorder="1" applyAlignment="1" applyProtection="1">
      <alignment horizontal="left" vertical="center" wrapText="1"/>
    </xf>
    <xf numFmtId="0" fontId="12" fillId="6" borderId="6" xfId="7" applyNumberFormat="1" applyFont="1" applyFill="1" applyBorder="1" applyAlignment="1" applyProtection="1">
      <alignment horizontal="left" vertical="center" wrapText="1"/>
    </xf>
    <xf numFmtId="49" fontId="6" fillId="6" borderId="0" xfId="6" applyNumberFormat="1" applyFont="1" applyFill="1" applyBorder="1" applyAlignment="1" applyProtection="1">
      <alignment horizontal="center" vertical="center"/>
    </xf>
    <xf numFmtId="177" fontId="10" fillId="6" borderId="0" xfId="7" applyNumberFormat="1" applyFont="1" applyFill="1" applyBorder="1" applyAlignment="1" applyProtection="1">
      <alignment horizontal="center" vertical="center" wrapText="1"/>
      <protection locked="0"/>
    </xf>
    <xf numFmtId="0" fontId="17" fillId="5" borderId="2" xfId="9" applyFont="1" applyFill="1" applyBorder="1" applyAlignment="1">
      <alignment horizontal="center" vertical="center"/>
    </xf>
  </cellXfs>
  <cellStyles count="11">
    <cellStyle name="パーセント 3" xfId="2" xr:uid="{00000000-0005-0000-0000-000001000000}"/>
    <cellStyle name="桁区切り" xfId="10" builtinId="6"/>
    <cellStyle name="桁区切り 2" xfId="8" xr:uid="{00000000-0005-0000-0000-000002000000}"/>
    <cellStyle name="桁区切り 3" xfId="3" xr:uid="{00000000-0005-0000-0000-000003000000}"/>
    <cellStyle name="桁区切り 3 2" xfId="4" xr:uid="{00000000-0005-0000-0000-000004000000}"/>
    <cellStyle name="標準" xfId="0" builtinId="0"/>
    <cellStyle name="標準 2 2 2" xfId="6" xr:uid="{00000000-0005-0000-0000-000006000000}"/>
    <cellStyle name="標準 3 3" xfId="7" xr:uid="{00000000-0005-0000-0000-000007000000}"/>
    <cellStyle name="標準 4 3" xfId="5" xr:uid="{00000000-0005-0000-0000-000008000000}"/>
    <cellStyle name="標準 8 2" xfId="1" xr:uid="{00000000-0005-0000-0000-000009000000}"/>
    <cellStyle name="標準 8 3" xfId="9" xr:uid="{00000000-0005-0000-0000-00000A000000}"/>
  </cellStyles>
  <dxfs count="0"/>
  <tableStyles count="0" defaultTableStyle="TableStyleMedium2" defaultPivotStyle="PivotStyleLight16"/>
  <colors>
    <mruColors>
      <color rgb="FF9999FF"/>
      <color rgb="FF99CCFF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179294</xdr:colOff>
      <xdr:row>5</xdr:row>
      <xdr:rowOff>21167</xdr:rowOff>
    </xdr:from>
    <xdr:to>
      <xdr:col>10</xdr:col>
      <xdr:colOff>179294</xdr:colOff>
      <xdr:row>71</xdr:row>
      <xdr:rowOff>95250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8C6AC50-A1BA-4979-9D3E-1B9AFF4A0DE7}"/>
            </a:ext>
          </a:extLst>
        </xdr:cNvPr>
        <xdr:cNvCxnSpPr>
          <a:cxnSpLocks noChangeShapeType="1"/>
        </xdr:cNvCxnSpPr>
      </xdr:nvCxnSpPr>
      <xdr:spPr bwMode="auto">
        <a:xfrm>
          <a:off x="12609419" y="1002242"/>
          <a:ext cx="0" cy="15752233"/>
        </a:xfrm>
        <a:prstGeom prst="line">
          <a:avLst/>
        </a:prstGeom>
        <a:noFill/>
        <a:ln w="3810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2874D-4535-4456-972B-15310320824A}">
  <sheetPr>
    <tabColor rgb="FFFFFF00"/>
    <pageSetUpPr fitToPage="1"/>
  </sheetPr>
  <dimension ref="A1:N74"/>
  <sheetViews>
    <sheetView showGridLines="0" topLeftCell="A4" zoomScale="80" zoomScaleNormal="80" workbookViewId="0">
      <selection activeCell="G18" sqref="G18"/>
    </sheetView>
  </sheetViews>
  <sheetFormatPr defaultColWidth="9.140625" defaultRowHeight="14.1" customHeight="1" x14ac:dyDescent="0.15"/>
  <cols>
    <col min="1" max="1" width="1.28515625" style="3" customWidth="1"/>
    <col min="2" max="2" width="4.140625" style="3" customWidth="1"/>
    <col min="3" max="3" width="3.140625" style="3" customWidth="1"/>
    <col min="4" max="4" width="37.28515625" style="3" customWidth="1"/>
    <col min="5" max="5" width="34.7109375" style="3" bestFit="1" customWidth="1"/>
    <col min="6" max="6" width="13.7109375" style="3" bestFit="1" customWidth="1"/>
    <col min="7" max="7" width="40.7109375" style="3" customWidth="1"/>
    <col min="8" max="10" width="17.140625" style="3" customWidth="1"/>
    <col min="11" max="11" width="5.5703125" style="3" customWidth="1"/>
    <col min="12" max="12" width="11.5703125" style="3" bestFit="1" customWidth="1"/>
    <col min="13" max="14" width="17.140625" style="3" customWidth="1"/>
    <col min="15" max="15" width="1.85546875" style="3" customWidth="1"/>
    <col min="16" max="16384" width="9.140625" style="3"/>
  </cols>
  <sheetData>
    <row r="1" spans="1:14" ht="18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2" t="s">
        <v>0</v>
      </c>
    </row>
    <row r="2" spans="1:14" s="4" customFormat="1" ht="18" customHeight="1" x14ac:dyDescent="0.15">
      <c r="A2" s="160" t="s">
        <v>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s="4" customFormat="1" ht="6.75" customHeight="1" x14ac:dyDescent="0.15">
      <c r="A3" s="5"/>
      <c r="F3" s="5"/>
      <c r="G3" s="5"/>
      <c r="H3" s="5"/>
      <c r="I3" s="5"/>
      <c r="J3" s="5"/>
      <c r="L3" s="6"/>
      <c r="M3" s="6"/>
    </row>
    <row r="4" spans="1:14" s="4" customFormat="1" ht="18.75" customHeight="1" x14ac:dyDescent="0.15">
      <c r="A4" s="5"/>
      <c r="B4" s="161" t="s">
        <v>113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 s="4" customFormat="1" ht="15.75" x14ac:dyDescent="0.15">
      <c r="A5" s="5"/>
      <c r="B5" s="7"/>
      <c r="C5" s="7"/>
      <c r="D5" s="8"/>
      <c r="E5" s="7"/>
      <c r="F5" s="7"/>
      <c r="G5" s="5"/>
      <c r="H5" s="5"/>
      <c r="I5" s="5"/>
      <c r="J5" s="9" t="s">
        <v>2</v>
      </c>
      <c r="K5" s="10"/>
      <c r="L5" s="162" t="s">
        <v>3</v>
      </c>
      <c r="M5" s="162"/>
      <c r="N5" s="162"/>
    </row>
    <row r="6" spans="1:14" s="4" customFormat="1" ht="31.5" x14ac:dyDescent="0.15">
      <c r="A6" s="11"/>
      <c r="B6" s="163" t="s">
        <v>4</v>
      </c>
      <c r="C6" s="164"/>
      <c r="D6" s="165"/>
      <c r="E6" s="79" t="s">
        <v>5</v>
      </c>
      <c r="F6" s="79" t="s">
        <v>6</v>
      </c>
      <c r="G6" s="79" t="s">
        <v>7</v>
      </c>
      <c r="H6" s="79" t="s">
        <v>8</v>
      </c>
      <c r="I6" s="79" t="s">
        <v>9</v>
      </c>
      <c r="J6" s="46" t="s">
        <v>10</v>
      </c>
      <c r="K6" s="13"/>
      <c r="L6" s="46" t="s">
        <v>11</v>
      </c>
      <c r="M6" s="80" t="s">
        <v>61</v>
      </c>
      <c r="N6" s="80" t="s">
        <v>56</v>
      </c>
    </row>
    <row r="7" spans="1:14" s="4" customFormat="1" ht="15" customHeight="1" x14ac:dyDescent="0.15">
      <c r="A7" s="11"/>
      <c r="B7" s="158" t="s">
        <v>12</v>
      </c>
      <c r="C7" s="159"/>
      <c r="D7" s="159"/>
      <c r="E7" s="159"/>
      <c r="F7" s="159"/>
      <c r="G7" s="159"/>
      <c r="H7" s="78"/>
      <c r="I7" s="78"/>
      <c r="J7" s="14"/>
      <c r="K7" s="15"/>
      <c r="L7" s="10"/>
      <c r="M7" s="10"/>
    </row>
    <row r="8" spans="1:14" s="4" customFormat="1" ht="15" customHeight="1" thickBot="1" x14ac:dyDescent="0.2">
      <c r="A8" s="11"/>
      <c r="B8" s="158" t="s">
        <v>13</v>
      </c>
      <c r="C8" s="159"/>
      <c r="D8" s="159"/>
      <c r="E8" s="159"/>
      <c r="F8" s="159"/>
      <c r="G8" s="159"/>
      <c r="H8" s="78"/>
      <c r="I8" s="78"/>
      <c r="J8" s="14"/>
      <c r="K8" s="10"/>
      <c r="L8" s="10"/>
      <c r="M8" s="10"/>
    </row>
    <row r="9" spans="1:14" s="4" customFormat="1" ht="15" customHeight="1" thickTop="1" x14ac:dyDescent="0.15">
      <c r="A9" s="11"/>
      <c r="B9" s="16"/>
      <c r="C9" s="17" t="s">
        <v>14</v>
      </c>
      <c r="D9" s="18"/>
      <c r="E9" s="19"/>
      <c r="F9" s="36"/>
      <c r="G9" s="20"/>
      <c r="H9" s="47"/>
      <c r="I9" s="47"/>
      <c r="J9" s="61"/>
      <c r="K9" s="10"/>
      <c r="L9" s="48"/>
      <c r="M9" s="58" t="str">
        <f>IF(L9="○",J9,"")</f>
        <v/>
      </c>
      <c r="N9" s="49" t="str">
        <f>IF(L9="△",J9,"")</f>
        <v/>
      </c>
    </row>
    <row r="10" spans="1:14" s="4" customFormat="1" ht="15" customHeight="1" x14ac:dyDescent="0.15">
      <c r="A10" s="11"/>
      <c r="B10" s="15"/>
      <c r="C10" s="21"/>
      <c r="D10" s="22" t="s">
        <v>65</v>
      </c>
      <c r="E10" s="23" t="s">
        <v>68</v>
      </c>
      <c r="F10" s="36"/>
      <c r="G10" s="23" t="s">
        <v>69</v>
      </c>
      <c r="H10" s="52"/>
      <c r="I10" s="52"/>
      <c r="J10" s="62">
        <v>743297</v>
      </c>
      <c r="K10" s="10"/>
      <c r="L10" s="56" t="s">
        <v>105</v>
      </c>
      <c r="M10" s="59"/>
      <c r="N10" s="57"/>
    </row>
    <row r="11" spans="1:14" s="4" customFormat="1" ht="15" customHeight="1" x14ac:dyDescent="0.15">
      <c r="A11" s="11"/>
      <c r="B11" s="15"/>
      <c r="C11" s="21"/>
      <c r="D11" s="22" t="s">
        <v>66</v>
      </c>
      <c r="E11" s="23" t="s">
        <v>70</v>
      </c>
      <c r="F11" s="36"/>
      <c r="G11" s="23" t="s">
        <v>69</v>
      </c>
      <c r="H11" s="52"/>
      <c r="I11" s="52"/>
      <c r="J11" s="62">
        <v>204306874</v>
      </c>
      <c r="K11" s="10"/>
      <c r="L11" s="56" t="s">
        <v>105</v>
      </c>
      <c r="M11" s="59"/>
      <c r="N11" s="57"/>
    </row>
    <row r="12" spans="1:14" s="4" customFormat="1" ht="15" customHeight="1" x14ac:dyDescent="0.15">
      <c r="A12" s="11"/>
      <c r="B12" s="15"/>
      <c r="C12" s="21"/>
      <c r="D12" s="22"/>
      <c r="E12" s="23" t="s">
        <v>99</v>
      </c>
      <c r="F12" s="36"/>
      <c r="G12" s="23" t="s">
        <v>69</v>
      </c>
      <c r="H12" s="52"/>
      <c r="I12" s="52"/>
      <c r="J12" s="62">
        <v>791265</v>
      </c>
      <c r="K12" s="10"/>
      <c r="L12" s="56" t="s">
        <v>105</v>
      </c>
      <c r="M12" s="59"/>
      <c r="N12" s="57"/>
    </row>
    <row r="13" spans="1:14" s="4" customFormat="1" ht="15" customHeight="1" x14ac:dyDescent="0.15">
      <c r="A13" s="11"/>
      <c r="B13" s="15"/>
      <c r="C13" s="21"/>
      <c r="D13" s="22" t="s">
        <v>67</v>
      </c>
      <c r="E13" s="23" t="s">
        <v>70</v>
      </c>
      <c r="F13" s="36"/>
      <c r="G13" s="23" t="s">
        <v>69</v>
      </c>
      <c r="H13" s="52"/>
      <c r="I13" s="52"/>
      <c r="J13" s="62">
        <v>20015420</v>
      </c>
      <c r="K13" s="10"/>
      <c r="L13" s="56" t="s">
        <v>105</v>
      </c>
      <c r="M13" s="59"/>
      <c r="N13" s="57"/>
    </row>
    <row r="14" spans="1:14" s="4" customFormat="1" ht="15" customHeight="1" x14ac:dyDescent="0.15">
      <c r="A14" s="11"/>
      <c r="B14" s="15"/>
      <c r="C14" s="21"/>
      <c r="D14" s="22"/>
      <c r="E14" s="23" t="s">
        <v>106</v>
      </c>
      <c r="F14" s="69"/>
      <c r="G14" s="23" t="s">
        <v>69</v>
      </c>
      <c r="H14" s="71"/>
      <c r="I14" s="76"/>
      <c r="J14" s="62">
        <v>20025225</v>
      </c>
      <c r="K14" s="10"/>
      <c r="L14" s="56" t="s">
        <v>105</v>
      </c>
      <c r="M14" s="59"/>
      <c r="N14" s="57"/>
    </row>
    <row r="15" spans="1:14" s="4" customFormat="1" ht="15" customHeight="1" x14ac:dyDescent="0.15">
      <c r="A15" s="11"/>
      <c r="B15" s="15"/>
      <c r="C15" s="21"/>
      <c r="D15" s="22"/>
      <c r="E15" s="153" t="s">
        <v>71</v>
      </c>
      <c r="F15" s="154"/>
      <c r="G15" s="154"/>
      <c r="H15" s="154"/>
      <c r="I15" s="157"/>
      <c r="J15" s="68">
        <f>SUM(J10:J14)</f>
        <v>245882081</v>
      </c>
      <c r="K15" s="10"/>
      <c r="L15" s="56" t="s">
        <v>105</v>
      </c>
      <c r="M15" s="59"/>
      <c r="N15" s="57"/>
    </row>
    <row r="16" spans="1:14" s="4" customFormat="1" ht="15" customHeight="1" x14ac:dyDescent="0.15">
      <c r="A16" s="11"/>
      <c r="B16" s="15"/>
      <c r="C16" s="21" t="s">
        <v>15</v>
      </c>
      <c r="D16" s="22"/>
      <c r="E16" s="23"/>
      <c r="F16" s="36"/>
      <c r="G16" s="23" t="s">
        <v>72</v>
      </c>
      <c r="H16" s="52"/>
      <c r="I16" s="52"/>
      <c r="J16" s="62">
        <v>197659212</v>
      </c>
      <c r="K16" s="10"/>
      <c r="L16" s="56" t="s">
        <v>105</v>
      </c>
      <c r="M16" s="59" t="str">
        <f t="shared" ref="M16:M21" si="0">IF(L16="○",J16,"")</f>
        <v/>
      </c>
      <c r="N16" s="57" t="str">
        <f t="shared" ref="N16:N21" si="1">IF(L16="△",J16,"")</f>
        <v/>
      </c>
    </row>
    <row r="17" spans="1:14" s="4" customFormat="1" ht="15" customHeight="1" x14ac:dyDescent="0.15">
      <c r="A17" s="11"/>
      <c r="B17" s="15"/>
      <c r="C17" s="21" t="s">
        <v>16</v>
      </c>
      <c r="D17" s="22"/>
      <c r="E17" s="23" t="s">
        <v>86</v>
      </c>
      <c r="F17" s="36"/>
      <c r="G17" s="23" t="s">
        <v>132</v>
      </c>
      <c r="H17" s="52"/>
      <c r="I17" s="52"/>
      <c r="J17" s="62">
        <v>2958779</v>
      </c>
      <c r="K17" s="10"/>
      <c r="L17" s="56" t="s">
        <v>105</v>
      </c>
      <c r="M17" s="59" t="str">
        <f t="shared" si="0"/>
        <v/>
      </c>
      <c r="N17" s="57" t="str">
        <f>IF(L17="△",J17,"")</f>
        <v/>
      </c>
    </row>
    <row r="18" spans="1:14" s="4" customFormat="1" ht="15" customHeight="1" x14ac:dyDescent="0.15">
      <c r="A18" s="11"/>
      <c r="B18" s="15"/>
      <c r="C18" s="21" t="s">
        <v>17</v>
      </c>
      <c r="D18" s="22"/>
      <c r="E18" s="23"/>
      <c r="F18" s="36"/>
      <c r="G18" s="23" t="s">
        <v>133</v>
      </c>
      <c r="H18" s="52"/>
      <c r="I18" s="52"/>
      <c r="J18" s="62">
        <v>303990</v>
      </c>
      <c r="K18" s="10"/>
      <c r="L18" s="56" t="s">
        <v>105</v>
      </c>
      <c r="M18" s="59" t="str">
        <f t="shared" si="0"/>
        <v/>
      </c>
      <c r="N18" s="57" t="str">
        <f t="shared" si="1"/>
        <v/>
      </c>
    </row>
    <row r="19" spans="1:14" s="4" customFormat="1" ht="15" customHeight="1" x14ac:dyDescent="0.15">
      <c r="A19" s="11"/>
      <c r="B19" s="15"/>
      <c r="C19" s="21" t="s">
        <v>18</v>
      </c>
      <c r="D19" s="22"/>
      <c r="E19" s="23" t="s">
        <v>87</v>
      </c>
      <c r="F19" s="36"/>
      <c r="G19" s="23" t="s">
        <v>88</v>
      </c>
      <c r="H19" s="52"/>
      <c r="I19" s="52"/>
      <c r="J19" s="62">
        <v>2098009</v>
      </c>
      <c r="K19" s="10"/>
      <c r="L19" s="56" t="s">
        <v>85</v>
      </c>
      <c r="M19" s="59">
        <f>IF(L19="○",J19,"")</f>
        <v>2098009</v>
      </c>
      <c r="N19" s="57" t="str">
        <f t="shared" si="1"/>
        <v/>
      </c>
    </row>
    <row r="20" spans="1:14" s="4" customFormat="1" ht="15" customHeight="1" x14ac:dyDescent="0.15">
      <c r="A20" s="11"/>
      <c r="B20" s="15"/>
      <c r="C20" s="21"/>
      <c r="D20" s="22"/>
      <c r="E20" s="23"/>
      <c r="F20" s="36"/>
      <c r="G20" s="23"/>
      <c r="H20" s="52"/>
      <c r="I20" s="52"/>
      <c r="J20" s="62"/>
      <c r="K20" s="10"/>
      <c r="L20" s="56"/>
      <c r="M20" s="59"/>
      <c r="N20" s="57"/>
    </row>
    <row r="21" spans="1:14" s="4" customFormat="1" ht="18" customHeight="1" x14ac:dyDescent="0.15">
      <c r="A21" s="11"/>
      <c r="B21" s="15"/>
      <c r="C21" s="21" t="s">
        <v>19</v>
      </c>
      <c r="D21" s="22"/>
      <c r="E21" s="23"/>
      <c r="F21" s="36"/>
      <c r="G21" s="23" t="s">
        <v>107</v>
      </c>
      <c r="H21" s="52"/>
      <c r="I21" s="52"/>
      <c r="J21" s="62">
        <v>177209</v>
      </c>
      <c r="K21" s="10"/>
      <c r="L21" s="56" t="s">
        <v>85</v>
      </c>
      <c r="M21" s="59">
        <f t="shared" si="0"/>
        <v>177209</v>
      </c>
      <c r="N21" s="57" t="str">
        <f t="shared" si="1"/>
        <v/>
      </c>
    </row>
    <row r="22" spans="1:14" s="29" customFormat="1" ht="15" customHeight="1" x14ac:dyDescent="0.15">
      <c r="A22" s="11"/>
      <c r="B22" s="153" t="s">
        <v>20</v>
      </c>
      <c r="C22" s="154"/>
      <c r="D22" s="154"/>
      <c r="E22" s="154"/>
      <c r="F22" s="154"/>
      <c r="G22" s="154"/>
      <c r="H22" s="30">
        <f>SUM(H9:H21)</f>
        <v>0</v>
      </c>
      <c r="I22" s="30">
        <f>SUM(I9:I21)</f>
        <v>0</v>
      </c>
      <c r="J22" s="31">
        <f>SUM(J15:J21)</f>
        <v>449079280</v>
      </c>
      <c r="K22" s="32"/>
      <c r="L22" s="13"/>
      <c r="M22" s="32"/>
    </row>
    <row r="23" spans="1:14" s="29" customFormat="1" ht="15" customHeight="1" x14ac:dyDescent="0.15">
      <c r="A23" s="11"/>
      <c r="B23" s="155" t="s">
        <v>21</v>
      </c>
      <c r="C23" s="156"/>
      <c r="D23" s="156"/>
      <c r="E23" s="156"/>
      <c r="F23" s="156"/>
      <c r="G23" s="156"/>
      <c r="H23" s="78"/>
      <c r="I23" s="78"/>
      <c r="J23" s="14"/>
      <c r="K23" s="32"/>
      <c r="L23" s="13"/>
      <c r="M23" s="32"/>
    </row>
    <row r="24" spans="1:14" s="29" customFormat="1" ht="15" customHeight="1" thickBot="1" x14ac:dyDescent="0.2">
      <c r="A24" s="11"/>
      <c r="B24" s="155" t="s">
        <v>22</v>
      </c>
      <c r="C24" s="156"/>
      <c r="D24" s="156"/>
      <c r="E24" s="156"/>
      <c r="F24" s="156"/>
      <c r="G24" s="156"/>
      <c r="H24" s="78"/>
      <c r="I24" s="78"/>
      <c r="J24" s="14"/>
      <c r="K24" s="32"/>
      <c r="L24" s="13"/>
      <c r="M24" s="32"/>
    </row>
    <row r="25" spans="1:14" s="4" customFormat="1" ht="15" customHeight="1" thickTop="1" x14ac:dyDescent="0.15">
      <c r="A25" s="11"/>
      <c r="B25" s="33"/>
      <c r="C25" s="34" t="s">
        <v>23</v>
      </c>
      <c r="D25" s="35"/>
      <c r="E25" s="23" t="s">
        <v>76</v>
      </c>
      <c r="F25" s="36"/>
      <c r="G25" s="23" t="s">
        <v>73</v>
      </c>
      <c r="H25" s="52">
        <v>367983200</v>
      </c>
      <c r="I25" s="52"/>
      <c r="J25" s="61">
        <v>367983200</v>
      </c>
      <c r="K25" s="28"/>
      <c r="L25" s="37" t="s">
        <v>85</v>
      </c>
      <c r="M25" s="58">
        <f>IF(L25="○",J25,"")</f>
        <v>367983200</v>
      </c>
      <c r="N25" s="49" t="str">
        <f>IF(L25="△",J25,"")</f>
        <v/>
      </c>
    </row>
    <row r="26" spans="1:14" s="4" customFormat="1" ht="38.25" customHeight="1" x14ac:dyDescent="0.15">
      <c r="A26" s="11"/>
      <c r="B26" s="33"/>
      <c r="C26" s="34"/>
      <c r="D26" s="38"/>
      <c r="E26" s="23" t="s">
        <v>77</v>
      </c>
      <c r="F26" s="36"/>
      <c r="G26" s="23" t="s">
        <v>74</v>
      </c>
      <c r="H26" s="52">
        <v>489778440</v>
      </c>
      <c r="I26" s="52"/>
      <c r="J26" s="62">
        <v>489778440</v>
      </c>
      <c r="K26" s="28"/>
      <c r="L26" s="39" t="s">
        <v>85</v>
      </c>
      <c r="M26" s="59">
        <f>IF(L26="○",J26,"")</f>
        <v>489778440</v>
      </c>
      <c r="N26" s="57"/>
    </row>
    <row r="27" spans="1:14" s="4" customFormat="1" ht="22.5" customHeight="1" x14ac:dyDescent="0.15">
      <c r="A27" s="11"/>
      <c r="B27" s="33"/>
      <c r="C27" s="34"/>
      <c r="D27" s="38"/>
      <c r="E27" s="153" t="s">
        <v>71</v>
      </c>
      <c r="F27" s="154"/>
      <c r="G27" s="154"/>
      <c r="H27" s="154"/>
      <c r="I27" s="157"/>
      <c r="J27" s="68">
        <f>SUM(J25:J26)</f>
        <v>857761640</v>
      </c>
      <c r="K27" s="28"/>
      <c r="L27" s="39"/>
      <c r="M27" s="59"/>
      <c r="N27" s="57"/>
    </row>
    <row r="28" spans="1:14" s="4" customFormat="1" ht="39.75" customHeight="1" x14ac:dyDescent="0.15">
      <c r="A28" s="11"/>
      <c r="B28" s="33"/>
      <c r="C28" s="34" t="s">
        <v>24</v>
      </c>
      <c r="D28" s="38"/>
      <c r="E28" s="23" t="s">
        <v>76</v>
      </c>
      <c r="F28" s="36">
        <v>2002</v>
      </c>
      <c r="G28" s="23" t="s">
        <v>73</v>
      </c>
      <c r="H28" s="52">
        <v>1087881545</v>
      </c>
      <c r="I28" s="52">
        <v>670204281</v>
      </c>
      <c r="J28" s="62">
        <f>H28-I28</f>
        <v>417677264</v>
      </c>
      <c r="K28" s="28"/>
      <c r="L28" s="39" t="s">
        <v>85</v>
      </c>
      <c r="M28" s="59">
        <f t="shared" ref="M28:M30" si="2">IF(L28="○",J28,"")</f>
        <v>417677264</v>
      </c>
      <c r="N28" s="57" t="str">
        <f>IF(L28="△",J28,"")</f>
        <v/>
      </c>
    </row>
    <row r="29" spans="1:14" s="4" customFormat="1" ht="34.5" customHeight="1" x14ac:dyDescent="0.15">
      <c r="A29" s="11"/>
      <c r="B29" s="33"/>
      <c r="C29" s="34"/>
      <c r="D29" s="38"/>
      <c r="E29" s="23" t="s">
        <v>84</v>
      </c>
      <c r="F29" s="36">
        <v>2005</v>
      </c>
      <c r="G29" s="23" t="s">
        <v>75</v>
      </c>
      <c r="H29" s="52">
        <v>89814503</v>
      </c>
      <c r="I29" s="52">
        <v>64302290</v>
      </c>
      <c r="J29" s="62">
        <f t="shared" ref="J29:J30" si="3">H29-I29</f>
        <v>25512213</v>
      </c>
      <c r="K29" s="28"/>
      <c r="L29" s="39" t="s">
        <v>85</v>
      </c>
      <c r="M29" s="59">
        <f t="shared" si="2"/>
        <v>25512213</v>
      </c>
      <c r="N29" s="57"/>
    </row>
    <row r="30" spans="1:14" s="4" customFormat="1" ht="47.25" customHeight="1" x14ac:dyDescent="0.15">
      <c r="A30" s="11"/>
      <c r="B30" s="33"/>
      <c r="C30" s="34"/>
      <c r="D30" s="38"/>
      <c r="E30" s="23" t="s">
        <v>78</v>
      </c>
      <c r="F30" s="36">
        <v>2016</v>
      </c>
      <c r="G30" s="23" t="s">
        <v>74</v>
      </c>
      <c r="H30" s="52">
        <v>1474402855</v>
      </c>
      <c r="I30" s="52">
        <v>290948572</v>
      </c>
      <c r="J30" s="62">
        <f t="shared" si="3"/>
        <v>1183454283</v>
      </c>
      <c r="K30" s="28"/>
      <c r="L30" s="39" t="s">
        <v>85</v>
      </c>
      <c r="M30" s="59">
        <f t="shared" si="2"/>
        <v>1183454283</v>
      </c>
      <c r="N30" s="57"/>
    </row>
    <row r="31" spans="1:14" s="4" customFormat="1" ht="30" customHeight="1" x14ac:dyDescent="0.15">
      <c r="A31" s="11"/>
      <c r="B31" s="33"/>
      <c r="C31" s="34"/>
      <c r="D31" s="38"/>
      <c r="E31" s="153" t="s">
        <v>71</v>
      </c>
      <c r="F31" s="154"/>
      <c r="G31" s="154"/>
      <c r="H31" s="154"/>
      <c r="I31" s="157"/>
      <c r="J31" s="68">
        <f>SUM(J28:J30)</f>
        <v>1626643760</v>
      </c>
      <c r="K31" s="28"/>
      <c r="L31" s="39"/>
      <c r="M31" s="59"/>
      <c r="N31" s="57"/>
    </row>
    <row r="32" spans="1:14" s="4" customFormat="1" ht="21" customHeight="1" x14ac:dyDescent="0.15">
      <c r="A32" s="11"/>
      <c r="B32" s="153" t="s">
        <v>25</v>
      </c>
      <c r="C32" s="154"/>
      <c r="D32" s="154"/>
      <c r="E32" s="154"/>
      <c r="F32" s="154"/>
      <c r="G32" s="154"/>
      <c r="H32" s="30">
        <f>SUM(H25:H31)</f>
        <v>3509860543</v>
      </c>
      <c r="I32" s="30">
        <f>SUM(I25:I31)</f>
        <v>1025455143</v>
      </c>
      <c r="J32" s="31">
        <f>SUM(J27,J31)</f>
        <v>2484405400</v>
      </c>
      <c r="K32" s="40"/>
      <c r="L32" s="13"/>
      <c r="M32" s="40"/>
    </row>
    <row r="33" spans="1:14" s="4" customFormat="1" ht="21" customHeight="1" x14ac:dyDescent="0.15">
      <c r="A33" s="11"/>
      <c r="B33" s="155" t="s">
        <v>26</v>
      </c>
      <c r="C33" s="156"/>
      <c r="D33" s="156"/>
      <c r="E33" s="156"/>
      <c r="F33" s="156"/>
      <c r="G33" s="156"/>
      <c r="H33" s="78"/>
      <c r="I33" s="78"/>
      <c r="J33" s="14"/>
      <c r="K33" s="32"/>
      <c r="L33" s="13"/>
      <c r="M33" s="32"/>
    </row>
    <row r="34" spans="1:14" s="4" customFormat="1" ht="29.25" customHeight="1" x14ac:dyDescent="0.15">
      <c r="A34" s="11"/>
      <c r="B34" s="33"/>
      <c r="C34" s="34" t="s">
        <v>24</v>
      </c>
      <c r="D34" s="38"/>
      <c r="E34" s="23" t="s">
        <v>79</v>
      </c>
      <c r="F34" s="36">
        <v>2011</v>
      </c>
      <c r="G34" s="23" t="s">
        <v>111</v>
      </c>
      <c r="H34" s="53">
        <v>29760634</v>
      </c>
      <c r="I34" s="52">
        <v>21299302</v>
      </c>
      <c r="J34" s="62">
        <f>H34-I34</f>
        <v>8461332</v>
      </c>
      <c r="K34" s="28"/>
      <c r="L34" s="39" t="s">
        <v>85</v>
      </c>
      <c r="M34" s="59">
        <f t="shared" ref="M34:M49" si="4">IF(L34="○",J34,"")</f>
        <v>8461332</v>
      </c>
      <c r="N34" s="57" t="str">
        <f>IF(L34="△",J34,"")</f>
        <v/>
      </c>
    </row>
    <row r="35" spans="1:14" s="4" customFormat="1" ht="29.25" customHeight="1" x14ac:dyDescent="0.15">
      <c r="A35" s="11"/>
      <c r="B35" s="33"/>
      <c r="C35" s="34"/>
      <c r="D35" s="38"/>
      <c r="E35" s="23" t="s">
        <v>76</v>
      </c>
      <c r="F35" s="36">
        <v>2017</v>
      </c>
      <c r="G35" s="23" t="s">
        <v>96</v>
      </c>
      <c r="H35" s="53">
        <v>4781444</v>
      </c>
      <c r="I35" s="52">
        <v>3572085</v>
      </c>
      <c r="J35" s="62">
        <f>H35-I35</f>
        <v>1209359</v>
      </c>
      <c r="K35" s="28"/>
      <c r="L35" s="39" t="s">
        <v>85</v>
      </c>
      <c r="M35" s="59">
        <f t="shared" si="4"/>
        <v>1209359</v>
      </c>
      <c r="N35" s="57"/>
    </row>
    <row r="36" spans="1:14" s="4" customFormat="1" ht="25.5" customHeight="1" x14ac:dyDescent="0.15">
      <c r="A36" s="11"/>
      <c r="B36" s="33"/>
      <c r="C36" s="34"/>
      <c r="D36" s="38"/>
      <c r="E36" s="23" t="s">
        <v>97</v>
      </c>
      <c r="F36" s="69"/>
      <c r="G36" s="32" t="s">
        <v>98</v>
      </c>
      <c r="H36" s="70">
        <v>509000</v>
      </c>
      <c r="I36" s="71">
        <v>508999</v>
      </c>
      <c r="J36" s="62">
        <f t="shared" ref="J36" si="5">H36-I36</f>
        <v>1</v>
      </c>
      <c r="K36" s="28"/>
      <c r="L36" s="39" t="s">
        <v>85</v>
      </c>
      <c r="M36" s="59">
        <f t="shared" si="4"/>
        <v>1</v>
      </c>
      <c r="N36" s="57"/>
    </row>
    <row r="37" spans="1:14" s="4" customFormat="1" ht="19.5" customHeight="1" x14ac:dyDescent="0.15">
      <c r="A37" s="11"/>
      <c r="B37" s="33"/>
      <c r="C37" s="34"/>
      <c r="D37" s="38"/>
      <c r="E37" s="153" t="s">
        <v>71</v>
      </c>
      <c r="F37" s="154"/>
      <c r="G37" s="154"/>
      <c r="H37" s="154"/>
      <c r="I37" s="157"/>
      <c r="J37" s="68">
        <f>SUM(J34:J36)</f>
        <v>9670692</v>
      </c>
      <c r="K37" s="28"/>
      <c r="L37" s="39"/>
      <c r="M37" s="59"/>
      <c r="N37" s="57"/>
    </row>
    <row r="38" spans="1:14" s="4" customFormat="1" ht="15.75" customHeight="1" x14ac:dyDescent="0.15">
      <c r="A38" s="11"/>
      <c r="B38" s="33"/>
      <c r="C38" s="34" t="s">
        <v>27</v>
      </c>
      <c r="D38" s="38"/>
      <c r="E38" s="23"/>
      <c r="F38" s="72"/>
      <c r="G38" s="32" t="s">
        <v>100</v>
      </c>
      <c r="H38" s="53">
        <v>118967969</v>
      </c>
      <c r="I38" s="52">
        <v>77239036</v>
      </c>
      <c r="J38" s="77">
        <f>H38-I38</f>
        <v>41728933</v>
      </c>
      <c r="K38" s="28"/>
      <c r="L38" s="39" t="s">
        <v>85</v>
      </c>
      <c r="M38" s="59">
        <f t="shared" si="4"/>
        <v>41728933</v>
      </c>
      <c r="N38" s="57" t="str">
        <f t="shared" ref="N38:N40" si="6">IF(L38="△",J38,"")</f>
        <v/>
      </c>
    </row>
    <row r="39" spans="1:14" s="4" customFormat="1" ht="15.75" customHeight="1" x14ac:dyDescent="0.15">
      <c r="A39" s="11"/>
      <c r="B39" s="33"/>
      <c r="C39" s="34" t="s">
        <v>28</v>
      </c>
      <c r="D39" s="38"/>
      <c r="E39" s="23" t="s">
        <v>108</v>
      </c>
      <c r="F39" s="73"/>
      <c r="G39" s="32" t="s">
        <v>101</v>
      </c>
      <c r="H39" s="53">
        <v>38999909</v>
      </c>
      <c r="I39" s="52">
        <v>29923911</v>
      </c>
      <c r="J39" s="62">
        <f t="shared" ref="J39:J45" si="7">H39-I39</f>
        <v>9075998</v>
      </c>
      <c r="K39" s="28"/>
      <c r="L39" s="39" t="s">
        <v>85</v>
      </c>
      <c r="M39" s="59">
        <f t="shared" si="4"/>
        <v>9075998</v>
      </c>
      <c r="N39" s="57" t="str">
        <f>IF(L39="△",J39,"")</f>
        <v/>
      </c>
    </row>
    <row r="40" spans="1:14" s="4" customFormat="1" ht="15.75" customHeight="1" x14ac:dyDescent="0.15">
      <c r="A40" s="11"/>
      <c r="B40" s="33"/>
      <c r="C40" s="34" t="s">
        <v>29</v>
      </c>
      <c r="D40" s="38"/>
      <c r="E40" s="23"/>
      <c r="F40" s="73"/>
      <c r="G40" s="32" t="s">
        <v>100</v>
      </c>
      <c r="H40" s="53">
        <v>138192118</v>
      </c>
      <c r="I40" s="52">
        <v>95184546</v>
      </c>
      <c r="J40" s="62">
        <v>42879614</v>
      </c>
      <c r="K40" s="28"/>
      <c r="L40" s="39" t="s">
        <v>85</v>
      </c>
      <c r="M40" s="59">
        <f t="shared" si="4"/>
        <v>42879614</v>
      </c>
      <c r="N40" s="57" t="str">
        <f t="shared" si="6"/>
        <v/>
      </c>
    </row>
    <row r="41" spans="1:14" s="4" customFormat="1" ht="15.75" customHeight="1" x14ac:dyDescent="0.15">
      <c r="A41" s="11"/>
      <c r="B41" s="33"/>
      <c r="C41" s="34" t="s">
        <v>30</v>
      </c>
      <c r="D41" s="38"/>
      <c r="E41" s="23"/>
      <c r="F41" s="73"/>
      <c r="G41" s="32" t="s">
        <v>100</v>
      </c>
      <c r="H41" s="53">
        <v>68576280</v>
      </c>
      <c r="I41" s="52">
        <v>50442756</v>
      </c>
      <c r="J41" s="62">
        <f>H41-I41</f>
        <v>18133524</v>
      </c>
      <c r="K41" s="28"/>
      <c r="L41" s="39" t="s">
        <v>85</v>
      </c>
      <c r="M41" s="59">
        <f t="shared" si="4"/>
        <v>18133524</v>
      </c>
      <c r="N41" s="57" t="str">
        <f>IF(L41="△",J41,"")</f>
        <v/>
      </c>
    </row>
    <row r="42" spans="1:14" s="4" customFormat="1" ht="15.75" customHeight="1" x14ac:dyDescent="0.15">
      <c r="A42" s="11"/>
      <c r="B42" s="33"/>
      <c r="C42" s="34" t="s">
        <v>31</v>
      </c>
      <c r="D42" s="38"/>
      <c r="E42" s="23" t="s">
        <v>89</v>
      </c>
      <c r="F42" s="73"/>
      <c r="G42" s="32" t="s">
        <v>100</v>
      </c>
      <c r="H42" s="53">
        <v>14848025</v>
      </c>
      <c r="I42" s="52">
        <v>11323198</v>
      </c>
      <c r="J42" s="62">
        <v>3387511</v>
      </c>
      <c r="K42" s="28"/>
      <c r="L42" s="39" t="s">
        <v>85</v>
      </c>
      <c r="M42" s="59">
        <f t="shared" si="4"/>
        <v>3387511</v>
      </c>
      <c r="N42" s="57"/>
    </row>
    <row r="43" spans="1:14" s="4" customFormat="1" ht="15.75" customHeight="1" x14ac:dyDescent="0.15">
      <c r="A43" s="11"/>
      <c r="B43" s="33"/>
      <c r="C43" s="34" t="s">
        <v>32</v>
      </c>
      <c r="D43" s="38"/>
      <c r="E43" s="23" t="s">
        <v>103</v>
      </c>
      <c r="F43" s="73"/>
      <c r="G43" s="32" t="s">
        <v>102</v>
      </c>
      <c r="H43" s="53"/>
      <c r="I43" s="52"/>
      <c r="J43" s="62">
        <v>24950628</v>
      </c>
      <c r="K43" s="28"/>
      <c r="L43" s="39" t="s">
        <v>105</v>
      </c>
      <c r="M43" s="59" t="str">
        <f t="shared" si="4"/>
        <v/>
      </c>
      <c r="N43" s="57"/>
    </row>
    <row r="44" spans="1:14" s="4" customFormat="1" ht="15.75" customHeight="1" x14ac:dyDescent="0.15">
      <c r="A44" s="11"/>
      <c r="B44" s="33"/>
      <c r="C44" s="34" t="s">
        <v>33</v>
      </c>
      <c r="D44" s="38"/>
      <c r="E44" s="23" t="s">
        <v>99</v>
      </c>
      <c r="F44" s="73"/>
      <c r="G44" s="32" t="s">
        <v>104</v>
      </c>
      <c r="H44" s="53"/>
      <c r="I44" s="52"/>
      <c r="J44" s="62">
        <v>9257540</v>
      </c>
      <c r="K44" s="28"/>
      <c r="L44" s="39" t="s">
        <v>105</v>
      </c>
      <c r="M44" s="59" t="str">
        <f t="shared" si="4"/>
        <v/>
      </c>
      <c r="N44" s="57"/>
    </row>
    <row r="45" spans="1:14" s="4" customFormat="1" ht="15.75" customHeight="1" x14ac:dyDescent="0.15">
      <c r="A45" s="11"/>
      <c r="B45" s="33"/>
      <c r="C45" s="34" t="s">
        <v>34</v>
      </c>
      <c r="D45" s="38"/>
      <c r="E45" s="23"/>
      <c r="F45" s="73"/>
      <c r="G45" s="32" t="s">
        <v>100</v>
      </c>
      <c r="H45" s="53">
        <v>6400000</v>
      </c>
      <c r="I45" s="52">
        <v>3900000</v>
      </c>
      <c r="J45" s="62">
        <f t="shared" si="7"/>
        <v>2500000</v>
      </c>
      <c r="K45" s="28"/>
      <c r="L45" s="39" t="s">
        <v>85</v>
      </c>
      <c r="M45" s="59">
        <f t="shared" si="4"/>
        <v>2500000</v>
      </c>
      <c r="N45" s="57"/>
    </row>
    <row r="46" spans="1:14" s="4" customFormat="1" ht="15.75" customHeight="1" x14ac:dyDescent="0.15">
      <c r="A46" s="11"/>
      <c r="B46" s="33"/>
      <c r="C46" s="34" t="s">
        <v>112</v>
      </c>
      <c r="D46" s="38"/>
      <c r="E46" s="23"/>
      <c r="F46" s="73"/>
      <c r="G46" s="32"/>
      <c r="H46" s="53"/>
      <c r="I46" s="52"/>
      <c r="J46" s="62">
        <v>20000070</v>
      </c>
      <c r="K46" s="28"/>
      <c r="L46" s="39"/>
      <c r="M46" s="59"/>
      <c r="N46" s="57"/>
    </row>
    <row r="47" spans="1:14" s="4" customFormat="1" ht="15.75" customHeight="1" x14ac:dyDescent="0.15">
      <c r="A47" s="11"/>
      <c r="B47" s="33"/>
      <c r="C47" s="38" t="s">
        <v>114</v>
      </c>
      <c r="E47" s="23"/>
      <c r="F47" s="73"/>
      <c r="G47" s="32"/>
      <c r="H47" s="53"/>
      <c r="I47" s="52"/>
      <c r="J47" s="62">
        <v>2381036</v>
      </c>
      <c r="K47" s="28"/>
      <c r="L47" s="39"/>
      <c r="M47" s="59"/>
      <c r="N47" s="57"/>
    </row>
    <row r="48" spans="1:14" s="4" customFormat="1" ht="15.75" customHeight="1" x14ac:dyDescent="0.15">
      <c r="A48" s="11"/>
      <c r="B48" s="33"/>
      <c r="C48" s="34" t="s">
        <v>115</v>
      </c>
      <c r="E48" s="23"/>
      <c r="F48" s="73"/>
      <c r="G48" s="32"/>
      <c r="H48" s="53">
        <v>10296000</v>
      </c>
      <c r="I48" s="52">
        <v>171600</v>
      </c>
      <c r="J48" s="62">
        <v>10124400</v>
      </c>
      <c r="K48" s="28"/>
      <c r="L48" s="39"/>
      <c r="M48" s="59"/>
      <c r="N48" s="57"/>
    </row>
    <row r="49" spans="1:14" s="4" customFormat="1" ht="15" customHeight="1" thickBot="1" x14ac:dyDescent="0.2">
      <c r="A49" s="11">
        <v>1</v>
      </c>
      <c r="B49" s="24"/>
      <c r="C49" s="25" t="s">
        <v>80</v>
      </c>
      <c r="D49" s="26"/>
      <c r="E49" s="27"/>
      <c r="F49" s="69"/>
      <c r="G49" s="32"/>
      <c r="H49" s="54"/>
      <c r="I49" s="54"/>
      <c r="J49" s="62">
        <v>68410</v>
      </c>
      <c r="K49" s="28"/>
      <c r="L49" s="50" t="s">
        <v>85</v>
      </c>
      <c r="M49" s="60">
        <f t="shared" si="4"/>
        <v>68410</v>
      </c>
      <c r="N49" s="51" t="str">
        <f>IF(L49="△",J49,"")</f>
        <v/>
      </c>
    </row>
    <row r="50" spans="1:14" s="4" customFormat="1" ht="16.5" customHeight="1" thickTop="1" x14ac:dyDescent="0.15">
      <c r="A50" s="11"/>
      <c r="B50" s="153" t="s">
        <v>35</v>
      </c>
      <c r="C50" s="154"/>
      <c r="D50" s="154"/>
      <c r="E50" s="154"/>
      <c r="F50" s="154"/>
      <c r="G50" s="154"/>
      <c r="H50" s="30">
        <f>SUM(H34:H49)</f>
        <v>431331379</v>
      </c>
      <c r="I50" s="30">
        <f>SUM(I34:I49)</f>
        <v>293565433</v>
      </c>
      <c r="J50" s="31">
        <f>SUM(J37:J49)</f>
        <v>194158356</v>
      </c>
      <c r="K50" s="40"/>
      <c r="L50" s="13"/>
      <c r="M50" s="40"/>
    </row>
    <row r="51" spans="1:14" s="4" customFormat="1" ht="16.5" customHeight="1" x14ac:dyDescent="0.15">
      <c r="A51" s="11"/>
      <c r="B51" s="153" t="s">
        <v>36</v>
      </c>
      <c r="C51" s="154"/>
      <c r="D51" s="154"/>
      <c r="E51" s="154"/>
      <c r="F51" s="154"/>
      <c r="G51" s="154"/>
      <c r="H51" s="30">
        <f>SUM(H32,H50)</f>
        <v>3941191922</v>
      </c>
      <c r="I51" s="30">
        <f>SUM(I32,I50)</f>
        <v>1319020576</v>
      </c>
      <c r="J51" s="31">
        <f>SUM(J32,J50)</f>
        <v>2678563756</v>
      </c>
      <c r="K51" s="40"/>
      <c r="L51" s="13"/>
      <c r="M51" s="12" t="s">
        <v>62</v>
      </c>
      <c r="N51" s="65" t="s">
        <v>57</v>
      </c>
    </row>
    <row r="52" spans="1:14" s="4" customFormat="1" ht="16.5" customHeight="1" x14ac:dyDescent="0.15">
      <c r="A52" s="11"/>
      <c r="B52" s="153" t="s">
        <v>37</v>
      </c>
      <c r="C52" s="154"/>
      <c r="D52" s="154"/>
      <c r="E52" s="154"/>
      <c r="F52" s="154"/>
      <c r="G52" s="154"/>
      <c r="H52" s="30">
        <f>SUM(H22,H51)</f>
        <v>3941191922</v>
      </c>
      <c r="I52" s="30">
        <f>SUM(I22,I51)</f>
        <v>1319020576</v>
      </c>
      <c r="J52" s="31">
        <f>SUM(J22,J51)</f>
        <v>3127643036</v>
      </c>
      <c r="K52" s="40"/>
      <c r="L52" s="13"/>
      <c r="M52" s="150">
        <f>SUM(M9:M21)+SUM(M25:M31)+SUM(M34:M49)</f>
        <v>2614125300</v>
      </c>
      <c r="N52" s="41">
        <f>SUM(N9:N21)+SUM(N25:N31)+SUM(N34:N49)</f>
        <v>0</v>
      </c>
    </row>
    <row r="53" spans="1:14" s="4" customFormat="1" ht="16.5" customHeight="1" x14ac:dyDescent="0.15">
      <c r="A53" s="11"/>
      <c r="B53" s="155" t="s">
        <v>38</v>
      </c>
      <c r="C53" s="156"/>
      <c r="D53" s="156"/>
      <c r="E53" s="156"/>
      <c r="F53" s="156"/>
      <c r="G53" s="156"/>
      <c r="H53" s="78"/>
      <c r="I53" s="78"/>
      <c r="J53" s="14"/>
      <c r="K53" s="32"/>
      <c r="L53" s="13"/>
      <c r="M53" s="151"/>
    </row>
    <row r="54" spans="1:14" s="4" customFormat="1" ht="16.5" customHeight="1" x14ac:dyDescent="0.15">
      <c r="A54" s="11"/>
      <c r="B54" s="155" t="s">
        <v>39</v>
      </c>
      <c r="C54" s="156"/>
      <c r="D54" s="156"/>
      <c r="E54" s="156"/>
      <c r="F54" s="156"/>
      <c r="G54" s="156"/>
      <c r="H54" s="78"/>
      <c r="I54" s="78"/>
      <c r="J54" s="14"/>
      <c r="K54" s="32"/>
      <c r="L54" s="13"/>
      <c r="M54" s="32"/>
    </row>
    <row r="55" spans="1:14" s="4" customFormat="1" ht="15" customHeight="1" x14ac:dyDescent="0.15">
      <c r="A55" s="11"/>
      <c r="B55" s="33"/>
      <c r="C55" s="34" t="s">
        <v>40</v>
      </c>
      <c r="D55" s="38"/>
      <c r="E55" s="42" t="s">
        <v>81</v>
      </c>
      <c r="F55" s="36"/>
      <c r="G55" s="42"/>
      <c r="H55" s="55"/>
      <c r="I55" s="52"/>
      <c r="J55" s="63">
        <v>100354391</v>
      </c>
      <c r="K55" s="28"/>
      <c r="L55" s="13"/>
      <c r="M55" s="32"/>
    </row>
    <row r="56" spans="1:14" s="4" customFormat="1" ht="15" customHeight="1" x14ac:dyDescent="0.15">
      <c r="A56" s="11"/>
      <c r="B56" s="33"/>
      <c r="C56" s="34" t="s">
        <v>41</v>
      </c>
      <c r="D56" s="38"/>
      <c r="E56" s="42" t="s">
        <v>82</v>
      </c>
      <c r="F56" s="36"/>
      <c r="G56" s="42"/>
      <c r="H56" s="55"/>
      <c r="I56" s="52"/>
      <c r="J56" s="63">
        <v>83048000</v>
      </c>
      <c r="K56" s="28"/>
      <c r="L56" s="13"/>
      <c r="M56" s="74"/>
    </row>
    <row r="57" spans="1:14" s="4" customFormat="1" ht="15" customHeight="1" x14ac:dyDescent="0.15">
      <c r="A57" s="11"/>
      <c r="B57" s="33"/>
      <c r="C57" s="34" t="s">
        <v>42</v>
      </c>
      <c r="D57" s="38"/>
      <c r="E57" s="42"/>
      <c r="F57" s="36"/>
      <c r="G57" s="42"/>
      <c r="H57" s="55"/>
      <c r="I57" s="52"/>
      <c r="J57" s="63">
        <v>12110592</v>
      </c>
      <c r="K57" s="28"/>
      <c r="L57" s="13"/>
      <c r="M57" s="75"/>
    </row>
    <row r="58" spans="1:14" s="4" customFormat="1" ht="15" customHeight="1" x14ac:dyDescent="0.15">
      <c r="A58" s="11"/>
      <c r="B58" s="33"/>
      <c r="C58" s="34" t="s">
        <v>60</v>
      </c>
      <c r="D58" s="38"/>
      <c r="E58" s="42" t="s">
        <v>83</v>
      </c>
      <c r="F58" s="36"/>
      <c r="G58" s="42" t="s">
        <v>109</v>
      </c>
      <c r="H58" s="55"/>
      <c r="I58" s="52"/>
      <c r="J58" s="63">
        <v>5743048</v>
      </c>
      <c r="K58" s="28"/>
      <c r="L58" s="13"/>
      <c r="M58" s="40"/>
    </row>
    <row r="59" spans="1:14" s="4" customFormat="1" ht="15" customHeight="1" x14ac:dyDescent="0.15">
      <c r="A59" s="11"/>
      <c r="B59" s="33"/>
      <c r="C59" s="34" t="s">
        <v>117</v>
      </c>
      <c r="D59" s="38"/>
      <c r="E59" s="42" t="s">
        <v>123</v>
      </c>
      <c r="F59" s="36"/>
      <c r="G59" s="42" t="s">
        <v>124</v>
      </c>
      <c r="H59" s="55"/>
      <c r="I59" s="52"/>
      <c r="J59" s="63">
        <v>5330</v>
      </c>
      <c r="K59" s="28"/>
      <c r="L59" s="13"/>
      <c r="M59" s="40"/>
    </row>
    <row r="60" spans="1:14" s="4" customFormat="1" ht="15" customHeight="1" x14ac:dyDescent="0.15">
      <c r="A60" s="11"/>
      <c r="B60" s="33"/>
      <c r="C60" s="34" t="s">
        <v>118</v>
      </c>
      <c r="D60" s="38"/>
      <c r="E60" s="42" t="s">
        <v>120</v>
      </c>
      <c r="F60" s="36"/>
      <c r="G60" s="42" t="s">
        <v>119</v>
      </c>
      <c r="H60" s="55"/>
      <c r="I60" s="52"/>
      <c r="J60" s="63">
        <v>340000</v>
      </c>
      <c r="K60" s="28"/>
      <c r="L60" s="13"/>
      <c r="M60" s="40"/>
    </row>
    <row r="61" spans="1:14" s="4" customFormat="1" ht="15" customHeight="1" x14ac:dyDescent="0.15">
      <c r="A61" s="11"/>
      <c r="B61" s="33"/>
      <c r="C61" s="34" t="s">
        <v>43</v>
      </c>
      <c r="D61" s="38"/>
      <c r="E61" s="42"/>
      <c r="F61" s="36"/>
      <c r="G61" s="42" t="s">
        <v>95</v>
      </c>
      <c r="H61" s="55"/>
      <c r="I61" s="52"/>
      <c r="J61" s="63">
        <v>17871457</v>
      </c>
      <c r="K61" s="28"/>
      <c r="L61" s="13"/>
      <c r="M61" s="40"/>
    </row>
    <row r="62" spans="1:14" s="4" customFormat="1" ht="19.5" customHeight="1" x14ac:dyDescent="0.15">
      <c r="A62" s="11"/>
      <c r="B62" s="153" t="s">
        <v>44</v>
      </c>
      <c r="C62" s="154"/>
      <c r="D62" s="154"/>
      <c r="E62" s="154"/>
      <c r="F62" s="154"/>
      <c r="G62" s="154"/>
      <c r="H62" s="30">
        <f>SUM(H55:H61)</f>
        <v>0</v>
      </c>
      <c r="I62" s="30">
        <f>SUM(I55:I61)</f>
        <v>0</v>
      </c>
      <c r="J62" s="31">
        <f>SUM(J55:J61)</f>
        <v>219472818</v>
      </c>
      <c r="K62" s="40"/>
      <c r="L62" s="13"/>
      <c r="M62" s="40"/>
    </row>
    <row r="63" spans="1:14" s="4" customFormat="1" ht="19.5" customHeight="1" x14ac:dyDescent="0.15">
      <c r="A63" s="11"/>
      <c r="B63" s="155" t="s">
        <v>45</v>
      </c>
      <c r="C63" s="156"/>
      <c r="D63" s="156"/>
      <c r="E63" s="156"/>
      <c r="F63" s="156"/>
      <c r="G63" s="156"/>
      <c r="H63" s="78"/>
      <c r="I63" s="78"/>
      <c r="J63" s="14"/>
      <c r="K63" s="32"/>
      <c r="L63" s="13"/>
      <c r="M63" s="32"/>
    </row>
    <row r="64" spans="1:14" s="4" customFormat="1" ht="15" customHeight="1" x14ac:dyDescent="0.15">
      <c r="A64" s="11"/>
      <c r="B64" s="33"/>
      <c r="C64" s="34" t="s">
        <v>46</v>
      </c>
      <c r="D64" s="38"/>
      <c r="E64" s="42" t="s">
        <v>82</v>
      </c>
      <c r="F64" s="36"/>
      <c r="G64" s="42"/>
      <c r="H64" s="55"/>
      <c r="I64" s="52"/>
      <c r="J64" s="63">
        <v>1156172000</v>
      </c>
      <c r="K64" s="28"/>
      <c r="L64" s="13"/>
      <c r="M64" s="40"/>
    </row>
    <row r="65" spans="1:13" s="4" customFormat="1" ht="15" customHeight="1" x14ac:dyDescent="0.15">
      <c r="A65" s="11"/>
      <c r="B65" s="33"/>
      <c r="C65" s="34" t="s">
        <v>47</v>
      </c>
      <c r="D65" s="38"/>
      <c r="E65" s="42"/>
      <c r="F65" s="36"/>
      <c r="G65" s="42" t="s">
        <v>94</v>
      </c>
      <c r="H65" s="55"/>
      <c r="I65" s="52"/>
      <c r="J65" s="63">
        <v>16147332</v>
      </c>
      <c r="K65" s="28"/>
      <c r="L65" s="13"/>
      <c r="M65" s="40"/>
    </row>
    <row r="66" spans="1:13" s="4" customFormat="1" ht="15" customHeight="1" x14ac:dyDescent="0.15">
      <c r="A66" s="11"/>
      <c r="B66" s="33"/>
      <c r="C66" s="34" t="s">
        <v>48</v>
      </c>
      <c r="D66" s="38"/>
      <c r="E66" s="42"/>
      <c r="F66" s="36"/>
      <c r="G66" s="42" t="s">
        <v>93</v>
      </c>
      <c r="H66" s="55"/>
      <c r="I66" s="52"/>
      <c r="J66" s="63">
        <v>25869766</v>
      </c>
      <c r="K66" s="28"/>
      <c r="L66" s="13"/>
      <c r="M66" s="40"/>
    </row>
    <row r="67" spans="1:13" s="4" customFormat="1" ht="15" customHeight="1" x14ac:dyDescent="0.15">
      <c r="A67" s="11"/>
      <c r="B67" s="33"/>
      <c r="C67" s="34" t="s">
        <v>49</v>
      </c>
      <c r="D67" s="38"/>
      <c r="E67" s="42" t="s">
        <v>92</v>
      </c>
      <c r="F67" s="36"/>
      <c r="G67" s="42" t="s">
        <v>110</v>
      </c>
      <c r="H67" s="55"/>
      <c r="I67" s="52"/>
      <c r="J67" s="63">
        <v>2434428</v>
      </c>
      <c r="K67" s="28"/>
      <c r="L67" s="13"/>
      <c r="M67" s="40"/>
    </row>
    <row r="68" spans="1:13" s="4" customFormat="1" ht="15" customHeight="1" x14ac:dyDescent="0.15">
      <c r="A68" s="11"/>
      <c r="B68" s="33"/>
      <c r="C68" s="34" t="s">
        <v>50</v>
      </c>
      <c r="D68" s="38"/>
      <c r="E68" s="42" t="s">
        <v>90</v>
      </c>
      <c r="F68" s="36"/>
      <c r="G68" s="42" t="s">
        <v>91</v>
      </c>
      <c r="H68" s="55"/>
      <c r="I68" s="52"/>
      <c r="J68" s="63">
        <v>9257540</v>
      </c>
      <c r="K68" s="28"/>
      <c r="L68" s="13"/>
      <c r="M68" s="40"/>
    </row>
    <row r="69" spans="1:13" s="4" customFormat="1" ht="17.25" customHeight="1" x14ac:dyDescent="0.15">
      <c r="A69" s="11"/>
      <c r="B69" s="153" t="s">
        <v>51</v>
      </c>
      <c r="C69" s="154"/>
      <c r="D69" s="154"/>
      <c r="E69" s="154"/>
      <c r="F69" s="154"/>
      <c r="G69" s="154"/>
      <c r="H69" s="30">
        <f>SUM(H64:H68)</f>
        <v>0</v>
      </c>
      <c r="I69" s="30">
        <f>SUM(I64:I68)</f>
        <v>0</v>
      </c>
      <c r="J69" s="31">
        <f>SUM(J64:J68)</f>
        <v>1209881066</v>
      </c>
      <c r="K69" s="42"/>
      <c r="L69" s="13"/>
      <c r="M69" s="40"/>
    </row>
    <row r="70" spans="1:13" s="4" customFormat="1" ht="17.25" customHeight="1" x14ac:dyDescent="0.15">
      <c r="A70" s="11"/>
      <c r="B70" s="153" t="s">
        <v>52</v>
      </c>
      <c r="C70" s="154"/>
      <c r="D70" s="154"/>
      <c r="E70" s="154"/>
      <c r="F70" s="154"/>
      <c r="G70" s="154"/>
      <c r="H70" s="30">
        <f>SUM(H62,H69)</f>
        <v>0</v>
      </c>
      <c r="I70" s="30">
        <f>SUM(I62,I69)</f>
        <v>0</v>
      </c>
      <c r="J70" s="31">
        <f>SUM(J62,J69)</f>
        <v>1429353884</v>
      </c>
      <c r="K70" s="42"/>
      <c r="L70" s="13"/>
      <c r="M70" s="40"/>
    </row>
    <row r="71" spans="1:13" s="4" customFormat="1" ht="17.25" customHeight="1" x14ac:dyDescent="0.15">
      <c r="A71" s="11"/>
      <c r="B71" s="153" t="s">
        <v>53</v>
      </c>
      <c r="C71" s="154"/>
      <c r="D71" s="154"/>
      <c r="E71" s="154"/>
      <c r="F71" s="154"/>
      <c r="G71" s="154"/>
      <c r="H71" s="30">
        <f>H52-H70</f>
        <v>3941191922</v>
      </c>
      <c r="I71" s="30">
        <f>I52-I70</f>
        <v>1319020576</v>
      </c>
      <c r="J71" s="31">
        <f>J52-J70</f>
        <v>1698289152</v>
      </c>
      <c r="K71" s="42"/>
      <c r="L71" s="13"/>
      <c r="M71" s="40"/>
    </row>
    <row r="72" spans="1:13" s="4" customFormat="1" ht="15.75" x14ac:dyDescent="0.15">
      <c r="A72" s="1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</row>
    <row r="73" spans="1:13" ht="15.75" x14ac:dyDescent="0.15">
      <c r="C73" s="3" t="s">
        <v>58</v>
      </c>
    </row>
    <row r="74" spans="1:13" ht="15.75" x14ac:dyDescent="0.15">
      <c r="D74" s="3" t="s">
        <v>59</v>
      </c>
    </row>
  </sheetData>
  <mergeCells count="25">
    <mergeCell ref="B8:G8"/>
    <mergeCell ref="A2:N2"/>
    <mergeCell ref="B4:N4"/>
    <mergeCell ref="L5:N5"/>
    <mergeCell ref="B6:D6"/>
    <mergeCell ref="B7:G7"/>
    <mergeCell ref="B52:G52"/>
    <mergeCell ref="E15:I15"/>
    <mergeCell ref="B22:G22"/>
    <mergeCell ref="B23:G23"/>
    <mergeCell ref="B24:G24"/>
    <mergeCell ref="E27:I27"/>
    <mergeCell ref="E31:I31"/>
    <mergeCell ref="B32:G32"/>
    <mergeCell ref="B33:G33"/>
    <mergeCell ref="E37:I37"/>
    <mergeCell ref="B50:G50"/>
    <mergeCell ref="B51:G51"/>
    <mergeCell ref="B71:G71"/>
    <mergeCell ref="B53:G53"/>
    <mergeCell ref="B54:G54"/>
    <mergeCell ref="B62:G62"/>
    <mergeCell ref="B63:G63"/>
    <mergeCell ref="B69:G69"/>
    <mergeCell ref="B70:G70"/>
  </mergeCells>
  <phoneticPr fontId="4"/>
  <dataValidations count="4">
    <dataValidation type="whole" imeMode="disabled" allowBlank="1" showInputMessage="1" showErrorMessage="1" sqref="H49:I49" xr:uid="{38E0F084-2F32-4A87-8534-D8A7F4573961}">
      <formula1>0</formula1>
      <formula2>999999999999</formula2>
    </dataValidation>
    <dataValidation type="whole" allowBlank="1" showInputMessage="1" showErrorMessage="1" sqref="F9:F14 F25:F26 F28:F30 F34:F36 F64:F68 F16:F21 F55:F61 F38:F49" xr:uid="{A7304F4C-66B9-48F0-8E55-6BDBF8293DB6}">
      <formula1>1900</formula1>
      <formula2>2999</formula2>
    </dataValidation>
    <dataValidation type="whole" imeMode="off" allowBlank="1" showInputMessage="1" showErrorMessage="1" sqref="H9:I14 H25:I26 J9:J21 H64:I68 H28:I30 H34:I36 J25:J31 H16:I21 H55:I61 J34:J49 H38:I48" xr:uid="{4EE9E936-8B4F-42D3-B353-695750BE2EB1}">
      <formula1>-999999999999</formula1>
      <formula2>999999999999</formula2>
    </dataValidation>
    <dataValidation type="list" allowBlank="1" showInputMessage="1" showErrorMessage="1" sqref="L25:L31 L9:L21 L34:L49" xr:uid="{3EDAEF52-1EBF-4ED9-87BA-A9B6A9A37C73}">
      <formula1>"○,△,×"</formula1>
    </dataValidation>
  </dataValidations>
  <printOptions horizontalCentered="1" verticalCentered="1"/>
  <pageMargins left="0" right="0" top="0" bottom="0" header="0.31496062992125984" footer="0.31496062992125984"/>
  <pageSetup paperSize="8" scale="6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5F054-C013-41B7-B360-CD529A4C1EC5}">
  <sheetPr>
    <tabColor rgb="FFFFFF00"/>
    <pageSetUpPr fitToPage="1"/>
  </sheetPr>
  <dimension ref="A1:O124"/>
  <sheetViews>
    <sheetView showGridLines="0" tabSelected="1" topLeftCell="A55" zoomScale="80" zoomScaleNormal="80" workbookViewId="0">
      <selection activeCell="B1" sqref="A1:J71"/>
    </sheetView>
  </sheetViews>
  <sheetFormatPr defaultColWidth="9.140625" defaultRowHeight="14.1" customHeight="1" x14ac:dyDescent="0.15"/>
  <cols>
    <col min="1" max="1" width="1.28515625" style="3" customWidth="1"/>
    <col min="2" max="2" width="4.140625" style="3" customWidth="1"/>
    <col min="3" max="3" width="3.140625" style="3" customWidth="1"/>
    <col min="4" max="4" width="37.28515625" style="3" customWidth="1"/>
    <col min="5" max="5" width="34.7109375" style="3" bestFit="1" customWidth="1"/>
    <col min="6" max="6" width="13.7109375" style="3" bestFit="1" customWidth="1"/>
    <col min="7" max="7" width="40.7109375" style="3" customWidth="1"/>
    <col min="8" max="10" width="17.140625" style="3" customWidth="1"/>
    <col min="11" max="11" width="5.5703125" style="3" customWidth="1"/>
    <col min="12" max="12" width="11.5703125" style="82" bestFit="1" customWidth="1"/>
    <col min="13" max="14" width="17.140625" style="82" customWidth="1"/>
    <col min="15" max="15" width="1.85546875" style="82" customWidth="1"/>
    <col min="16" max="16384" width="9.140625" style="3"/>
  </cols>
  <sheetData>
    <row r="1" spans="1:15" ht="18" customHeight="1" x14ac:dyDescent="0.1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81"/>
      <c r="N1" s="83"/>
    </row>
    <row r="2" spans="1:15" s="4" customFormat="1" ht="18" customHeight="1" x14ac:dyDescent="0.15">
      <c r="A2" s="175" t="s">
        <v>116</v>
      </c>
      <c r="B2" s="175"/>
      <c r="C2" s="175"/>
      <c r="D2" s="175"/>
      <c r="E2" s="175"/>
      <c r="F2" s="175"/>
      <c r="G2" s="175"/>
      <c r="H2" s="175"/>
      <c r="I2" s="175"/>
      <c r="J2" s="175"/>
      <c r="K2" s="84"/>
      <c r="L2" s="84"/>
      <c r="M2" s="84"/>
      <c r="N2" s="84"/>
      <c r="O2" s="85"/>
    </row>
    <row r="3" spans="1:15" s="4" customFormat="1" ht="6.75" customHeight="1" x14ac:dyDescent="0.15">
      <c r="A3" s="102"/>
      <c r="B3" s="84"/>
      <c r="C3" s="84"/>
      <c r="D3" s="84"/>
      <c r="E3" s="84"/>
      <c r="F3" s="84"/>
      <c r="G3" s="84"/>
      <c r="H3" s="84"/>
      <c r="I3" s="84"/>
      <c r="J3" s="84"/>
      <c r="K3" s="103"/>
      <c r="L3" s="86"/>
      <c r="M3" s="86"/>
      <c r="N3" s="85"/>
      <c r="O3" s="85"/>
    </row>
    <row r="4" spans="1:15" s="4" customFormat="1" ht="18.75" customHeight="1" x14ac:dyDescent="0.15">
      <c r="A4" s="102"/>
      <c r="B4" s="176" t="s">
        <v>113</v>
      </c>
      <c r="C4" s="176"/>
      <c r="D4" s="176"/>
      <c r="E4" s="176"/>
      <c r="F4" s="176"/>
      <c r="G4" s="176"/>
      <c r="H4" s="176"/>
      <c r="I4" s="176"/>
      <c r="J4" s="176"/>
      <c r="K4" s="87"/>
      <c r="L4" s="87"/>
      <c r="M4" s="87"/>
      <c r="N4" s="87"/>
      <c r="O4" s="85"/>
    </row>
    <row r="5" spans="1:15" s="4" customFormat="1" ht="15.75" x14ac:dyDescent="0.15">
      <c r="A5" s="102"/>
      <c r="B5" s="104"/>
      <c r="C5" s="104"/>
      <c r="D5" s="105"/>
      <c r="E5" s="104"/>
      <c r="F5" s="104"/>
      <c r="G5" s="102"/>
      <c r="H5" s="102"/>
      <c r="I5" s="102"/>
      <c r="J5" s="106" t="s">
        <v>2</v>
      </c>
      <c r="K5" s="89"/>
      <c r="L5" s="171"/>
      <c r="M5" s="171"/>
      <c r="N5" s="171"/>
      <c r="O5" s="85"/>
    </row>
    <row r="6" spans="1:15" s="4" customFormat="1" ht="15.75" x14ac:dyDescent="0.15">
      <c r="A6" s="107"/>
      <c r="B6" s="167" t="s">
        <v>4</v>
      </c>
      <c r="C6" s="168"/>
      <c r="D6" s="172"/>
      <c r="E6" s="108" t="s">
        <v>5</v>
      </c>
      <c r="F6" s="108" t="s">
        <v>6</v>
      </c>
      <c r="G6" s="108" t="s">
        <v>7</v>
      </c>
      <c r="H6" s="108" t="s">
        <v>8</v>
      </c>
      <c r="I6" s="108" t="s">
        <v>9</v>
      </c>
      <c r="J6" s="109" t="s">
        <v>10</v>
      </c>
      <c r="K6" s="88"/>
      <c r="L6" s="88"/>
      <c r="M6" s="88"/>
      <c r="N6" s="88"/>
      <c r="O6" s="85"/>
    </row>
    <row r="7" spans="1:15" s="4" customFormat="1" ht="15" customHeight="1" x14ac:dyDescent="0.15">
      <c r="A7" s="107"/>
      <c r="B7" s="173" t="s">
        <v>12</v>
      </c>
      <c r="C7" s="174"/>
      <c r="D7" s="174"/>
      <c r="E7" s="174"/>
      <c r="F7" s="174"/>
      <c r="G7" s="174"/>
      <c r="H7" s="110"/>
      <c r="I7" s="110"/>
      <c r="J7" s="111"/>
      <c r="K7" s="112"/>
      <c r="L7" s="89"/>
      <c r="M7" s="89"/>
      <c r="N7" s="85"/>
      <c r="O7" s="85"/>
    </row>
    <row r="8" spans="1:15" s="4" customFormat="1" ht="15" customHeight="1" x14ac:dyDescent="0.15">
      <c r="A8" s="107"/>
      <c r="B8" s="173" t="s">
        <v>13</v>
      </c>
      <c r="C8" s="174"/>
      <c r="D8" s="174"/>
      <c r="E8" s="174"/>
      <c r="F8" s="174"/>
      <c r="G8" s="174"/>
      <c r="H8" s="110"/>
      <c r="I8" s="110"/>
      <c r="J8" s="111"/>
      <c r="K8" s="89"/>
      <c r="L8" s="89"/>
      <c r="M8" s="89"/>
      <c r="N8" s="85"/>
      <c r="O8" s="85"/>
    </row>
    <row r="9" spans="1:15" s="4" customFormat="1" ht="15" customHeight="1" x14ac:dyDescent="0.15">
      <c r="A9" s="107"/>
      <c r="B9" s="113"/>
      <c r="C9" s="114" t="s">
        <v>14</v>
      </c>
      <c r="D9" s="115"/>
      <c r="E9" s="116"/>
      <c r="F9" s="117"/>
      <c r="G9" s="118"/>
      <c r="H9" s="119"/>
      <c r="I9" s="119"/>
      <c r="J9" s="120"/>
      <c r="K9" s="89"/>
      <c r="L9" s="90"/>
      <c r="M9" s="91"/>
      <c r="N9" s="91"/>
      <c r="O9" s="85"/>
    </row>
    <row r="10" spans="1:15" s="4" customFormat="1" ht="15" customHeight="1" x14ac:dyDescent="0.15">
      <c r="A10" s="107"/>
      <c r="B10" s="112"/>
      <c r="C10" s="121"/>
      <c r="D10" s="122" t="s">
        <v>65</v>
      </c>
      <c r="E10" s="123" t="s">
        <v>68</v>
      </c>
      <c r="F10" s="117"/>
      <c r="G10" s="123" t="s">
        <v>69</v>
      </c>
      <c r="H10" s="124"/>
      <c r="I10" s="124"/>
      <c r="J10" s="125">
        <v>743297</v>
      </c>
      <c r="K10" s="89"/>
      <c r="L10" s="90"/>
      <c r="M10" s="91"/>
      <c r="N10" s="91"/>
      <c r="O10" s="85"/>
    </row>
    <row r="11" spans="1:15" s="4" customFormat="1" ht="15" customHeight="1" x14ac:dyDescent="0.15">
      <c r="A11" s="107"/>
      <c r="B11" s="112"/>
      <c r="C11" s="121"/>
      <c r="D11" s="122" t="s">
        <v>66</v>
      </c>
      <c r="E11" s="123" t="s">
        <v>70</v>
      </c>
      <c r="F11" s="117"/>
      <c r="G11" s="123" t="s">
        <v>69</v>
      </c>
      <c r="H11" s="124"/>
      <c r="I11" s="124"/>
      <c r="J11" s="125">
        <v>204306874</v>
      </c>
      <c r="K11" s="89"/>
      <c r="L11" s="90"/>
      <c r="M11" s="91"/>
      <c r="N11" s="91"/>
      <c r="O11" s="85"/>
    </row>
    <row r="12" spans="1:15" s="4" customFormat="1" ht="15" customHeight="1" x14ac:dyDescent="0.15">
      <c r="A12" s="107"/>
      <c r="B12" s="112"/>
      <c r="C12" s="121"/>
      <c r="D12" s="122"/>
      <c r="E12" s="123" t="s">
        <v>99</v>
      </c>
      <c r="F12" s="117"/>
      <c r="G12" s="123" t="s">
        <v>69</v>
      </c>
      <c r="H12" s="124"/>
      <c r="I12" s="124"/>
      <c r="J12" s="125">
        <v>791265</v>
      </c>
      <c r="K12" s="89"/>
      <c r="L12" s="90"/>
      <c r="M12" s="91"/>
      <c r="N12" s="91"/>
      <c r="O12" s="85"/>
    </row>
    <row r="13" spans="1:15" s="4" customFormat="1" ht="15" customHeight="1" x14ac:dyDescent="0.15">
      <c r="A13" s="107"/>
      <c r="B13" s="112"/>
      <c r="C13" s="121"/>
      <c r="D13" s="122" t="s">
        <v>67</v>
      </c>
      <c r="E13" s="123" t="s">
        <v>70</v>
      </c>
      <c r="F13" s="117"/>
      <c r="G13" s="123" t="s">
        <v>69</v>
      </c>
      <c r="H13" s="124"/>
      <c r="I13" s="124"/>
      <c r="J13" s="125">
        <v>20015420</v>
      </c>
      <c r="K13" s="89"/>
      <c r="L13" s="90"/>
      <c r="M13" s="91"/>
      <c r="N13" s="91"/>
      <c r="O13" s="85"/>
    </row>
    <row r="14" spans="1:15" s="4" customFormat="1" ht="15" customHeight="1" x14ac:dyDescent="0.15">
      <c r="A14" s="107"/>
      <c r="B14" s="112"/>
      <c r="C14" s="121"/>
      <c r="D14" s="122"/>
      <c r="E14" s="123" t="s">
        <v>106</v>
      </c>
      <c r="F14" s="126"/>
      <c r="G14" s="123" t="s">
        <v>69</v>
      </c>
      <c r="H14" s="127"/>
      <c r="I14" s="128"/>
      <c r="J14" s="125">
        <v>20025225</v>
      </c>
      <c r="K14" s="89"/>
      <c r="L14" s="90"/>
      <c r="M14" s="91"/>
      <c r="N14" s="91"/>
      <c r="O14" s="85"/>
    </row>
    <row r="15" spans="1:15" s="4" customFormat="1" ht="15" customHeight="1" x14ac:dyDescent="0.15">
      <c r="A15" s="107"/>
      <c r="B15" s="112"/>
      <c r="C15" s="121"/>
      <c r="D15" s="122"/>
      <c r="E15" s="167" t="s">
        <v>71</v>
      </c>
      <c r="F15" s="168"/>
      <c r="G15" s="168"/>
      <c r="H15" s="168"/>
      <c r="I15" s="172"/>
      <c r="J15" s="129">
        <f>SUM(J10:J14)</f>
        <v>245882081</v>
      </c>
      <c r="K15" s="89"/>
      <c r="L15" s="90"/>
      <c r="M15" s="91"/>
      <c r="N15" s="91"/>
      <c r="O15" s="85"/>
    </row>
    <row r="16" spans="1:15" s="4" customFormat="1" ht="15" customHeight="1" x14ac:dyDescent="0.15">
      <c r="A16" s="107"/>
      <c r="B16" s="112"/>
      <c r="C16" s="121" t="s">
        <v>15</v>
      </c>
      <c r="D16" s="122"/>
      <c r="E16" s="123"/>
      <c r="F16" s="117"/>
      <c r="G16" s="123" t="s">
        <v>72</v>
      </c>
      <c r="H16" s="124"/>
      <c r="I16" s="124"/>
      <c r="J16" s="125">
        <v>197659212</v>
      </c>
      <c r="K16" s="89"/>
      <c r="L16" s="90"/>
      <c r="M16" s="91"/>
      <c r="N16" s="91"/>
      <c r="O16" s="85"/>
    </row>
    <row r="17" spans="1:15" s="4" customFormat="1" ht="15" customHeight="1" x14ac:dyDescent="0.15">
      <c r="A17" s="107"/>
      <c r="B17" s="112"/>
      <c r="C17" s="121" t="s">
        <v>16</v>
      </c>
      <c r="D17" s="122"/>
      <c r="E17" s="123" t="s">
        <v>129</v>
      </c>
      <c r="F17" s="117"/>
      <c r="G17" s="123" t="s">
        <v>132</v>
      </c>
      <c r="H17" s="124"/>
      <c r="I17" s="124"/>
      <c r="J17" s="125">
        <v>2958779</v>
      </c>
      <c r="K17" s="89"/>
      <c r="L17" s="90"/>
      <c r="M17" s="91"/>
      <c r="N17" s="91"/>
      <c r="O17" s="85"/>
    </row>
    <row r="18" spans="1:15" s="4" customFormat="1" ht="15" customHeight="1" x14ac:dyDescent="0.15">
      <c r="A18" s="107"/>
      <c r="B18" s="112"/>
      <c r="C18" s="121" t="s">
        <v>17</v>
      </c>
      <c r="D18" s="122"/>
      <c r="E18" s="123" t="s">
        <v>130</v>
      </c>
      <c r="F18" s="117"/>
      <c r="G18" s="123" t="s">
        <v>131</v>
      </c>
      <c r="H18" s="124"/>
      <c r="I18" s="124"/>
      <c r="J18" s="125">
        <v>303990</v>
      </c>
      <c r="K18" s="89"/>
      <c r="L18" s="90"/>
      <c r="M18" s="91"/>
      <c r="N18" s="91"/>
      <c r="O18" s="85"/>
    </row>
    <row r="19" spans="1:15" s="4" customFormat="1" ht="15" customHeight="1" x14ac:dyDescent="0.15">
      <c r="A19" s="107"/>
      <c r="B19" s="112"/>
      <c r="C19" s="121" t="s">
        <v>18</v>
      </c>
      <c r="D19" s="122"/>
      <c r="E19" s="123" t="s">
        <v>87</v>
      </c>
      <c r="F19" s="117"/>
      <c r="G19" s="123" t="s">
        <v>88</v>
      </c>
      <c r="H19" s="124"/>
      <c r="I19" s="124"/>
      <c r="J19" s="125">
        <v>2098009</v>
      </c>
      <c r="K19" s="89"/>
      <c r="L19" s="90"/>
      <c r="M19" s="91"/>
      <c r="N19" s="91"/>
      <c r="O19" s="85"/>
    </row>
    <row r="20" spans="1:15" s="4" customFormat="1" ht="18" customHeight="1" x14ac:dyDescent="0.15">
      <c r="A20" s="107"/>
      <c r="B20" s="112"/>
      <c r="C20" s="121" t="s">
        <v>19</v>
      </c>
      <c r="D20" s="122"/>
      <c r="E20" s="123"/>
      <c r="F20" s="117"/>
      <c r="G20" s="123" t="s">
        <v>107</v>
      </c>
      <c r="H20" s="124"/>
      <c r="I20" s="124"/>
      <c r="J20" s="125">
        <v>177209</v>
      </c>
      <c r="K20" s="89"/>
      <c r="L20" s="90"/>
      <c r="M20" s="91"/>
      <c r="N20" s="91"/>
      <c r="O20" s="85"/>
    </row>
    <row r="21" spans="1:15" s="29" customFormat="1" ht="15" customHeight="1" x14ac:dyDescent="0.15">
      <c r="A21" s="107"/>
      <c r="B21" s="167" t="s">
        <v>20</v>
      </c>
      <c r="C21" s="168"/>
      <c r="D21" s="168"/>
      <c r="E21" s="168"/>
      <c r="F21" s="168"/>
      <c r="G21" s="168"/>
      <c r="H21" s="130">
        <f>SUM(H9:H20)</f>
        <v>0</v>
      </c>
      <c r="I21" s="130">
        <f>SUM(I9:I20)</f>
        <v>0</v>
      </c>
      <c r="J21" s="131">
        <f>SUM(J15:J20)</f>
        <v>449079280</v>
      </c>
      <c r="K21" s="92"/>
      <c r="L21" s="88"/>
      <c r="M21" s="92"/>
      <c r="N21" s="93"/>
      <c r="O21" s="93"/>
    </row>
    <row r="22" spans="1:15" s="29" customFormat="1" ht="15" customHeight="1" x14ac:dyDescent="0.15">
      <c r="A22" s="107"/>
      <c r="B22" s="169" t="s">
        <v>21</v>
      </c>
      <c r="C22" s="170"/>
      <c r="D22" s="170"/>
      <c r="E22" s="170"/>
      <c r="F22" s="170"/>
      <c r="G22" s="170"/>
      <c r="H22" s="110"/>
      <c r="I22" s="110"/>
      <c r="J22" s="111"/>
      <c r="K22" s="92"/>
      <c r="L22" s="88"/>
      <c r="M22" s="92"/>
      <c r="N22" s="93"/>
      <c r="O22" s="93"/>
    </row>
    <row r="23" spans="1:15" s="29" customFormat="1" ht="15" customHeight="1" x14ac:dyDescent="0.15">
      <c r="A23" s="107"/>
      <c r="B23" s="169" t="s">
        <v>22</v>
      </c>
      <c r="C23" s="170"/>
      <c r="D23" s="170"/>
      <c r="E23" s="170"/>
      <c r="F23" s="170"/>
      <c r="G23" s="170"/>
      <c r="H23" s="110"/>
      <c r="I23" s="110"/>
      <c r="J23" s="111"/>
      <c r="K23" s="92"/>
      <c r="L23" s="88"/>
      <c r="M23" s="92"/>
      <c r="N23" s="93"/>
      <c r="O23" s="93"/>
    </row>
    <row r="24" spans="1:15" s="4" customFormat="1" ht="15" customHeight="1" x14ac:dyDescent="0.15">
      <c r="A24" s="107"/>
      <c r="B24" s="132"/>
      <c r="C24" s="133" t="s">
        <v>23</v>
      </c>
      <c r="D24" s="134"/>
      <c r="E24" s="123" t="s">
        <v>76</v>
      </c>
      <c r="F24" s="117"/>
      <c r="G24" s="123" t="s">
        <v>73</v>
      </c>
      <c r="H24" s="124">
        <v>367983200</v>
      </c>
      <c r="I24" s="124"/>
      <c r="J24" s="120">
        <v>367983200</v>
      </c>
      <c r="K24" s="135"/>
      <c r="L24" s="94"/>
      <c r="M24" s="91"/>
      <c r="N24" s="91"/>
      <c r="O24" s="85"/>
    </row>
    <row r="25" spans="1:15" s="4" customFormat="1" ht="38.25" customHeight="1" x14ac:dyDescent="0.15">
      <c r="A25" s="107"/>
      <c r="B25" s="132"/>
      <c r="C25" s="133"/>
      <c r="D25" s="136"/>
      <c r="E25" s="123" t="s">
        <v>77</v>
      </c>
      <c r="F25" s="117"/>
      <c r="G25" s="123" t="s">
        <v>74</v>
      </c>
      <c r="H25" s="124">
        <v>489778440</v>
      </c>
      <c r="I25" s="124"/>
      <c r="J25" s="125">
        <v>489778440</v>
      </c>
      <c r="K25" s="135"/>
      <c r="L25" s="94"/>
      <c r="M25" s="91"/>
      <c r="N25" s="91"/>
      <c r="O25" s="85"/>
    </row>
    <row r="26" spans="1:15" s="4" customFormat="1" ht="22.5" customHeight="1" x14ac:dyDescent="0.15">
      <c r="A26" s="107"/>
      <c r="B26" s="132"/>
      <c r="C26" s="133"/>
      <c r="D26" s="136"/>
      <c r="E26" s="167" t="s">
        <v>71</v>
      </c>
      <c r="F26" s="168"/>
      <c r="G26" s="168"/>
      <c r="H26" s="168"/>
      <c r="I26" s="172"/>
      <c r="J26" s="129">
        <f>SUM(J24:J25)</f>
        <v>857761640</v>
      </c>
      <c r="K26" s="135"/>
      <c r="L26" s="94"/>
      <c r="M26" s="91"/>
      <c r="N26" s="91"/>
      <c r="O26" s="85"/>
    </row>
    <row r="27" spans="1:15" s="4" customFormat="1" ht="39.75" customHeight="1" x14ac:dyDescent="0.15">
      <c r="A27" s="107"/>
      <c r="B27" s="132"/>
      <c r="C27" s="133" t="s">
        <v>24</v>
      </c>
      <c r="D27" s="136"/>
      <c r="E27" s="123" t="s">
        <v>76</v>
      </c>
      <c r="F27" s="117">
        <v>2002</v>
      </c>
      <c r="G27" s="123" t="s">
        <v>73</v>
      </c>
      <c r="H27" s="124">
        <v>1087881545</v>
      </c>
      <c r="I27" s="124">
        <v>670204281</v>
      </c>
      <c r="J27" s="125">
        <f>H27-I27</f>
        <v>417677264</v>
      </c>
      <c r="K27" s="135"/>
      <c r="L27" s="94"/>
      <c r="M27" s="91"/>
      <c r="N27" s="91"/>
      <c r="O27" s="85"/>
    </row>
    <row r="28" spans="1:15" s="4" customFormat="1" ht="34.5" customHeight="1" x14ac:dyDescent="0.15">
      <c r="A28" s="107"/>
      <c r="B28" s="132"/>
      <c r="C28" s="133"/>
      <c r="D28" s="136"/>
      <c r="E28" s="123" t="s">
        <v>84</v>
      </c>
      <c r="F28" s="117">
        <v>2005</v>
      </c>
      <c r="G28" s="123" t="s">
        <v>75</v>
      </c>
      <c r="H28" s="124">
        <v>89814503</v>
      </c>
      <c r="I28" s="124">
        <v>64302290</v>
      </c>
      <c r="J28" s="125">
        <f t="shared" ref="J28:J29" si="0">H28-I28</f>
        <v>25512213</v>
      </c>
      <c r="K28" s="135"/>
      <c r="L28" s="94"/>
      <c r="M28" s="91"/>
      <c r="N28" s="91"/>
      <c r="O28" s="85"/>
    </row>
    <row r="29" spans="1:15" s="4" customFormat="1" ht="47.25" customHeight="1" x14ac:dyDescent="0.15">
      <c r="A29" s="107"/>
      <c r="B29" s="132"/>
      <c r="C29" s="133"/>
      <c r="D29" s="136"/>
      <c r="E29" s="123" t="s">
        <v>78</v>
      </c>
      <c r="F29" s="117">
        <v>2016</v>
      </c>
      <c r="G29" s="123" t="s">
        <v>74</v>
      </c>
      <c r="H29" s="124">
        <v>1474402855</v>
      </c>
      <c r="I29" s="124">
        <v>290948572</v>
      </c>
      <c r="J29" s="125">
        <f t="shared" si="0"/>
        <v>1183454283</v>
      </c>
      <c r="K29" s="135"/>
      <c r="L29" s="94"/>
      <c r="M29" s="91"/>
      <c r="N29" s="91"/>
      <c r="O29" s="85"/>
    </row>
    <row r="30" spans="1:15" s="4" customFormat="1" ht="30" customHeight="1" x14ac:dyDescent="0.15">
      <c r="A30" s="107"/>
      <c r="B30" s="132"/>
      <c r="C30" s="133"/>
      <c r="D30" s="136"/>
      <c r="E30" s="167" t="s">
        <v>71</v>
      </c>
      <c r="F30" s="168"/>
      <c r="G30" s="168"/>
      <c r="H30" s="168"/>
      <c r="I30" s="172"/>
      <c r="J30" s="129">
        <f>SUM(J27:J29)</f>
        <v>1626643760</v>
      </c>
      <c r="K30" s="135"/>
      <c r="L30" s="94"/>
      <c r="M30" s="91"/>
      <c r="N30" s="91"/>
      <c r="O30" s="85"/>
    </row>
    <row r="31" spans="1:15" s="4" customFormat="1" ht="21" customHeight="1" x14ac:dyDescent="0.15">
      <c r="A31" s="107"/>
      <c r="B31" s="167" t="s">
        <v>25</v>
      </c>
      <c r="C31" s="168"/>
      <c r="D31" s="168"/>
      <c r="E31" s="168"/>
      <c r="F31" s="168"/>
      <c r="G31" s="168"/>
      <c r="H31" s="130">
        <f>SUM(H24:H30)</f>
        <v>3509860543</v>
      </c>
      <c r="I31" s="130">
        <f>SUM(I24:I30)</f>
        <v>1025455143</v>
      </c>
      <c r="J31" s="131">
        <f>SUM(J26,J30)</f>
        <v>2484405400</v>
      </c>
      <c r="K31" s="95"/>
      <c r="L31" s="88"/>
      <c r="M31" s="95"/>
      <c r="N31" s="85"/>
      <c r="O31" s="85"/>
    </row>
    <row r="32" spans="1:15" s="4" customFormat="1" ht="21" customHeight="1" x14ac:dyDescent="0.15">
      <c r="A32" s="107"/>
      <c r="B32" s="169" t="s">
        <v>26</v>
      </c>
      <c r="C32" s="170"/>
      <c r="D32" s="170"/>
      <c r="E32" s="170"/>
      <c r="F32" s="170"/>
      <c r="G32" s="170"/>
      <c r="H32" s="110"/>
      <c r="I32" s="110"/>
      <c r="J32" s="111"/>
      <c r="K32" s="92"/>
      <c r="L32" s="88"/>
      <c r="M32" s="92"/>
      <c r="N32" s="85"/>
      <c r="O32" s="85"/>
    </row>
    <row r="33" spans="1:15" s="4" customFormat="1" ht="29.25" customHeight="1" x14ac:dyDescent="0.15">
      <c r="A33" s="107"/>
      <c r="B33" s="132"/>
      <c r="C33" s="133" t="s">
        <v>24</v>
      </c>
      <c r="D33" s="136"/>
      <c r="E33" s="123" t="s">
        <v>79</v>
      </c>
      <c r="F33" s="117">
        <v>2011</v>
      </c>
      <c r="G33" s="123" t="s">
        <v>111</v>
      </c>
      <c r="H33" s="137">
        <v>29760634</v>
      </c>
      <c r="I33" s="124">
        <v>21299302</v>
      </c>
      <c r="J33" s="125">
        <f>H33-I33</f>
        <v>8461332</v>
      </c>
      <c r="K33" s="135"/>
      <c r="L33" s="94"/>
      <c r="M33" s="91"/>
      <c r="N33" s="91"/>
      <c r="O33" s="85"/>
    </row>
    <row r="34" spans="1:15" s="4" customFormat="1" ht="29.25" customHeight="1" x14ac:dyDescent="0.15">
      <c r="A34" s="107"/>
      <c r="B34" s="132"/>
      <c r="C34" s="133"/>
      <c r="D34" s="136"/>
      <c r="E34" s="123" t="s">
        <v>76</v>
      </c>
      <c r="F34" s="117">
        <v>2017</v>
      </c>
      <c r="G34" s="123" t="s">
        <v>96</v>
      </c>
      <c r="H34" s="137">
        <v>4781444</v>
      </c>
      <c r="I34" s="124">
        <v>3572085</v>
      </c>
      <c r="J34" s="125">
        <f>H34-I34</f>
        <v>1209359</v>
      </c>
      <c r="K34" s="135"/>
      <c r="L34" s="94"/>
      <c r="M34" s="91"/>
      <c r="N34" s="91"/>
      <c r="O34" s="85"/>
    </row>
    <row r="35" spans="1:15" s="4" customFormat="1" ht="25.5" customHeight="1" x14ac:dyDescent="0.15">
      <c r="A35" s="107"/>
      <c r="B35" s="132"/>
      <c r="C35" s="133"/>
      <c r="D35" s="136"/>
      <c r="E35" s="123" t="s">
        <v>97</v>
      </c>
      <c r="F35" s="126"/>
      <c r="G35" s="92" t="s">
        <v>98</v>
      </c>
      <c r="H35" s="138">
        <v>509000</v>
      </c>
      <c r="I35" s="127">
        <v>508999</v>
      </c>
      <c r="J35" s="125">
        <f t="shared" ref="J35" si="1">H35-I35</f>
        <v>1</v>
      </c>
      <c r="K35" s="135"/>
      <c r="L35" s="94"/>
      <c r="M35" s="91"/>
      <c r="N35" s="91"/>
      <c r="O35" s="85"/>
    </row>
    <row r="36" spans="1:15" s="4" customFormat="1" ht="19.5" customHeight="1" x14ac:dyDescent="0.15">
      <c r="A36" s="107"/>
      <c r="B36" s="132"/>
      <c r="C36" s="133"/>
      <c r="D36" s="136"/>
      <c r="E36" s="167" t="s">
        <v>71</v>
      </c>
      <c r="F36" s="168"/>
      <c r="G36" s="168"/>
      <c r="H36" s="168"/>
      <c r="I36" s="172"/>
      <c r="J36" s="129">
        <f>SUM(J33:J35)</f>
        <v>9670692</v>
      </c>
      <c r="K36" s="135"/>
      <c r="L36" s="94"/>
      <c r="M36" s="91"/>
      <c r="N36" s="91"/>
      <c r="O36" s="85"/>
    </row>
    <row r="37" spans="1:15" s="4" customFormat="1" ht="15.75" customHeight="1" x14ac:dyDescent="0.15">
      <c r="A37" s="107"/>
      <c r="B37" s="132"/>
      <c r="C37" s="133" t="s">
        <v>27</v>
      </c>
      <c r="D37" s="136"/>
      <c r="E37" s="123"/>
      <c r="F37" s="139"/>
      <c r="G37" s="92" t="s">
        <v>100</v>
      </c>
      <c r="H37" s="137">
        <v>118967969</v>
      </c>
      <c r="I37" s="124">
        <v>77239036</v>
      </c>
      <c r="J37" s="140">
        <f>H37-I37</f>
        <v>41728933</v>
      </c>
      <c r="K37" s="135"/>
      <c r="L37" s="94"/>
      <c r="M37" s="91"/>
      <c r="N37" s="91"/>
      <c r="O37" s="85"/>
    </row>
    <row r="38" spans="1:15" s="4" customFormat="1" ht="15.75" customHeight="1" x14ac:dyDescent="0.15">
      <c r="A38" s="107"/>
      <c r="B38" s="132"/>
      <c r="C38" s="133" t="s">
        <v>28</v>
      </c>
      <c r="D38" s="136"/>
      <c r="E38" s="123" t="s">
        <v>108</v>
      </c>
      <c r="F38" s="141"/>
      <c r="G38" s="92" t="s">
        <v>101</v>
      </c>
      <c r="H38" s="137">
        <v>38999909</v>
      </c>
      <c r="I38" s="124">
        <v>29923911</v>
      </c>
      <c r="J38" s="125">
        <f t="shared" ref="J38:J44" si="2">H38-I38</f>
        <v>9075998</v>
      </c>
      <c r="K38" s="135"/>
      <c r="L38" s="94"/>
      <c r="M38" s="91"/>
      <c r="N38" s="91"/>
      <c r="O38" s="85"/>
    </row>
    <row r="39" spans="1:15" s="4" customFormat="1" ht="15.75" customHeight="1" x14ac:dyDescent="0.15">
      <c r="A39" s="107"/>
      <c r="B39" s="132"/>
      <c r="C39" s="133" t="s">
        <v>29</v>
      </c>
      <c r="D39" s="136"/>
      <c r="E39" s="123" t="s">
        <v>129</v>
      </c>
      <c r="F39" s="141"/>
      <c r="G39" s="92" t="s">
        <v>100</v>
      </c>
      <c r="H39" s="137">
        <v>138064160</v>
      </c>
      <c r="I39" s="124">
        <v>95184546</v>
      </c>
      <c r="J39" s="125">
        <v>42879614</v>
      </c>
      <c r="K39" s="135"/>
      <c r="L39" s="94"/>
      <c r="M39" s="91"/>
      <c r="N39" s="91"/>
      <c r="O39" s="85"/>
    </row>
    <row r="40" spans="1:15" s="4" customFormat="1" ht="15.75" customHeight="1" x14ac:dyDescent="0.15">
      <c r="A40" s="107"/>
      <c r="B40" s="132"/>
      <c r="C40" s="133" t="s">
        <v>30</v>
      </c>
      <c r="D40" s="136"/>
      <c r="E40" s="123"/>
      <c r="F40" s="141"/>
      <c r="G40" s="92" t="s">
        <v>100</v>
      </c>
      <c r="H40" s="137">
        <v>68576280</v>
      </c>
      <c r="I40" s="124">
        <v>50442756</v>
      </c>
      <c r="J40" s="125">
        <f>H40-I40</f>
        <v>18133524</v>
      </c>
      <c r="K40" s="135"/>
      <c r="L40" s="94"/>
      <c r="M40" s="91"/>
      <c r="N40" s="91"/>
      <c r="O40" s="85"/>
    </row>
    <row r="41" spans="1:15" s="4" customFormat="1" ht="15.75" customHeight="1" x14ac:dyDescent="0.15">
      <c r="A41" s="107"/>
      <c r="B41" s="132"/>
      <c r="C41" s="133" t="s">
        <v>31</v>
      </c>
      <c r="D41" s="136"/>
      <c r="E41" s="123" t="s">
        <v>89</v>
      </c>
      <c r="F41" s="141"/>
      <c r="G41" s="92" t="s">
        <v>100</v>
      </c>
      <c r="H41" s="137">
        <v>14710709</v>
      </c>
      <c r="I41" s="124">
        <v>11323198</v>
      </c>
      <c r="J41" s="125">
        <v>3387511</v>
      </c>
      <c r="K41" s="135"/>
      <c r="L41" s="94"/>
      <c r="M41" s="91"/>
      <c r="N41" s="91"/>
      <c r="O41" s="85"/>
    </row>
    <row r="42" spans="1:15" s="4" customFormat="1" ht="15.75" customHeight="1" x14ac:dyDescent="0.15">
      <c r="A42" s="107"/>
      <c r="B42" s="132"/>
      <c r="C42" s="133" t="s">
        <v>32</v>
      </c>
      <c r="D42" s="136"/>
      <c r="E42" s="123" t="s">
        <v>103</v>
      </c>
      <c r="F42" s="141"/>
      <c r="G42" s="92" t="s">
        <v>102</v>
      </c>
      <c r="H42" s="137"/>
      <c r="I42" s="124"/>
      <c r="J42" s="125">
        <v>24950628</v>
      </c>
      <c r="K42" s="135"/>
      <c r="L42" s="94"/>
      <c r="M42" s="91"/>
      <c r="N42" s="91"/>
      <c r="O42" s="85"/>
    </row>
    <row r="43" spans="1:15" s="4" customFormat="1" ht="15.75" customHeight="1" x14ac:dyDescent="0.15">
      <c r="A43" s="107"/>
      <c r="B43" s="132"/>
      <c r="C43" s="133" t="s">
        <v>33</v>
      </c>
      <c r="D43" s="136"/>
      <c r="E43" s="123" t="s">
        <v>99</v>
      </c>
      <c r="F43" s="141"/>
      <c r="G43" s="92" t="s">
        <v>104</v>
      </c>
      <c r="H43" s="137"/>
      <c r="I43" s="124"/>
      <c r="J43" s="125">
        <v>9257540</v>
      </c>
      <c r="K43" s="135"/>
      <c r="L43" s="94"/>
      <c r="M43" s="91"/>
      <c r="N43" s="91"/>
      <c r="O43" s="85"/>
    </row>
    <row r="44" spans="1:15" s="4" customFormat="1" ht="15.75" customHeight="1" x14ac:dyDescent="0.15">
      <c r="A44" s="107"/>
      <c r="B44" s="132"/>
      <c r="C44" s="133" t="s">
        <v>34</v>
      </c>
      <c r="D44" s="136"/>
      <c r="E44" s="123"/>
      <c r="F44" s="141"/>
      <c r="G44" s="92" t="s">
        <v>100</v>
      </c>
      <c r="H44" s="137">
        <v>6400000</v>
      </c>
      <c r="I44" s="124">
        <v>3900000</v>
      </c>
      <c r="J44" s="125">
        <f t="shared" si="2"/>
        <v>2500000</v>
      </c>
      <c r="K44" s="135"/>
      <c r="L44" s="94"/>
      <c r="M44" s="91"/>
      <c r="N44" s="91"/>
      <c r="O44" s="85"/>
    </row>
    <row r="45" spans="1:15" s="4" customFormat="1" ht="15.75" customHeight="1" x14ac:dyDescent="0.15">
      <c r="A45" s="107"/>
      <c r="B45" s="132"/>
      <c r="C45" s="133" t="s">
        <v>112</v>
      </c>
      <c r="D45" s="136"/>
      <c r="E45" s="123" t="s">
        <v>125</v>
      </c>
      <c r="F45" s="141"/>
      <c r="G45" s="92"/>
      <c r="H45" s="137"/>
      <c r="I45" s="124"/>
      <c r="J45" s="125">
        <v>20000070</v>
      </c>
      <c r="K45" s="135"/>
      <c r="L45" s="94"/>
      <c r="M45" s="91"/>
      <c r="N45" s="91"/>
      <c r="O45" s="85"/>
    </row>
    <row r="46" spans="1:15" s="4" customFormat="1" ht="15.75" customHeight="1" x14ac:dyDescent="0.15">
      <c r="A46" s="107"/>
      <c r="B46" s="132"/>
      <c r="C46" s="136" t="s">
        <v>114</v>
      </c>
      <c r="D46" s="103"/>
      <c r="E46" s="123" t="s">
        <v>128</v>
      </c>
      <c r="F46" s="141"/>
      <c r="G46" s="92"/>
      <c r="H46" s="137"/>
      <c r="I46" s="124"/>
      <c r="J46" s="125">
        <v>2381036</v>
      </c>
      <c r="K46" s="135"/>
      <c r="L46" s="94"/>
      <c r="M46" s="91"/>
      <c r="N46" s="91"/>
      <c r="O46" s="85"/>
    </row>
    <row r="47" spans="1:15" s="4" customFormat="1" ht="15.75" customHeight="1" x14ac:dyDescent="0.15">
      <c r="A47" s="107"/>
      <c r="B47" s="132"/>
      <c r="C47" s="133" t="s">
        <v>115</v>
      </c>
      <c r="D47" s="103"/>
      <c r="E47" s="123" t="s">
        <v>127</v>
      </c>
      <c r="F47" s="141"/>
      <c r="G47" s="92"/>
      <c r="H47" s="137">
        <v>10296000</v>
      </c>
      <c r="I47" s="124">
        <v>171600</v>
      </c>
      <c r="J47" s="125">
        <v>10124400</v>
      </c>
      <c r="K47" s="135"/>
      <c r="L47" s="94"/>
      <c r="M47" s="91"/>
      <c r="N47" s="91"/>
      <c r="O47" s="85"/>
    </row>
    <row r="48" spans="1:15" s="4" customFormat="1" ht="15" customHeight="1" x14ac:dyDescent="0.15">
      <c r="A48" s="107">
        <v>1</v>
      </c>
      <c r="B48" s="142"/>
      <c r="C48" s="143" t="s">
        <v>80</v>
      </c>
      <c r="D48" s="144"/>
      <c r="E48" s="145" t="s">
        <v>126</v>
      </c>
      <c r="F48" s="126"/>
      <c r="G48" s="92"/>
      <c r="H48" s="146"/>
      <c r="I48" s="146"/>
      <c r="J48" s="125">
        <v>68410</v>
      </c>
      <c r="K48" s="135"/>
      <c r="L48" s="96"/>
      <c r="M48" s="91"/>
      <c r="N48" s="91"/>
      <c r="O48" s="85"/>
    </row>
    <row r="49" spans="1:15" s="4" customFormat="1" ht="16.5" customHeight="1" x14ac:dyDescent="0.15">
      <c r="A49" s="107"/>
      <c r="B49" s="167" t="s">
        <v>35</v>
      </c>
      <c r="C49" s="168"/>
      <c r="D49" s="168"/>
      <c r="E49" s="168"/>
      <c r="F49" s="168"/>
      <c r="G49" s="168"/>
      <c r="H49" s="130">
        <f>SUM(H33:H48)</f>
        <v>431066105</v>
      </c>
      <c r="I49" s="130">
        <f>SUM(I33:I48)</f>
        <v>293565433</v>
      </c>
      <c r="J49" s="131">
        <f>SUM(J36:J48)</f>
        <v>194158356</v>
      </c>
      <c r="K49" s="95"/>
      <c r="L49" s="88"/>
      <c r="M49" s="95"/>
      <c r="N49" s="85"/>
      <c r="O49" s="85"/>
    </row>
    <row r="50" spans="1:15" s="4" customFormat="1" ht="16.5" customHeight="1" x14ac:dyDescent="0.15">
      <c r="A50" s="107"/>
      <c r="B50" s="167" t="s">
        <v>36</v>
      </c>
      <c r="C50" s="168"/>
      <c r="D50" s="168"/>
      <c r="E50" s="168"/>
      <c r="F50" s="168"/>
      <c r="G50" s="168"/>
      <c r="H50" s="130">
        <f>SUM(H31,H49)</f>
        <v>3940926648</v>
      </c>
      <c r="I50" s="130">
        <f>SUM(I31,I49)</f>
        <v>1319020576</v>
      </c>
      <c r="J50" s="131">
        <f>SUM(J31,J49)</f>
        <v>2678563756</v>
      </c>
      <c r="K50" s="95"/>
      <c r="L50" s="88"/>
      <c r="M50" s="88"/>
      <c r="N50" s="97"/>
      <c r="O50" s="85"/>
    </row>
    <row r="51" spans="1:15" s="4" customFormat="1" ht="16.5" customHeight="1" x14ac:dyDescent="0.15">
      <c r="A51" s="107"/>
      <c r="B51" s="167" t="s">
        <v>37</v>
      </c>
      <c r="C51" s="168"/>
      <c r="D51" s="168"/>
      <c r="E51" s="168"/>
      <c r="F51" s="168"/>
      <c r="G51" s="168"/>
      <c r="H51" s="130">
        <f>SUM(H21,H50)</f>
        <v>3940926648</v>
      </c>
      <c r="I51" s="130">
        <f>SUM(I21,I50)</f>
        <v>1319020576</v>
      </c>
      <c r="J51" s="131">
        <f>SUM(J21,J50)</f>
        <v>3127643036</v>
      </c>
      <c r="K51" s="95"/>
      <c r="L51" s="88"/>
      <c r="M51" s="91"/>
      <c r="N51" s="91"/>
      <c r="O51" s="85"/>
    </row>
    <row r="52" spans="1:15" s="4" customFormat="1" ht="16.5" customHeight="1" x14ac:dyDescent="0.15">
      <c r="A52" s="107"/>
      <c r="B52" s="169" t="s">
        <v>38</v>
      </c>
      <c r="C52" s="170"/>
      <c r="D52" s="170"/>
      <c r="E52" s="170"/>
      <c r="F52" s="170"/>
      <c r="G52" s="170"/>
      <c r="H52" s="110"/>
      <c r="I52" s="110"/>
      <c r="J52" s="111"/>
      <c r="K52" s="92"/>
      <c r="L52" s="88"/>
      <c r="M52" s="92"/>
      <c r="N52" s="85"/>
      <c r="O52" s="85"/>
    </row>
    <row r="53" spans="1:15" s="4" customFormat="1" ht="16.5" customHeight="1" x14ac:dyDescent="0.15">
      <c r="A53" s="107"/>
      <c r="B53" s="169" t="s">
        <v>39</v>
      </c>
      <c r="C53" s="170"/>
      <c r="D53" s="170"/>
      <c r="E53" s="170"/>
      <c r="F53" s="170"/>
      <c r="G53" s="170"/>
      <c r="H53" s="110"/>
      <c r="I53" s="110"/>
      <c r="J53" s="111"/>
      <c r="K53" s="92"/>
      <c r="L53" s="88"/>
      <c r="M53" s="92"/>
      <c r="N53" s="85"/>
      <c r="O53" s="85"/>
    </row>
    <row r="54" spans="1:15" s="4" customFormat="1" ht="15" customHeight="1" x14ac:dyDescent="0.15">
      <c r="A54" s="107"/>
      <c r="B54" s="132"/>
      <c r="C54" s="133" t="s">
        <v>40</v>
      </c>
      <c r="D54" s="136"/>
      <c r="E54" s="147" t="s">
        <v>81</v>
      </c>
      <c r="F54" s="117"/>
      <c r="G54" s="147"/>
      <c r="H54" s="148"/>
      <c r="I54" s="124"/>
      <c r="J54" s="149">
        <v>100354391</v>
      </c>
      <c r="K54" s="135"/>
      <c r="L54" s="88"/>
      <c r="M54" s="98"/>
      <c r="N54" s="85"/>
      <c r="O54" s="85"/>
    </row>
    <row r="55" spans="1:15" s="4" customFormat="1" ht="15" customHeight="1" x14ac:dyDescent="0.15">
      <c r="A55" s="107"/>
      <c r="B55" s="132"/>
      <c r="C55" s="133" t="s">
        <v>41</v>
      </c>
      <c r="D55" s="136"/>
      <c r="E55" s="147" t="s">
        <v>82</v>
      </c>
      <c r="F55" s="117"/>
      <c r="G55" s="147"/>
      <c r="H55" s="148"/>
      <c r="I55" s="124"/>
      <c r="J55" s="149">
        <v>83048000</v>
      </c>
      <c r="K55" s="135"/>
      <c r="L55" s="88"/>
      <c r="M55" s="99"/>
      <c r="N55" s="85"/>
      <c r="O55" s="85"/>
    </row>
    <row r="56" spans="1:15" s="4" customFormat="1" ht="15" customHeight="1" x14ac:dyDescent="0.15">
      <c r="A56" s="107"/>
      <c r="B56" s="132"/>
      <c r="C56" s="133" t="s">
        <v>42</v>
      </c>
      <c r="D56" s="136"/>
      <c r="E56" s="147"/>
      <c r="F56" s="117"/>
      <c r="G56" s="147"/>
      <c r="H56" s="148"/>
      <c r="I56" s="124"/>
      <c r="J56" s="149">
        <v>12110592</v>
      </c>
      <c r="K56" s="135"/>
      <c r="L56" s="88"/>
      <c r="M56" s="100"/>
      <c r="N56" s="85"/>
      <c r="O56" s="85"/>
    </row>
    <row r="57" spans="1:15" s="4" customFormat="1" ht="15" customHeight="1" x14ac:dyDescent="0.15">
      <c r="A57" s="107"/>
      <c r="B57" s="132"/>
      <c r="C57" s="133" t="s">
        <v>60</v>
      </c>
      <c r="D57" s="136"/>
      <c r="E57" s="147" t="s">
        <v>83</v>
      </c>
      <c r="F57" s="117"/>
      <c r="G57" s="147" t="s">
        <v>109</v>
      </c>
      <c r="H57" s="148"/>
      <c r="I57" s="124"/>
      <c r="J57" s="149">
        <v>5743048</v>
      </c>
      <c r="K57" s="135"/>
      <c r="L57" s="88"/>
      <c r="M57" s="95"/>
      <c r="N57" s="85"/>
      <c r="O57" s="85"/>
    </row>
    <row r="58" spans="1:15" s="4" customFormat="1" ht="15" customHeight="1" x14ac:dyDescent="0.15">
      <c r="A58" s="107"/>
      <c r="B58" s="132"/>
      <c r="C58" s="133" t="s">
        <v>117</v>
      </c>
      <c r="D58" s="136"/>
      <c r="E58" s="147" t="s">
        <v>123</v>
      </c>
      <c r="F58" s="117"/>
      <c r="G58" s="147" t="s">
        <v>124</v>
      </c>
      <c r="H58" s="148"/>
      <c r="I58" s="124"/>
      <c r="J58" s="149">
        <v>5330</v>
      </c>
      <c r="K58" s="135"/>
      <c r="L58" s="88"/>
      <c r="M58" s="95"/>
      <c r="N58" s="85"/>
      <c r="O58" s="85"/>
    </row>
    <row r="59" spans="1:15" s="4" customFormat="1" ht="15" customHeight="1" x14ac:dyDescent="0.15">
      <c r="A59" s="107"/>
      <c r="B59" s="132"/>
      <c r="C59" s="133" t="s">
        <v>121</v>
      </c>
      <c r="D59" s="136"/>
      <c r="E59" s="147" t="s">
        <v>120</v>
      </c>
      <c r="F59" s="117"/>
      <c r="G59" s="147" t="s">
        <v>122</v>
      </c>
      <c r="H59" s="148"/>
      <c r="I59" s="124"/>
      <c r="J59" s="149">
        <v>340000</v>
      </c>
      <c r="K59" s="135"/>
      <c r="L59" s="88"/>
      <c r="M59" s="95"/>
      <c r="N59" s="85"/>
      <c r="O59" s="85"/>
    </row>
    <row r="60" spans="1:15" s="4" customFormat="1" ht="15" customHeight="1" x14ac:dyDescent="0.15">
      <c r="A60" s="107"/>
      <c r="B60" s="132"/>
      <c r="C60" s="133" t="s">
        <v>43</v>
      </c>
      <c r="D60" s="136"/>
      <c r="E60" s="147"/>
      <c r="F60" s="117"/>
      <c r="G60" s="147" t="s">
        <v>95</v>
      </c>
      <c r="H60" s="148"/>
      <c r="I60" s="124"/>
      <c r="J60" s="149">
        <v>17871457</v>
      </c>
      <c r="K60" s="135"/>
      <c r="L60" s="88"/>
      <c r="M60" s="95"/>
      <c r="N60" s="85"/>
      <c r="O60" s="85"/>
    </row>
    <row r="61" spans="1:15" s="4" customFormat="1" ht="19.5" customHeight="1" x14ac:dyDescent="0.15">
      <c r="A61" s="107"/>
      <c r="B61" s="167" t="s">
        <v>44</v>
      </c>
      <c r="C61" s="168"/>
      <c r="D61" s="168"/>
      <c r="E61" s="168"/>
      <c r="F61" s="168"/>
      <c r="G61" s="168"/>
      <c r="H61" s="130">
        <f>SUM(H54:H60)</f>
        <v>0</v>
      </c>
      <c r="I61" s="130">
        <f>SUM(I54:I60)</f>
        <v>0</v>
      </c>
      <c r="J61" s="131">
        <f>SUM(J54:J60)</f>
        <v>219472818</v>
      </c>
      <c r="K61" s="95"/>
      <c r="L61" s="88"/>
      <c r="M61" s="95"/>
      <c r="N61" s="85"/>
      <c r="O61" s="85"/>
    </row>
    <row r="62" spans="1:15" s="4" customFormat="1" ht="19.5" customHeight="1" x14ac:dyDescent="0.15">
      <c r="A62" s="107"/>
      <c r="B62" s="169" t="s">
        <v>45</v>
      </c>
      <c r="C62" s="170"/>
      <c r="D62" s="170"/>
      <c r="E62" s="170"/>
      <c r="F62" s="170"/>
      <c r="G62" s="170"/>
      <c r="H62" s="110"/>
      <c r="I62" s="110"/>
      <c r="J62" s="111"/>
      <c r="K62" s="92"/>
      <c r="L62" s="88"/>
      <c r="M62" s="92"/>
      <c r="N62" s="85"/>
      <c r="O62" s="85"/>
    </row>
    <row r="63" spans="1:15" s="4" customFormat="1" ht="15" customHeight="1" x14ac:dyDescent="0.15">
      <c r="A63" s="107"/>
      <c r="B63" s="132"/>
      <c r="C63" s="133" t="s">
        <v>46</v>
      </c>
      <c r="D63" s="136"/>
      <c r="E63" s="147" t="s">
        <v>82</v>
      </c>
      <c r="F63" s="117"/>
      <c r="G63" s="147"/>
      <c r="H63" s="148"/>
      <c r="I63" s="124"/>
      <c r="J63" s="149">
        <v>1156172000</v>
      </c>
      <c r="K63" s="135"/>
      <c r="L63" s="88"/>
      <c r="M63" s="95"/>
      <c r="N63" s="85"/>
      <c r="O63" s="85"/>
    </row>
    <row r="64" spans="1:15" s="4" customFormat="1" ht="15" customHeight="1" x14ac:dyDescent="0.15">
      <c r="A64" s="107"/>
      <c r="B64" s="132"/>
      <c r="C64" s="133" t="s">
        <v>47</v>
      </c>
      <c r="D64" s="136"/>
      <c r="E64" s="147"/>
      <c r="F64" s="117"/>
      <c r="G64" s="147" t="s">
        <v>94</v>
      </c>
      <c r="H64" s="148"/>
      <c r="I64" s="124"/>
      <c r="J64" s="149">
        <v>16147332</v>
      </c>
      <c r="K64" s="135"/>
      <c r="L64" s="88"/>
      <c r="M64" s="95"/>
      <c r="N64" s="85"/>
      <c r="O64" s="85"/>
    </row>
    <row r="65" spans="1:15" s="4" customFormat="1" ht="15" customHeight="1" x14ac:dyDescent="0.15">
      <c r="A65" s="107"/>
      <c r="B65" s="132"/>
      <c r="C65" s="133" t="s">
        <v>48</v>
      </c>
      <c r="D65" s="136"/>
      <c r="E65" s="147"/>
      <c r="F65" s="117"/>
      <c r="G65" s="147" t="s">
        <v>93</v>
      </c>
      <c r="H65" s="148"/>
      <c r="I65" s="124"/>
      <c r="J65" s="149">
        <v>25869766</v>
      </c>
      <c r="K65" s="135"/>
      <c r="L65" s="88"/>
      <c r="M65" s="95"/>
      <c r="N65" s="85"/>
      <c r="O65" s="85"/>
    </row>
    <row r="66" spans="1:15" s="4" customFormat="1" ht="15" customHeight="1" x14ac:dyDescent="0.15">
      <c r="A66" s="107"/>
      <c r="B66" s="132"/>
      <c r="C66" s="133" t="s">
        <v>49</v>
      </c>
      <c r="D66" s="136"/>
      <c r="E66" s="147" t="s">
        <v>92</v>
      </c>
      <c r="F66" s="117"/>
      <c r="G66" s="147" t="s">
        <v>110</v>
      </c>
      <c r="H66" s="148"/>
      <c r="I66" s="124"/>
      <c r="J66" s="149">
        <v>2434428</v>
      </c>
      <c r="K66" s="135"/>
      <c r="L66" s="88"/>
      <c r="M66" s="95"/>
      <c r="N66" s="85"/>
      <c r="O66" s="85"/>
    </row>
    <row r="67" spans="1:15" s="4" customFormat="1" ht="15" customHeight="1" x14ac:dyDescent="0.15">
      <c r="A67" s="107"/>
      <c r="B67" s="132"/>
      <c r="C67" s="133" t="s">
        <v>50</v>
      </c>
      <c r="D67" s="136"/>
      <c r="E67" s="147" t="s">
        <v>90</v>
      </c>
      <c r="F67" s="117"/>
      <c r="G67" s="147" t="s">
        <v>91</v>
      </c>
      <c r="H67" s="148"/>
      <c r="I67" s="124"/>
      <c r="J67" s="149">
        <v>9257540</v>
      </c>
      <c r="K67" s="135"/>
      <c r="L67" s="88"/>
      <c r="M67" s="95"/>
      <c r="N67" s="85"/>
      <c r="O67" s="85"/>
    </row>
    <row r="68" spans="1:15" s="4" customFormat="1" ht="17.25" customHeight="1" x14ac:dyDescent="0.15">
      <c r="A68" s="107"/>
      <c r="B68" s="167" t="s">
        <v>51</v>
      </c>
      <c r="C68" s="168"/>
      <c r="D68" s="168"/>
      <c r="E68" s="168"/>
      <c r="F68" s="168"/>
      <c r="G68" s="168"/>
      <c r="H68" s="130">
        <f>SUM(H63:H67)</f>
        <v>0</v>
      </c>
      <c r="I68" s="130">
        <f>SUM(I63:I67)</f>
        <v>0</v>
      </c>
      <c r="J68" s="131">
        <f>SUM(J63:J67)</f>
        <v>1209881066</v>
      </c>
      <c r="K68" s="147"/>
      <c r="L68" s="88"/>
      <c r="M68" s="95"/>
      <c r="N68" s="85"/>
      <c r="O68" s="85"/>
    </row>
    <row r="69" spans="1:15" s="4" customFormat="1" ht="17.25" customHeight="1" x14ac:dyDescent="0.15">
      <c r="A69" s="107"/>
      <c r="B69" s="167" t="s">
        <v>52</v>
      </c>
      <c r="C69" s="168"/>
      <c r="D69" s="168"/>
      <c r="E69" s="168"/>
      <c r="F69" s="168"/>
      <c r="G69" s="168"/>
      <c r="H69" s="130">
        <f>SUM(H61,H68)</f>
        <v>0</v>
      </c>
      <c r="I69" s="130">
        <f>SUM(I61,I68)</f>
        <v>0</v>
      </c>
      <c r="J69" s="131">
        <f>SUM(J61,J68)</f>
        <v>1429353884</v>
      </c>
      <c r="K69" s="147"/>
      <c r="L69" s="88"/>
      <c r="M69" s="95"/>
      <c r="N69" s="85"/>
      <c r="O69" s="85"/>
    </row>
    <row r="70" spans="1:15" s="4" customFormat="1" ht="17.25" customHeight="1" x14ac:dyDescent="0.15">
      <c r="A70" s="107"/>
      <c r="B70" s="167" t="s">
        <v>53</v>
      </c>
      <c r="C70" s="168"/>
      <c r="D70" s="168"/>
      <c r="E70" s="168"/>
      <c r="F70" s="168"/>
      <c r="G70" s="168"/>
      <c r="H70" s="130">
        <f>H51-H69</f>
        <v>3940926648</v>
      </c>
      <c r="I70" s="130">
        <f>I51-I69</f>
        <v>1319020576</v>
      </c>
      <c r="J70" s="131">
        <f>J51-J69</f>
        <v>1698289152</v>
      </c>
      <c r="K70" s="147"/>
      <c r="L70" s="88"/>
      <c r="M70" s="95"/>
      <c r="N70" s="85"/>
      <c r="O70" s="85"/>
    </row>
    <row r="71" spans="1:15" s="4" customFormat="1" ht="17.25" customHeight="1" x14ac:dyDescent="0.15">
      <c r="A71" s="107"/>
      <c r="B71" s="88"/>
      <c r="C71" s="88"/>
      <c r="D71" s="88"/>
      <c r="E71" s="88"/>
      <c r="F71" s="88"/>
      <c r="G71" s="88"/>
      <c r="H71" s="128"/>
      <c r="I71" s="128"/>
      <c r="J71" s="128"/>
      <c r="K71" s="95"/>
      <c r="L71" s="88"/>
      <c r="M71" s="95"/>
      <c r="N71" s="85"/>
      <c r="O71" s="85"/>
    </row>
    <row r="72" spans="1:15" ht="15.75" x14ac:dyDescent="0.15">
      <c r="A72" s="152"/>
      <c r="B72" s="152"/>
      <c r="C72" s="152" t="s">
        <v>58</v>
      </c>
      <c r="D72" s="152"/>
      <c r="E72" s="152"/>
      <c r="F72" s="152"/>
      <c r="G72" s="152"/>
      <c r="H72" s="152"/>
      <c r="I72" s="152"/>
      <c r="J72" s="152"/>
      <c r="K72" s="152"/>
    </row>
    <row r="73" spans="1:15" ht="15.75" x14ac:dyDescent="0.15">
      <c r="A73" s="152"/>
      <c r="B73" s="152"/>
      <c r="C73" s="152"/>
      <c r="D73" s="152" t="s">
        <v>59</v>
      </c>
      <c r="E73" s="152"/>
      <c r="F73" s="152"/>
      <c r="G73" s="152"/>
      <c r="H73" s="152"/>
      <c r="I73" s="152"/>
      <c r="J73" s="152"/>
      <c r="K73" s="152"/>
    </row>
    <row r="74" spans="1:15" ht="14.1" customHeight="1" x14ac:dyDescent="0.15">
      <c r="A74" s="152"/>
      <c r="B74" s="152"/>
      <c r="C74" s="152"/>
      <c r="D74" s="152"/>
      <c r="E74" s="152"/>
      <c r="F74" s="152"/>
      <c r="G74" s="152"/>
      <c r="H74" s="152"/>
      <c r="I74" s="152"/>
      <c r="J74" s="152"/>
      <c r="K74" s="152"/>
    </row>
    <row r="75" spans="1:15" ht="14.1" customHeight="1" x14ac:dyDescent="0.15">
      <c r="A75" s="152"/>
      <c r="B75" s="152"/>
      <c r="C75" s="152"/>
      <c r="D75" s="152"/>
      <c r="E75" s="152"/>
      <c r="F75" s="152"/>
      <c r="G75" s="152"/>
      <c r="H75" s="152"/>
      <c r="I75" s="152"/>
      <c r="J75" s="152"/>
      <c r="K75" s="152"/>
    </row>
    <row r="76" spans="1:15" ht="32.25" customHeight="1" x14ac:dyDescent="0.15">
      <c r="A76" s="152"/>
      <c r="B76" s="152"/>
      <c r="C76" s="152"/>
      <c r="D76" s="152"/>
      <c r="E76" s="166" t="s">
        <v>134</v>
      </c>
      <c r="F76" s="166"/>
      <c r="G76" s="152"/>
      <c r="H76" s="152"/>
      <c r="I76" s="152"/>
      <c r="J76" s="152"/>
      <c r="K76" s="152"/>
    </row>
    <row r="77" spans="1:15" ht="32.25" customHeight="1" x14ac:dyDescent="0.15">
      <c r="A77" s="152"/>
      <c r="B77" s="152"/>
      <c r="C77" s="152"/>
      <c r="D77" s="152"/>
      <c r="E77" s="166" t="s">
        <v>135</v>
      </c>
      <c r="F77" s="166"/>
      <c r="G77" s="152"/>
      <c r="H77" s="152"/>
      <c r="I77" s="152"/>
      <c r="J77" s="152"/>
      <c r="K77" s="152"/>
    </row>
    <row r="78" spans="1:15" ht="32.25" customHeight="1" x14ac:dyDescent="0.15">
      <c r="A78" s="152"/>
      <c r="B78" s="152"/>
      <c r="C78" s="152"/>
      <c r="D78" s="152"/>
      <c r="E78" s="166" t="s">
        <v>136</v>
      </c>
      <c r="F78" s="166"/>
      <c r="G78" s="152"/>
      <c r="H78" s="152"/>
      <c r="I78" s="152"/>
      <c r="J78" s="152"/>
      <c r="K78" s="152"/>
    </row>
    <row r="79" spans="1:15" ht="14.1" customHeight="1" x14ac:dyDescent="0.15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</row>
    <row r="80" spans="1:15" ht="14.1" customHeight="1" x14ac:dyDescent="0.15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</row>
    <row r="81" spans="1:11" ht="14.1" customHeight="1" x14ac:dyDescent="0.15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</row>
    <row r="82" spans="1:11" ht="14.1" customHeight="1" x14ac:dyDescent="0.15">
      <c r="A82" s="152"/>
      <c r="B82" s="152"/>
      <c r="C82" s="152"/>
      <c r="D82" s="152"/>
      <c r="E82" s="152"/>
      <c r="F82" s="152"/>
      <c r="G82" s="152"/>
      <c r="H82" s="152"/>
      <c r="I82" s="152"/>
      <c r="J82" s="152"/>
      <c r="K82" s="152"/>
    </row>
    <row r="83" spans="1:11" ht="14.1" customHeight="1" x14ac:dyDescent="0.15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</row>
    <row r="84" spans="1:11" ht="14.1" customHeight="1" x14ac:dyDescent="0.15">
      <c r="A84" s="152"/>
      <c r="B84" s="152"/>
      <c r="C84" s="152"/>
      <c r="D84" s="152"/>
      <c r="E84" s="152"/>
      <c r="F84" s="152"/>
      <c r="G84" s="152"/>
      <c r="H84" s="152"/>
      <c r="I84" s="152"/>
      <c r="J84" s="152"/>
      <c r="K84" s="152"/>
    </row>
    <row r="85" spans="1:11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152"/>
      <c r="K85" s="152"/>
    </row>
    <row r="86" spans="1:11" ht="14.1" customHeight="1" x14ac:dyDescent="0.15">
      <c r="A86" s="152"/>
      <c r="B86" s="152"/>
      <c r="C86" s="152"/>
      <c r="D86" s="152"/>
      <c r="E86" s="152"/>
      <c r="F86" s="152"/>
      <c r="G86" s="152"/>
      <c r="H86" s="152"/>
      <c r="I86" s="152"/>
      <c r="J86" s="152"/>
      <c r="K86" s="152"/>
    </row>
    <row r="87" spans="1:11" ht="14.1" customHeight="1" x14ac:dyDescent="0.15">
      <c r="A87" s="152"/>
      <c r="B87" s="152"/>
      <c r="C87" s="152"/>
      <c r="D87" s="152"/>
      <c r="E87" s="152"/>
      <c r="F87" s="152"/>
      <c r="G87" s="152"/>
      <c r="H87" s="152"/>
      <c r="I87" s="152"/>
      <c r="J87" s="152"/>
      <c r="K87" s="152"/>
    </row>
    <row r="88" spans="1:11" ht="14.1" customHeight="1" x14ac:dyDescent="0.15">
      <c r="A88" s="152"/>
      <c r="B88" s="152"/>
      <c r="C88" s="152"/>
      <c r="D88" s="152"/>
      <c r="E88" s="152"/>
      <c r="F88" s="152"/>
      <c r="G88" s="152"/>
      <c r="H88" s="152"/>
      <c r="I88" s="152"/>
      <c r="J88" s="152"/>
      <c r="K88" s="152"/>
    </row>
    <row r="89" spans="1:11" ht="14.1" customHeight="1" x14ac:dyDescent="0.15">
      <c r="A89" s="152"/>
      <c r="B89" s="152"/>
      <c r="C89" s="152"/>
      <c r="D89" s="152"/>
      <c r="E89" s="152"/>
      <c r="F89" s="152"/>
      <c r="G89" s="152"/>
      <c r="H89" s="152"/>
      <c r="I89" s="152"/>
      <c r="J89" s="152"/>
      <c r="K89" s="152"/>
    </row>
    <row r="90" spans="1:11" ht="14.1" customHeight="1" x14ac:dyDescent="0.15">
      <c r="A90" s="152"/>
      <c r="B90" s="152"/>
      <c r="C90" s="152"/>
      <c r="D90" s="152"/>
      <c r="E90" s="152"/>
      <c r="F90" s="152"/>
      <c r="G90" s="152"/>
      <c r="H90" s="152"/>
      <c r="I90" s="152"/>
      <c r="J90" s="152"/>
      <c r="K90" s="152"/>
    </row>
    <row r="91" spans="1:11" ht="14.1" customHeight="1" x14ac:dyDescent="0.15">
      <c r="B91" s="152"/>
      <c r="C91" s="152"/>
      <c r="D91" s="152"/>
      <c r="E91" s="152"/>
      <c r="F91" s="152"/>
      <c r="G91" s="152"/>
      <c r="H91" s="152"/>
      <c r="I91" s="152"/>
      <c r="J91" s="152"/>
    </row>
    <row r="92" spans="1:11" ht="14.1" customHeight="1" x14ac:dyDescent="0.15">
      <c r="B92" s="152"/>
      <c r="C92" s="152"/>
      <c r="D92" s="152"/>
      <c r="E92" s="152"/>
      <c r="F92" s="152"/>
      <c r="G92" s="152"/>
      <c r="H92" s="152"/>
      <c r="I92" s="152"/>
      <c r="J92" s="152"/>
    </row>
    <row r="93" spans="1:11" ht="14.1" customHeight="1" x14ac:dyDescent="0.15">
      <c r="B93" s="152"/>
      <c r="C93" s="152"/>
      <c r="D93" s="152"/>
      <c r="E93" s="152"/>
      <c r="F93" s="152"/>
      <c r="G93" s="152"/>
      <c r="H93" s="152"/>
      <c r="I93" s="152"/>
      <c r="J93" s="152"/>
    </row>
    <row r="94" spans="1:11" ht="14.1" customHeight="1" x14ac:dyDescent="0.15">
      <c r="B94" s="152"/>
      <c r="C94" s="152"/>
      <c r="D94" s="152"/>
      <c r="E94" s="152"/>
      <c r="F94" s="152"/>
      <c r="G94" s="152"/>
      <c r="H94" s="152"/>
      <c r="I94" s="152"/>
      <c r="J94" s="152"/>
    </row>
    <row r="95" spans="1:11" ht="14.1" customHeight="1" x14ac:dyDescent="0.15">
      <c r="B95" s="152"/>
      <c r="C95" s="152"/>
      <c r="D95" s="152"/>
      <c r="E95" s="152"/>
      <c r="F95" s="152"/>
      <c r="G95" s="152"/>
      <c r="H95" s="152"/>
      <c r="I95" s="152"/>
      <c r="J95" s="152"/>
    </row>
    <row r="96" spans="1:11" ht="14.1" customHeight="1" x14ac:dyDescent="0.15">
      <c r="B96" s="152"/>
      <c r="C96" s="152"/>
      <c r="D96" s="152"/>
      <c r="E96" s="152"/>
      <c r="F96" s="152"/>
      <c r="G96" s="152"/>
      <c r="H96" s="152"/>
      <c r="I96" s="152"/>
      <c r="J96" s="152"/>
    </row>
    <row r="97" spans="2:10" ht="14.1" customHeight="1" x14ac:dyDescent="0.15">
      <c r="B97" s="152"/>
      <c r="C97" s="152"/>
      <c r="D97" s="152"/>
      <c r="E97" s="152"/>
      <c r="F97" s="152"/>
      <c r="G97" s="152"/>
      <c r="H97" s="152"/>
      <c r="I97" s="152"/>
      <c r="J97" s="152"/>
    </row>
    <row r="98" spans="2:10" ht="14.1" customHeight="1" x14ac:dyDescent="0.15">
      <c r="B98" s="152"/>
      <c r="C98" s="152"/>
      <c r="D98" s="152"/>
      <c r="E98" s="152"/>
      <c r="F98" s="152"/>
      <c r="G98" s="152"/>
      <c r="H98" s="152"/>
      <c r="I98" s="152"/>
      <c r="J98" s="152"/>
    </row>
    <row r="99" spans="2:10" ht="14.1" customHeight="1" x14ac:dyDescent="0.15">
      <c r="B99" s="152"/>
      <c r="C99" s="152"/>
      <c r="D99" s="152"/>
      <c r="E99" s="152"/>
      <c r="F99" s="152"/>
      <c r="G99" s="152"/>
      <c r="H99" s="152"/>
      <c r="I99" s="152"/>
      <c r="J99" s="152"/>
    </row>
    <row r="100" spans="2:10" ht="14.1" customHeight="1" x14ac:dyDescent="0.15">
      <c r="B100" s="152"/>
      <c r="C100" s="152"/>
      <c r="D100" s="152"/>
      <c r="E100" s="152"/>
      <c r="F100" s="152"/>
      <c r="G100" s="152"/>
      <c r="H100" s="152"/>
      <c r="I100" s="152"/>
      <c r="J100" s="152"/>
    </row>
    <row r="101" spans="2:10" ht="14.1" customHeight="1" x14ac:dyDescent="0.15">
      <c r="B101" s="152"/>
      <c r="C101" s="152"/>
      <c r="D101" s="152"/>
      <c r="E101" s="152"/>
      <c r="F101" s="152"/>
      <c r="G101" s="152"/>
      <c r="H101" s="152"/>
      <c r="I101" s="152"/>
      <c r="J101" s="152"/>
    </row>
    <row r="102" spans="2:10" ht="14.1" customHeight="1" x14ac:dyDescent="0.15">
      <c r="B102" s="152"/>
      <c r="C102" s="152"/>
      <c r="D102" s="152"/>
      <c r="E102" s="152"/>
      <c r="F102" s="152"/>
      <c r="G102" s="152"/>
      <c r="H102" s="152"/>
      <c r="I102" s="152"/>
      <c r="J102" s="152"/>
    </row>
    <row r="103" spans="2:10" ht="14.1" customHeight="1" x14ac:dyDescent="0.15">
      <c r="B103" s="152"/>
      <c r="C103" s="152"/>
      <c r="D103" s="152"/>
      <c r="E103" s="152"/>
      <c r="F103" s="152"/>
      <c r="G103" s="152"/>
      <c r="H103" s="152"/>
      <c r="I103" s="152"/>
      <c r="J103" s="152"/>
    </row>
    <row r="104" spans="2:10" ht="14.1" customHeight="1" x14ac:dyDescent="0.15">
      <c r="B104" s="152"/>
      <c r="C104" s="152"/>
      <c r="D104" s="152"/>
      <c r="E104" s="152"/>
      <c r="F104" s="152"/>
      <c r="G104" s="152"/>
      <c r="H104" s="152"/>
      <c r="I104" s="152"/>
      <c r="J104" s="152"/>
    </row>
    <row r="105" spans="2:10" ht="14.1" customHeight="1" x14ac:dyDescent="0.15">
      <c r="B105" s="152"/>
      <c r="C105" s="152"/>
      <c r="D105" s="152"/>
      <c r="E105" s="152"/>
      <c r="F105" s="152"/>
      <c r="G105" s="152"/>
      <c r="H105" s="152"/>
      <c r="I105" s="152"/>
      <c r="J105" s="152"/>
    </row>
    <row r="106" spans="2:10" ht="14.1" customHeight="1" x14ac:dyDescent="0.15">
      <c r="B106" s="152"/>
      <c r="C106" s="152"/>
      <c r="D106" s="152"/>
      <c r="E106" s="152"/>
      <c r="F106" s="152"/>
      <c r="G106" s="152"/>
      <c r="H106" s="152"/>
      <c r="I106" s="152"/>
      <c r="J106" s="152"/>
    </row>
    <row r="107" spans="2:10" ht="14.1" customHeight="1" x14ac:dyDescent="0.15">
      <c r="B107" s="152"/>
      <c r="C107" s="152"/>
      <c r="D107" s="152"/>
      <c r="E107" s="152"/>
      <c r="F107" s="152"/>
      <c r="G107" s="152"/>
      <c r="H107" s="152"/>
      <c r="I107" s="152"/>
      <c r="J107" s="152"/>
    </row>
    <row r="108" spans="2:10" ht="14.1" customHeight="1" x14ac:dyDescent="0.15">
      <c r="B108" s="152"/>
      <c r="C108" s="152"/>
      <c r="D108" s="152"/>
      <c r="E108" s="152"/>
      <c r="F108" s="152"/>
      <c r="G108" s="152"/>
      <c r="H108" s="152"/>
      <c r="I108" s="152"/>
      <c r="J108" s="152"/>
    </row>
    <row r="109" spans="2:10" ht="14.1" customHeight="1" x14ac:dyDescent="0.15">
      <c r="B109" s="152"/>
      <c r="C109" s="152"/>
      <c r="D109" s="152"/>
      <c r="E109" s="152"/>
      <c r="F109" s="152"/>
      <c r="G109" s="152"/>
      <c r="H109" s="152"/>
      <c r="I109" s="152"/>
      <c r="J109" s="152"/>
    </row>
    <row r="110" spans="2:10" ht="14.1" customHeight="1" x14ac:dyDescent="0.15">
      <c r="B110" s="152"/>
      <c r="C110" s="152"/>
      <c r="D110" s="152"/>
      <c r="E110" s="152"/>
      <c r="F110" s="152"/>
      <c r="G110" s="152"/>
      <c r="H110" s="152"/>
      <c r="I110" s="152"/>
      <c r="J110" s="152"/>
    </row>
    <row r="111" spans="2:10" ht="14.1" customHeight="1" x14ac:dyDescent="0.15">
      <c r="B111" s="152"/>
      <c r="C111" s="152"/>
      <c r="D111" s="152"/>
      <c r="E111" s="152"/>
      <c r="F111" s="152"/>
      <c r="G111" s="152"/>
      <c r="H111" s="152"/>
      <c r="I111" s="152"/>
      <c r="J111" s="152"/>
    </row>
    <row r="112" spans="2:10" ht="14.1" customHeight="1" x14ac:dyDescent="0.15">
      <c r="B112" s="152"/>
      <c r="C112" s="152"/>
      <c r="D112" s="152"/>
      <c r="E112" s="152"/>
      <c r="F112" s="152"/>
      <c r="G112" s="152"/>
      <c r="H112" s="152"/>
      <c r="I112" s="152"/>
      <c r="J112" s="152"/>
    </row>
    <row r="113" spans="2:10" ht="14.1" customHeight="1" x14ac:dyDescent="0.15">
      <c r="B113" s="152"/>
      <c r="C113" s="152"/>
      <c r="D113" s="152"/>
      <c r="E113" s="152"/>
      <c r="F113" s="152"/>
      <c r="G113" s="152"/>
      <c r="H113" s="152"/>
      <c r="I113" s="152"/>
      <c r="J113" s="152"/>
    </row>
    <row r="114" spans="2:10" ht="14.1" customHeight="1" x14ac:dyDescent="0.15">
      <c r="B114" s="152"/>
      <c r="C114" s="152"/>
      <c r="D114" s="152"/>
      <c r="E114" s="152"/>
      <c r="F114" s="152"/>
      <c r="G114" s="152"/>
      <c r="H114" s="152"/>
      <c r="I114" s="152"/>
      <c r="J114" s="152"/>
    </row>
    <row r="115" spans="2:10" ht="14.1" customHeight="1" x14ac:dyDescent="0.15">
      <c r="B115" s="152"/>
      <c r="C115" s="152"/>
      <c r="D115" s="152"/>
      <c r="E115" s="152"/>
      <c r="F115" s="152"/>
      <c r="G115" s="152"/>
      <c r="H115" s="152"/>
      <c r="I115" s="152"/>
      <c r="J115" s="152"/>
    </row>
    <row r="116" spans="2:10" ht="14.1" customHeight="1" x14ac:dyDescent="0.15">
      <c r="B116" s="152"/>
      <c r="C116" s="152"/>
      <c r="D116" s="152"/>
      <c r="E116" s="152"/>
      <c r="F116" s="152"/>
      <c r="G116" s="152"/>
      <c r="H116" s="152"/>
      <c r="I116" s="152"/>
      <c r="J116" s="152"/>
    </row>
    <row r="117" spans="2:10" ht="14.1" customHeight="1" x14ac:dyDescent="0.15">
      <c r="B117" s="152"/>
      <c r="C117" s="152"/>
      <c r="D117" s="152"/>
      <c r="E117" s="152"/>
      <c r="F117" s="152"/>
      <c r="G117" s="152"/>
      <c r="H117" s="152"/>
      <c r="I117" s="152"/>
      <c r="J117" s="152"/>
    </row>
    <row r="118" spans="2:10" ht="14.1" customHeight="1" x14ac:dyDescent="0.15">
      <c r="B118" s="152"/>
      <c r="C118" s="152"/>
      <c r="D118" s="152"/>
      <c r="E118" s="152"/>
      <c r="F118" s="152"/>
      <c r="G118" s="152"/>
      <c r="H118" s="152"/>
      <c r="I118" s="152"/>
      <c r="J118" s="152"/>
    </row>
    <row r="119" spans="2:10" ht="14.1" customHeight="1" x14ac:dyDescent="0.15">
      <c r="B119" s="152"/>
      <c r="C119" s="152"/>
      <c r="D119" s="152"/>
      <c r="E119" s="152"/>
      <c r="F119" s="152"/>
      <c r="G119" s="152"/>
      <c r="H119" s="152"/>
      <c r="I119" s="152"/>
      <c r="J119" s="152"/>
    </row>
    <row r="120" spans="2:10" ht="14.1" customHeight="1" x14ac:dyDescent="0.15">
      <c r="B120" s="152"/>
      <c r="C120" s="152"/>
      <c r="D120" s="152"/>
      <c r="E120" s="152"/>
      <c r="F120" s="152"/>
      <c r="G120" s="152"/>
      <c r="H120" s="152"/>
      <c r="I120" s="152"/>
      <c r="J120" s="152"/>
    </row>
    <row r="121" spans="2:10" ht="14.1" customHeight="1" x14ac:dyDescent="0.15">
      <c r="B121" s="152"/>
      <c r="C121" s="152"/>
      <c r="D121" s="152"/>
      <c r="E121" s="152"/>
      <c r="F121" s="152"/>
      <c r="G121" s="152"/>
      <c r="H121" s="152"/>
      <c r="I121" s="152"/>
      <c r="J121" s="152"/>
    </row>
    <row r="122" spans="2:10" ht="14.1" customHeight="1" x14ac:dyDescent="0.15">
      <c r="B122" s="152"/>
      <c r="C122" s="152"/>
      <c r="D122" s="152"/>
      <c r="E122" s="152"/>
      <c r="F122" s="152"/>
      <c r="G122" s="152"/>
      <c r="H122" s="152"/>
      <c r="I122" s="152"/>
      <c r="J122" s="152"/>
    </row>
    <row r="123" spans="2:10" ht="14.1" customHeight="1" x14ac:dyDescent="0.15">
      <c r="B123" s="152"/>
      <c r="C123" s="152"/>
      <c r="D123" s="152"/>
      <c r="E123" s="152"/>
      <c r="F123" s="152"/>
      <c r="G123" s="152"/>
      <c r="H123" s="152"/>
      <c r="I123" s="152"/>
      <c r="J123" s="152"/>
    </row>
    <row r="124" spans="2:10" ht="14.1" customHeight="1" x14ac:dyDescent="0.15">
      <c r="B124" s="152"/>
      <c r="C124" s="152"/>
      <c r="D124" s="152"/>
      <c r="E124" s="152"/>
      <c r="F124" s="152"/>
      <c r="G124" s="152"/>
      <c r="H124" s="152"/>
      <c r="I124" s="152"/>
      <c r="J124" s="152"/>
    </row>
  </sheetData>
  <mergeCells count="28">
    <mergeCell ref="A2:J2"/>
    <mergeCell ref="B4:J4"/>
    <mergeCell ref="B52:G52"/>
    <mergeCell ref="B53:G53"/>
    <mergeCell ref="B61:G61"/>
    <mergeCell ref="B31:G31"/>
    <mergeCell ref="B32:G32"/>
    <mergeCell ref="E36:I36"/>
    <mergeCell ref="B49:G49"/>
    <mergeCell ref="B50:G50"/>
    <mergeCell ref="B51:G51"/>
    <mergeCell ref="E15:I15"/>
    <mergeCell ref="B22:G22"/>
    <mergeCell ref="B23:G23"/>
    <mergeCell ref="E26:I26"/>
    <mergeCell ref="E30:I30"/>
    <mergeCell ref="L5:N5"/>
    <mergeCell ref="B6:D6"/>
    <mergeCell ref="B7:G7"/>
    <mergeCell ref="B8:G8"/>
    <mergeCell ref="B21:G21"/>
    <mergeCell ref="E78:F78"/>
    <mergeCell ref="E76:F76"/>
    <mergeCell ref="E77:F77"/>
    <mergeCell ref="B70:G70"/>
    <mergeCell ref="B62:G62"/>
    <mergeCell ref="B68:G68"/>
    <mergeCell ref="B69:G69"/>
  </mergeCells>
  <phoneticPr fontId="4"/>
  <dataValidations count="4">
    <dataValidation type="whole" imeMode="disabled" allowBlank="1" showInputMessage="1" showErrorMessage="1" sqref="H48:I48" xr:uid="{92506B3E-DFB3-46B4-8B68-55237D367126}">
      <formula1>0</formula1>
      <formula2>999999999999</formula2>
    </dataValidation>
    <dataValidation type="whole" allowBlank="1" showInputMessage="1" showErrorMessage="1" sqref="F9:F14 F24:F25 F27:F29 F33:F35 F63:F67 F54:F60 F37:F48 F16:F20" xr:uid="{987560BA-312D-4611-AA9A-12F9FD21A76D}">
      <formula1>1900</formula1>
      <formula2>2999</formula2>
    </dataValidation>
    <dataValidation type="whole" imeMode="off" allowBlank="1" showInputMessage="1" showErrorMessage="1" sqref="H9:I14 H24:I25 H63:I67 H27:I29 H33:I35 J24:J30 H54:I60 J33:J48 H37:I47 H16:I20 J9:J20" xr:uid="{2BA1BECD-1730-464B-955E-8CDC9EAD41B0}">
      <formula1>-999999999999</formula1>
      <formula2>999999999999</formula2>
    </dataValidation>
    <dataValidation type="list" allowBlank="1" showInputMessage="1" showErrorMessage="1" sqref="L24:L30 L33:L48 L9:L20" xr:uid="{8D0917EF-82E9-474A-A69F-668DAF8417C0}">
      <formula1>"○,△,×"</formula1>
    </dataValidation>
  </dataValidations>
  <printOptions horizontalCentered="1" verticalCentered="1"/>
  <pageMargins left="0" right="0" top="0" bottom="0" header="0.31496062992125984" footer="0.31496062992125984"/>
  <pageSetup paperSize="9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tTable1"/>
  <dimension ref="A1:C120"/>
  <sheetViews>
    <sheetView showGridLines="0" zoomScaleNormal="100" zoomScaleSheetLayoutView="115" workbookViewId="0">
      <selection sqref="A1:A2"/>
    </sheetView>
  </sheetViews>
  <sheetFormatPr defaultColWidth="9.140625" defaultRowHeight="13.5" x14ac:dyDescent="0.15"/>
  <cols>
    <col min="1" max="1" width="16.140625" style="44" customWidth="1"/>
    <col min="2" max="2" width="27.140625" style="44" customWidth="1"/>
    <col min="3" max="3" width="26.28515625" style="44" customWidth="1"/>
    <col min="4" max="16384" width="9.140625" style="44"/>
  </cols>
  <sheetData>
    <row r="1" spans="1:3" x14ac:dyDescent="0.15">
      <c r="A1" s="177" t="s">
        <v>54</v>
      </c>
      <c r="B1" s="66" t="s">
        <v>63</v>
      </c>
      <c r="C1" s="177" t="s">
        <v>64</v>
      </c>
    </row>
    <row r="2" spans="1:3" x14ac:dyDescent="0.15">
      <c r="A2" s="177"/>
      <c r="B2" s="64" t="s">
        <v>55</v>
      </c>
      <c r="C2" s="177"/>
    </row>
    <row r="3" spans="1:3" x14ac:dyDescent="0.15">
      <c r="A3" s="45">
        <v>1900</v>
      </c>
      <c r="B3" s="45">
        <v>19.8</v>
      </c>
      <c r="C3" s="67">
        <f>ROUND($B$120/B3,3)</f>
        <v>5.4550000000000001</v>
      </c>
    </row>
    <row r="4" spans="1:3" x14ac:dyDescent="0.15">
      <c r="A4" s="45">
        <v>1901</v>
      </c>
      <c r="B4" s="45">
        <v>19.8</v>
      </c>
      <c r="C4" s="67">
        <f t="shared" ref="C4:C67" si="0">ROUND($B$120/B4,3)</f>
        <v>5.4550000000000001</v>
      </c>
    </row>
    <row r="5" spans="1:3" x14ac:dyDescent="0.15">
      <c r="A5" s="45">
        <v>1902</v>
      </c>
      <c r="B5" s="45">
        <v>19.8</v>
      </c>
      <c r="C5" s="67">
        <f t="shared" si="0"/>
        <v>5.4550000000000001</v>
      </c>
    </row>
    <row r="6" spans="1:3" x14ac:dyDescent="0.15">
      <c r="A6" s="45">
        <v>1903</v>
      </c>
      <c r="B6" s="45">
        <v>19.8</v>
      </c>
      <c r="C6" s="67">
        <f t="shared" si="0"/>
        <v>5.4550000000000001</v>
      </c>
    </row>
    <row r="7" spans="1:3" x14ac:dyDescent="0.15">
      <c r="A7" s="45">
        <v>1904</v>
      </c>
      <c r="B7" s="45">
        <v>19.8</v>
      </c>
      <c r="C7" s="67">
        <f t="shared" si="0"/>
        <v>5.4550000000000001</v>
      </c>
    </row>
    <row r="8" spans="1:3" x14ac:dyDescent="0.15">
      <c r="A8" s="45">
        <v>1905</v>
      </c>
      <c r="B8" s="45">
        <v>19.8</v>
      </c>
      <c r="C8" s="67">
        <f t="shared" si="0"/>
        <v>5.4550000000000001</v>
      </c>
    </row>
    <row r="9" spans="1:3" x14ac:dyDescent="0.15">
      <c r="A9" s="45">
        <v>1906</v>
      </c>
      <c r="B9" s="45">
        <v>19.8</v>
      </c>
      <c r="C9" s="67">
        <f t="shared" si="0"/>
        <v>5.4550000000000001</v>
      </c>
    </row>
    <row r="10" spans="1:3" x14ac:dyDescent="0.15">
      <c r="A10" s="45">
        <v>1907</v>
      </c>
      <c r="B10" s="45">
        <v>19.8</v>
      </c>
      <c r="C10" s="67">
        <f t="shared" si="0"/>
        <v>5.4550000000000001</v>
      </c>
    </row>
    <row r="11" spans="1:3" x14ac:dyDescent="0.15">
      <c r="A11" s="45">
        <v>1908</v>
      </c>
      <c r="B11" s="45">
        <v>19.8</v>
      </c>
      <c r="C11" s="67">
        <f t="shared" si="0"/>
        <v>5.4550000000000001</v>
      </c>
    </row>
    <row r="12" spans="1:3" x14ac:dyDescent="0.15">
      <c r="A12" s="45">
        <v>1909</v>
      </c>
      <c r="B12" s="45">
        <v>19.8</v>
      </c>
      <c r="C12" s="67">
        <f t="shared" si="0"/>
        <v>5.4550000000000001</v>
      </c>
    </row>
    <row r="13" spans="1:3" x14ac:dyDescent="0.15">
      <c r="A13" s="45">
        <v>1910</v>
      </c>
      <c r="B13" s="45">
        <v>19.8</v>
      </c>
      <c r="C13" s="67">
        <f t="shared" si="0"/>
        <v>5.4550000000000001</v>
      </c>
    </row>
    <row r="14" spans="1:3" x14ac:dyDescent="0.15">
      <c r="A14" s="45">
        <v>1911</v>
      </c>
      <c r="B14" s="45">
        <v>19.8</v>
      </c>
      <c r="C14" s="67">
        <f t="shared" si="0"/>
        <v>5.4550000000000001</v>
      </c>
    </row>
    <row r="15" spans="1:3" x14ac:dyDescent="0.15">
      <c r="A15" s="45">
        <v>1912</v>
      </c>
      <c r="B15" s="45">
        <v>19.8</v>
      </c>
      <c r="C15" s="67">
        <f t="shared" si="0"/>
        <v>5.4550000000000001</v>
      </c>
    </row>
    <row r="16" spans="1:3" x14ac:dyDescent="0.15">
      <c r="A16" s="45">
        <v>1913</v>
      </c>
      <c r="B16" s="45">
        <v>19.8</v>
      </c>
      <c r="C16" s="67">
        <f t="shared" si="0"/>
        <v>5.4550000000000001</v>
      </c>
    </row>
    <row r="17" spans="1:3" x14ac:dyDescent="0.15">
      <c r="A17" s="45">
        <v>1914</v>
      </c>
      <c r="B17" s="45">
        <v>19.8</v>
      </c>
      <c r="C17" s="67">
        <f t="shared" si="0"/>
        <v>5.4550000000000001</v>
      </c>
    </row>
    <row r="18" spans="1:3" x14ac:dyDescent="0.15">
      <c r="A18" s="45">
        <v>1915</v>
      </c>
      <c r="B18" s="45">
        <v>19.8</v>
      </c>
      <c r="C18" s="67">
        <f t="shared" si="0"/>
        <v>5.4550000000000001</v>
      </c>
    </row>
    <row r="19" spans="1:3" x14ac:dyDescent="0.15">
      <c r="A19" s="45">
        <v>1916</v>
      </c>
      <c r="B19" s="45">
        <v>19.8</v>
      </c>
      <c r="C19" s="67">
        <f t="shared" si="0"/>
        <v>5.4550000000000001</v>
      </c>
    </row>
    <row r="20" spans="1:3" x14ac:dyDescent="0.15">
      <c r="A20" s="45">
        <v>1917</v>
      </c>
      <c r="B20" s="45">
        <v>19.8</v>
      </c>
      <c r="C20" s="67">
        <f t="shared" si="0"/>
        <v>5.4550000000000001</v>
      </c>
    </row>
    <row r="21" spans="1:3" x14ac:dyDescent="0.15">
      <c r="A21" s="45">
        <v>1918</v>
      </c>
      <c r="B21" s="45">
        <v>19.8</v>
      </c>
      <c r="C21" s="67">
        <f t="shared" si="0"/>
        <v>5.4550000000000001</v>
      </c>
    </row>
    <row r="22" spans="1:3" x14ac:dyDescent="0.15">
      <c r="A22" s="45">
        <v>1919</v>
      </c>
      <c r="B22" s="45">
        <v>19.8</v>
      </c>
      <c r="C22" s="67">
        <f t="shared" si="0"/>
        <v>5.4550000000000001</v>
      </c>
    </row>
    <row r="23" spans="1:3" x14ac:dyDescent="0.15">
      <c r="A23" s="45">
        <v>1920</v>
      </c>
      <c r="B23" s="45">
        <v>19.8</v>
      </c>
      <c r="C23" s="67">
        <f t="shared" si="0"/>
        <v>5.4550000000000001</v>
      </c>
    </row>
    <row r="24" spans="1:3" x14ac:dyDescent="0.15">
      <c r="A24" s="45">
        <v>1921</v>
      </c>
      <c r="B24" s="45">
        <v>19.8</v>
      </c>
      <c r="C24" s="67">
        <f t="shared" si="0"/>
        <v>5.4550000000000001</v>
      </c>
    </row>
    <row r="25" spans="1:3" x14ac:dyDescent="0.15">
      <c r="A25" s="45">
        <v>1922</v>
      </c>
      <c r="B25" s="45">
        <v>19.8</v>
      </c>
      <c r="C25" s="67">
        <f t="shared" si="0"/>
        <v>5.4550000000000001</v>
      </c>
    </row>
    <row r="26" spans="1:3" x14ac:dyDescent="0.15">
      <c r="A26" s="45">
        <v>1923</v>
      </c>
      <c r="B26" s="45">
        <v>19.8</v>
      </c>
      <c r="C26" s="67">
        <f t="shared" si="0"/>
        <v>5.4550000000000001</v>
      </c>
    </row>
    <row r="27" spans="1:3" x14ac:dyDescent="0.15">
      <c r="A27" s="45">
        <v>1924</v>
      </c>
      <c r="B27" s="45">
        <v>19.8</v>
      </c>
      <c r="C27" s="67">
        <f t="shared" si="0"/>
        <v>5.4550000000000001</v>
      </c>
    </row>
    <row r="28" spans="1:3" x14ac:dyDescent="0.15">
      <c r="A28" s="45">
        <v>1925</v>
      </c>
      <c r="B28" s="45">
        <v>19.8</v>
      </c>
      <c r="C28" s="67">
        <f t="shared" si="0"/>
        <v>5.4550000000000001</v>
      </c>
    </row>
    <row r="29" spans="1:3" x14ac:dyDescent="0.15">
      <c r="A29" s="45">
        <v>1926</v>
      </c>
      <c r="B29" s="45">
        <v>19.8</v>
      </c>
      <c r="C29" s="67">
        <f t="shared" si="0"/>
        <v>5.4550000000000001</v>
      </c>
    </row>
    <row r="30" spans="1:3" x14ac:dyDescent="0.15">
      <c r="A30" s="45">
        <v>1927</v>
      </c>
      <c r="B30" s="45">
        <v>19.8</v>
      </c>
      <c r="C30" s="67">
        <f t="shared" si="0"/>
        <v>5.4550000000000001</v>
      </c>
    </row>
    <row r="31" spans="1:3" x14ac:dyDescent="0.15">
      <c r="A31" s="45">
        <v>1928</v>
      </c>
      <c r="B31" s="45">
        <v>19.8</v>
      </c>
      <c r="C31" s="67">
        <f t="shared" si="0"/>
        <v>5.4550000000000001</v>
      </c>
    </row>
    <row r="32" spans="1:3" x14ac:dyDescent="0.15">
      <c r="A32" s="45">
        <v>1929</v>
      </c>
      <c r="B32" s="45">
        <v>19.8</v>
      </c>
      <c r="C32" s="67">
        <f t="shared" si="0"/>
        <v>5.4550000000000001</v>
      </c>
    </row>
    <row r="33" spans="1:3" x14ac:dyDescent="0.15">
      <c r="A33" s="45">
        <v>1930</v>
      </c>
      <c r="B33" s="45">
        <v>19.8</v>
      </c>
      <c r="C33" s="67">
        <f t="shared" si="0"/>
        <v>5.4550000000000001</v>
      </c>
    </row>
    <row r="34" spans="1:3" x14ac:dyDescent="0.15">
      <c r="A34" s="45">
        <v>1931</v>
      </c>
      <c r="B34" s="45">
        <v>19.8</v>
      </c>
      <c r="C34" s="67">
        <f t="shared" si="0"/>
        <v>5.4550000000000001</v>
      </c>
    </row>
    <row r="35" spans="1:3" x14ac:dyDescent="0.15">
      <c r="A35" s="45">
        <v>1932</v>
      </c>
      <c r="B35" s="45">
        <v>19.8</v>
      </c>
      <c r="C35" s="67">
        <f t="shared" si="0"/>
        <v>5.4550000000000001</v>
      </c>
    </row>
    <row r="36" spans="1:3" x14ac:dyDescent="0.15">
      <c r="A36" s="45">
        <v>1933</v>
      </c>
      <c r="B36" s="45">
        <v>19.8</v>
      </c>
      <c r="C36" s="67">
        <f t="shared" si="0"/>
        <v>5.4550000000000001</v>
      </c>
    </row>
    <row r="37" spans="1:3" x14ac:dyDescent="0.15">
      <c r="A37" s="45">
        <v>1934</v>
      </c>
      <c r="B37" s="45">
        <v>19.8</v>
      </c>
      <c r="C37" s="67">
        <f t="shared" si="0"/>
        <v>5.4550000000000001</v>
      </c>
    </row>
    <row r="38" spans="1:3" x14ac:dyDescent="0.15">
      <c r="A38" s="45">
        <v>1935</v>
      </c>
      <c r="B38" s="45">
        <v>19.8</v>
      </c>
      <c r="C38" s="67">
        <f t="shared" si="0"/>
        <v>5.4550000000000001</v>
      </c>
    </row>
    <row r="39" spans="1:3" x14ac:dyDescent="0.15">
      <c r="A39" s="45">
        <v>1936</v>
      </c>
      <c r="B39" s="45">
        <v>19.8</v>
      </c>
      <c r="C39" s="67">
        <f t="shared" si="0"/>
        <v>5.4550000000000001</v>
      </c>
    </row>
    <row r="40" spans="1:3" x14ac:dyDescent="0.15">
      <c r="A40" s="45">
        <v>1937</v>
      </c>
      <c r="B40" s="45">
        <v>19.8</v>
      </c>
      <c r="C40" s="67">
        <f t="shared" si="0"/>
        <v>5.4550000000000001</v>
      </c>
    </row>
    <row r="41" spans="1:3" x14ac:dyDescent="0.15">
      <c r="A41" s="45">
        <v>1938</v>
      </c>
      <c r="B41" s="45">
        <v>19.8</v>
      </c>
      <c r="C41" s="67">
        <f t="shared" si="0"/>
        <v>5.4550000000000001</v>
      </c>
    </row>
    <row r="42" spans="1:3" x14ac:dyDescent="0.15">
      <c r="A42" s="45">
        <v>1939</v>
      </c>
      <c r="B42" s="45">
        <v>19.8</v>
      </c>
      <c r="C42" s="67">
        <f t="shared" si="0"/>
        <v>5.4550000000000001</v>
      </c>
    </row>
    <row r="43" spans="1:3" x14ac:dyDescent="0.15">
      <c r="A43" s="45">
        <v>1940</v>
      </c>
      <c r="B43" s="45">
        <v>19.8</v>
      </c>
      <c r="C43" s="67">
        <f t="shared" si="0"/>
        <v>5.4550000000000001</v>
      </c>
    </row>
    <row r="44" spans="1:3" x14ac:dyDescent="0.15">
      <c r="A44" s="45">
        <v>1941</v>
      </c>
      <c r="B44" s="45">
        <v>19.8</v>
      </c>
      <c r="C44" s="67">
        <f t="shared" si="0"/>
        <v>5.4550000000000001</v>
      </c>
    </row>
    <row r="45" spans="1:3" x14ac:dyDescent="0.15">
      <c r="A45" s="45">
        <v>1942</v>
      </c>
      <c r="B45" s="45">
        <v>19.8</v>
      </c>
      <c r="C45" s="67">
        <f t="shared" si="0"/>
        <v>5.4550000000000001</v>
      </c>
    </row>
    <row r="46" spans="1:3" x14ac:dyDescent="0.15">
      <c r="A46" s="45">
        <v>1943</v>
      </c>
      <c r="B46" s="45">
        <v>19.8</v>
      </c>
      <c r="C46" s="67">
        <f t="shared" si="0"/>
        <v>5.4550000000000001</v>
      </c>
    </row>
    <row r="47" spans="1:3" x14ac:dyDescent="0.15">
      <c r="A47" s="45">
        <v>1944</v>
      </c>
      <c r="B47" s="45">
        <v>19.8</v>
      </c>
      <c r="C47" s="67">
        <f t="shared" si="0"/>
        <v>5.4550000000000001</v>
      </c>
    </row>
    <row r="48" spans="1:3" x14ac:dyDescent="0.15">
      <c r="A48" s="45">
        <v>1945</v>
      </c>
      <c r="B48" s="45">
        <v>19.8</v>
      </c>
      <c r="C48" s="67">
        <f t="shared" si="0"/>
        <v>5.4550000000000001</v>
      </c>
    </row>
    <row r="49" spans="1:3" x14ac:dyDescent="0.15">
      <c r="A49" s="45">
        <v>1946</v>
      </c>
      <c r="B49" s="45">
        <v>19.8</v>
      </c>
      <c r="C49" s="67">
        <f t="shared" si="0"/>
        <v>5.4550000000000001</v>
      </c>
    </row>
    <row r="50" spans="1:3" x14ac:dyDescent="0.15">
      <c r="A50" s="45">
        <v>1947</v>
      </c>
      <c r="B50" s="45">
        <v>19.8</v>
      </c>
      <c r="C50" s="67">
        <f t="shared" si="0"/>
        <v>5.4550000000000001</v>
      </c>
    </row>
    <row r="51" spans="1:3" x14ac:dyDescent="0.15">
      <c r="A51" s="45">
        <v>1948</v>
      </c>
      <c r="B51" s="45">
        <v>19.8</v>
      </c>
      <c r="C51" s="67">
        <f t="shared" si="0"/>
        <v>5.4550000000000001</v>
      </c>
    </row>
    <row r="52" spans="1:3" x14ac:dyDescent="0.15">
      <c r="A52" s="45">
        <v>1949</v>
      </c>
      <c r="B52" s="45">
        <v>19.8</v>
      </c>
      <c r="C52" s="67">
        <f t="shared" si="0"/>
        <v>5.4550000000000001</v>
      </c>
    </row>
    <row r="53" spans="1:3" x14ac:dyDescent="0.15">
      <c r="A53" s="45">
        <v>1950</v>
      </c>
      <c r="B53" s="45">
        <v>19.8</v>
      </c>
      <c r="C53" s="67">
        <f t="shared" si="0"/>
        <v>5.4550000000000001</v>
      </c>
    </row>
    <row r="54" spans="1:3" x14ac:dyDescent="0.15">
      <c r="A54" s="45">
        <v>1951</v>
      </c>
      <c r="B54" s="45">
        <v>19.8</v>
      </c>
      <c r="C54" s="67">
        <f t="shared" si="0"/>
        <v>5.4550000000000001</v>
      </c>
    </row>
    <row r="55" spans="1:3" x14ac:dyDescent="0.15">
      <c r="A55" s="45">
        <v>1952</v>
      </c>
      <c r="B55" s="45">
        <v>19.8</v>
      </c>
      <c r="C55" s="67">
        <f t="shared" si="0"/>
        <v>5.4550000000000001</v>
      </c>
    </row>
    <row r="56" spans="1:3" x14ac:dyDescent="0.15">
      <c r="A56" s="45">
        <v>1953</v>
      </c>
      <c r="B56" s="45">
        <v>19.8</v>
      </c>
      <c r="C56" s="67">
        <f t="shared" si="0"/>
        <v>5.4550000000000001</v>
      </c>
    </row>
    <row r="57" spans="1:3" x14ac:dyDescent="0.15">
      <c r="A57" s="45">
        <v>1954</v>
      </c>
      <c r="B57" s="45">
        <v>19.8</v>
      </c>
      <c r="C57" s="67">
        <f t="shared" si="0"/>
        <v>5.4550000000000001</v>
      </c>
    </row>
    <row r="58" spans="1:3" x14ac:dyDescent="0.15">
      <c r="A58" s="45">
        <v>1955</v>
      </c>
      <c r="B58" s="45">
        <v>19.8</v>
      </c>
      <c r="C58" s="67">
        <f t="shared" si="0"/>
        <v>5.4550000000000001</v>
      </c>
    </row>
    <row r="59" spans="1:3" x14ac:dyDescent="0.15">
      <c r="A59" s="45">
        <v>1956</v>
      </c>
      <c r="B59" s="45">
        <v>19.8</v>
      </c>
      <c r="C59" s="67">
        <f t="shared" si="0"/>
        <v>5.4550000000000001</v>
      </c>
    </row>
    <row r="60" spans="1:3" x14ac:dyDescent="0.15">
      <c r="A60" s="45">
        <v>1957</v>
      </c>
      <c r="B60" s="45">
        <v>19.8</v>
      </c>
      <c r="C60" s="67">
        <f t="shared" si="0"/>
        <v>5.4550000000000001</v>
      </c>
    </row>
    <row r="61" spans="1:3" x14ac:dyDescent="0.15">
      <c r="A61" s="45">
        <v>1958</v>
      </c>
      <c r="B61" s="45">
        <v>19.8</v>
      </c>
      <c r="C61" s="67">
        <f t="shared" si="0"/>
        <v>5.4550000000000001</v>
      </c>
    </row>
    <row r="62" spans="1:3" x14ac:dyDescent="0.15">
      <c r="A62" s="45">
        <v>1959</v>
      </c>
      <c r="B62" s="45">
        <v>19.8</v>
      </c>
      <c r="C62" s="67">
        <f t="shared" si="0"/>
        <v>5.4550000000000001</v>
      </c>
    </row>
    <row r="63" spans="1:3" x14ac:dyDescent="0.15">
      <c r="A63" s="45">
        <v>1960</v>
      </c>
      <c r="B63" s="45">
        <v>19.8</v>
      </c>
      <c r="C63" s="67">
        <f t="shared" si="0"/>
        <v>5.4550000000000001</v>
      </c>
    </row>
    <row r="64" spans="1:3" x14ac:dyDescent="0.15">
      <c r="A64" s="45">
        <v>1961</v>
      </c>
      <c r="B64" s="45">
        <v>21.8</v>
      </c>
      <c r="C64" s="67">
        <f t="shared" si="0"/>
        <v>4.9539999999999997</v>
      </c>
    </row>
    <row r="65" spans="1:3" x14ac:dyDescent="0.15">
      <c r="A65" s="45">
        <v>1962</v>
      </c>
      <c r="B65" s="45">
        <v>22.3</v>
      </c>
      <c r="C65" s="67">
        <f t="shared" si="0"/>
        <v>4.843</v>
      </c>
    </row>
    <row r="66" spans="1:3" x14ac:dyDescent="0.15">
      <c r="A66" s="45">
        <v>1963</v>
      </c>
      <c r="B66" s="45">
        <v>22.9</v>
      </c>
      <c r="C66" s="67">
        <f t="shared" si="0"/>
        <v>4.7160000000000002</v>
      </c>
    </row>
    <row r="67" spans="1:3" x14ac:dyDescent="0.15">
      <c r="A67" s="45">
        <v>1964</v>
      </c>
      <c r="B67" s="45">
        <v>23.9</v>
      </c>
      <c r="C67" s="67">
        <f t="shared" si="0"/>
        <v>4.5190000000000001</v>
      </c>
    </row>
    <row r="68" spans="1:3" x14ac:dyDescent="0.15">
      <c r="A68" s="45">
        <v>1965</v>
      </c>
      <c r="B68" s="45">
        <v>24.7</v>
      </c>
      <c r="C68" s="67">
        <f t="shared" ref="C68:C119" si="1">ROUND($B$120/B68,3)</f>
        <v>4.3719999999999999</v>
      </c>
    </row>
    <row r="69" spans="1:3" x14ac:dyDescent="0.15">
      <c r="A69" s="45">
        <v>1966</v>
      </c>
      <c r="B69" s="45">
        <v>26.5</v>
      </c>
      <c r="C69" s="67">
        <f t="shared" si="1"/>
        <v>4.0750000000000002</v>
      </c>
    </row>
    <row r="70" spans="1:3" x14ac:dyDescent="0.15">
      <c r="A70" s="45">
        <v>1967</v>
      </c>
      <c r="B70" s="45">
        <v>28</v>
      </c>
      <c r="C70" s="67">
        <f t="shared" si="1"/>
        <v>3.8570000000000002</v>
      </c>
    </row>
    <row r="71" spans="1:3" x14ac:dyDescent="0.15">
      <c r="A71" s="45">
        <v>1968</v>
      </c>
      <c r="B71" s="45">
        <v>29</v>
      </c>
      <c r="C71" s="67">
        <f t="shared" si="1"/>
        <v>3.7240000000000002</v>
      </c>
    </row>
    <row r="72" spans="1:3" x14ac:dyDescent="0.15">
      <c r="A72" s="45">
        <v>1969</v>
      </c>
      <c r="B72" s="45">
        <v>30.9</v>
      </c>
      <c r="C72" s="67">
        <f t="shared" si="1"/>
        <v>3.4950000000000001</v>
      </c>
    </row>
    <row r="73" spans="1:3" x14ac:dyDescent="0.15">
      <c r="A73" s="45">
        <v>1970</v>
      </c>
      <c r="B73" s="45">
        <v>32.799999999999997</v>
      </c>
      <c r="C73" s="67">
        <f t="shared" si="1"/>
        <v>3.2930000000000001</v>
      </c>
    </row>
    <row r="74" spans="1:3" x14ac:dyDescent="0.15">
      <c r="A74" s="45">
        <v>1971</v>
      </c>
      <c r="B74" s="45">
        <v>33.299999999999997</v>
      </c>
      <c r="C74" s="67">
        <f t="shared" si="1"/>
        <v>3.2429999999999999</v>
      </c>
    </row>
    <row r="75" spans="1:3" x14ac:dyDescent="0.15">
      <c r="A75" s="45">
        <v>1972</v>
      </c>
      <c r="B75" s="45">
        <v>36.299999999999997</v>
      </c>
      <c r="C75" s="67">
        <f t="shared" si="1"/>
        <v>2.9750000000000001</v>
      </c>
    </row>
    <row r="76" spans="1:3" x14ac:dyDescent="0.15">
      <c r="A76" s="45">
        <v>1973</v>
      </c>
      <c r="B76" s="45">
        <v>45.9</v>
      </c>
      <c r="C76" s="67">
        <f t="shared" si="1"/>
        <v>2.3530000000000002</v>
      </c>
    </row>
    <row r="77" spans="1:3" x14ac:dyDescent="0.15">
      <c r="A77" s="45">
        <v>1974</v>
      </c>
      <c r="B77" s="45">
        <v>54.4</v>
      </c>
      <c r="C77" s="67">
        <f t="shared" si="1"/>
        <v>1.9850000000000001</v>
      </c>
    </row>
    <row r="78" spans="1:3" x14ac:dyDescent="0.15">
      <c r="A78" s="45">
        <v>1975</v>
      </c>
      <c r="B78" s="45">
        <v>55.1</v>
      </c>
      <c r="C78" s="67">
        <f t="shared" si="1"/>
        <v>1.96</v>
      </c>
    </row>
    <row r="79" spans="1:3" x14ac:dyDescent="0.15">
      <c r="A79" s="45">
        <v>1976</v>
      </c>
      <c r="B79" s="45">
        <v>59.6</v>
      </c>
      <c r="C79" s="67">
        <f t="shared" si="1"/>
        <v>1.8120000000000001</v>
      </c>
    </row>
    <row r="80" spans="1:3" x14ac:dyDescent="0.15">
      <c r="A80" s="45">
        <v>1977</v>
      </c>
      <c r="B80" s="45">
        <v>62.2</v>
      </c>
      <c r="C80" s="67">
        <f t="shared" si="1"/>
        <v>1.736</v>
      </c>
    </row>
    <row r="81" spans="1:3" x14ac:dyDescent="0.15">
      <c r="A81" s="45">
        <v>1978</v>
      </c>
      <c r="B81" s="45">
        <v>65.5</v>
      </c>
      <c r="C81" s="67">
        <f t="shared" si="1"/>
        <v>1.649</v>
      </c>
    </row>
    <row r="82" spans="1:3" x14ac:dyDescent="0.15">
      <c r="A82" s="45">
        <v>1979</v>
      </c>
      <c r="B82" s="45">
        <v>72.599999999999994</v>
      </c>
      <c r="C82" s="67">
        <f t="shared" si="1"/>
        <v>1.488</v>
      </c>
    </row>
    <row r="83" spans="1:3" x14ac:dyDescent="0.15">
      <c r="A83" s="45">
        <v>1980</v>
      </c>
      <c r="B83" s="45">
        <v>79.2</v>
      </c>
      <c r="C83" s="67">
        <f t="shared" si="1"/>
        <v>1.3640000000000001</v>
      </c>
    </row>
    <row r="84" spans="1:3" x14ac:dyDescent="0.15">
      <c r="A84" s="45">
        <v>1981</v>
      </c>
      <c r="B84" s="45">
        <v>79.5</v>
      </c>
      <c r="C84" s="67">
        <f t="shared" si="1"/>
        <v>1.3580000000000001</v>
      </c>
    </row>
    <row r="85" spans="1:3" x14ac:dyDescent="0.15">
      <c r="A85" s="45">
        <v>1982</v>
      </c>
      <c r="B85" s="45">
        <v>79.7</v>
      </c>
      <c r="C85" s="67">
        <f t="shared" si="1"/>
        <v>1.355</v>
      </c>
    </row>
    <row r="86" spans="1:3" x14ac:dyDescent="0.15">
      <c r="A86" s="45">
        <v>1983</v>
      </c>
      <c r="B86" s="45">
        <v>79.7</v>
      </c>
      <c r="C86" s="67">
        <f t="shared" si="1"/>
        <v>1.355</v>
      </c>
    </row>
    <row r="87" spans="1:3" x14ac:dyDescent="0.15">
      <c r="A87" s="45">
        <v>1984</v>
      </c>
      <c r="B87" s="45">
        <v>81.5</v>
      </c>
      <c r="C87" s="67">
        <f t="shared" si="1"/>
        <v>1.325</v>
      </c>
    </row>
    <row r="88" spans="1:3" x14ac:dyDescent="0.15">
      <c r="A88" s="45">
        <v>1985</v>
      </c>
      <c r="B88" s="45">
        <v>81.099999999999994</v>
      </c>
      <c r="C88" s="67">
        <f t="shared" si="1"/>
        <v>1.3320000000000001</v>
      </c>
    </row>
    <row r="89" spans="1:3" x14ac:dyDescent="0.15">
      <c r="A89" s="45">
        <v>1986</v>
      </c>
      <c r="B89" s="45">
        <v>80.599999999999994</v>
      </c>
      <c r="C89" s="67">
        <f t="shared" si="1"/>
        <v>1.34</v>
      </c>
    </row>
    <row r="90" spans="1:3" x14ac:dyDescent="0.15">
      <c r="A90" s="45">
        <v>1987</v>
      </c>
      <c r="B90" s="45">
        <v>82</v>
      </c>
      <c r="C90" s="67">
        <f t="shared" si="1"/>
        <v>1.3169999999999999</v>
      </c>
    </row>
    <row r="91" spans="1:3" x14ac:dyDescent="0.15">
      <c r="A91" s="45">
        <v>1988</v>
      </c>
      <c r="B91" s="45">
        <v>83.6</v>
      </c>
      <c r="C91" s="67">
        <f t="shared" si="1"/>
        <v>1.292</v>
      </c>
    </row>
    <row r="92" spans="1:3" x14ac:dyDescent="0.15">
      <c r="A92" s="45">
        <v>1989</v>
      </c>
      <c r="B92" s="45">
        <v>88</v>
      </c>
      <c r="C92" s="67">
        <f t="shared" si="1"/>
        <v>1.2270000000000001</v>
      </c>
    </row>
    <row r="93" spans="1:3" x14ac:dyDescent="0.15">
      <c r="A93" s="45">
        <v>1990</v>
      </c>
      <c r="B93" s="45">
        <v>91</v>
      </c>
      <c r="C93" s="67">
        <f t="shared" si="1"/>
        <v>1.1870000000000001</v>
      </c>
    </row>
    <row r="94" spans="1:3" x14ac:dyDescent="0.15">
      <c r="A94" s="45">
        <v>1991</v>
      </c>
      <c r="B94" s="45">
        <v>93.3</v>
      </c>
      <c r="C94" s="67">
        <f t="shared" si="1"/>
        <v>1.1579999999999999</v>
      </c>
    </row>
    <row r="95" spans="1:3" x14ac:dyDescent="0.15">
      <c r="A95" s="45">
        <v>1992</v>
      </c>
      <c r="B95" s="45">
        <v>94.6</v>
      </c>
      <c r="C95" s="67">
        <f t="shared" si="1"/>
        <v>1.1419999999999999</v>
      </c>
    </row>
    <row r="96" spans="1:3" x14ac:dyDescent="0.15">
      <c r="A96" s="45">
        <v>1993</v>
      </c>
      <c r="B96" s="45">
        <v>95.1</v>
      </c>
      <c r="C96" s="67">
        <f t="shared" si="1"/>
        <v>1.1359999999999999</v>
      </c>
    </row>
    <row r="97" spans="1:3" x14ac:dyDescent="0.15">
      <c r="A97" s="45">
        <v>1994</v>
      </c>
      <c r="B97" s="45">
        <v>95.5</v>
      </c>
      <c r="C97" s="67">
        <f t="shared" si="1"/>
        <v>1.131</v>
      </c>
    </row>
    <row r="98" spans="1:3" x14ac:dyDescent="0.15">
      <c r="A98" s="45">
        <v>1995</v>
      </c>
      <c r="B98" s="45">
        <v>95.6</v>
      </c>
      <c r="C98" s="67">
        <f t="shared" si="1"/>
        <v>1.1299999999999999</v>
      </c>
    </row>
    <row r="99" spans="1:3" x14ac:dyDescent="0.15">
      <c r="A99" s="45">
        <v>1996</v>
      </c>
      <c r="B99" s="45">
        <v>95.8</v>
      </c>
      <c r="C99" s="67">
        <f t="shared" si="1"/>
        <v>1.127</v>
      </c>
    </row>
    <row r="100" spans="1:3" x14ac:dyDescent="0.15">
      <c r="A100" s="45">
        <v>1997</v>
      </c>
      <c r="B100" s="45">
        <v>96.5</v>
      </c>
      <c r="C100" s="67">
        <f t="shared" si="1"/>
        <v>1.119</v>
      </c>
    </row>
    <row r="101" spans="1:3" x14ac:dyDescent="0.15">
      <c r="A101" s="45">
        <v>1998</v>
      </c>
      <c r="B101" s="45">
        <v>94.7</v>
      </c>
      <c r="C101" s="67">
        <f t="shared" si="1"/>
        <v>1.1399999999999999</v>
      </c>
    </row>
    <row r="102" spans="1:3" x14ac:dyDescent="0.15">
      <c r="A102" s="45">
        <v>1999</v>
      </c>
      <c r="B102" s="45">
        <v>93.8</v>
      </c>
      <c r="C102" s="67">
        <f t="shared" si="1"/>
        <v>1.151</v>
      </c>
    </row>
    <row r="103" spans="1:3" x14ac:dyDescent="0.15">
      <c r="A103" s="45">
        <v>2000</v>
      </c>
      <c r="B103" s="45">
        <v>94</v>
      </c>
      <c r="C103" s="67">
        <f t="shared" si="1"/>
        <v>1.149</v>
      </c>
    </row>
    <row r="104" spans="1:3" x14ac:dyDescent="0.15">
      <c r="A104" s="45">
        <v>2001</v>
      </c>
      <c r="B104" s="45">
        <v>92.4</v>
      </c>
      <c r="C104" s="67">
        <f t="shared" si="1"/>
        <v>1.169</v>
      </c>
    </row>
    <row r="105" spans="1:3" x14ac:dyDescent="0.15">
      <c r="A105" s="45">
        <v>2002</v>
      </c>
      <c r="B105" s="45">
        <v>91.5</v>
      </c>
      <c r="C105" s="67">
        <f t="shared" si="1"/>
        <v>1.18</v>
      </c>
    </row>
    <row r="106" spans="1:3" x14ac:dyDescent="0.15">
      <c r="A106" s="45">
        <v>2003</v>
      </c>
      <c r="B106" s="45">
        <v>92</v>
      </c>
      <c r="C106" s="67">
        <f t="shared" si="1"/>
        <v>1.1739999999999999</v>
      </c>
    </row>
    <row r="107" spans="1:3" x14ac:dyDescent="0.15">
      <c r="A107" s="45">
        <v>2004</v>
      </c>
      <c r="B107" s="45">
        <v>93.1</v>
      </c>
      <c r="C107" s="67">
        <f t="shared" si="1"/>
        <v>1.1599999999999999</v>
      </c>
    </row>
    <row r="108" spans="1:3" x14ac:dyDescent="0.15">
      <c r="A108" s="45">
        <v>2005</v>
      </c>
      <c r="B108" s="45">
        <v>94.2</v>
      </c>
      <c r="C108" s="67">
        <f t="shared" si="1"/>
        <v>1.1459999999999999</v>
      </c>
    </row>
    <row r="109" spans="1:3" x14ac:dyDescent="0.15">
      <c r="A109" s="45">
        <v>2006</v>
      </c>
      <c r="B109" s="45">
        <v>96</v>
      </c>
      <c r="C109" s="67">
        <f t="shared" si="1"/>
        <v>1.125</v>
      </c>
    </row>
    <row r="110" spans="1:3" x14ac:dyDescent="0.15">
      <c r="A110" s="45">
        <v>2007</v>
      </c>
      <c r="B110" s="45">
        <v>98.5</v>
      </c>
      <c r="C110" s="67">
        <f t="shared" si="1"/>
        <v>1.0960000000000001</v>
      </c>
    </row>
    <row r="111" spans="1:3" x14ac:dyDescent="0.15">
      <c r="A111" s="45">
        <v>2008</v>
      </c>
      <c r="B111" s="45">
        <v>101.6</v>
      </c>
      <c r="C111" s="67">
        <f t="shared" si="1"/>
        <v>1.0629999999999999</v>
      </c>
    </row>
    <row r="112" spans="1:3" x14ac:dyDescent="0.15">
      <c r="A112" s="45">
        <v>2009</v>
      </c>
      <c r="B112" s="45">
        <v>98.2</v>
      </c>
      <c r="C112" s="67">
        <f t="shared" si="1"/>
        <v>1.1000000000000001</v>
      </c>
    </row>
    <row r="113" spans="1:3" x14ac:dyDescent="0.15">
      <c r="A113" s="45">
        <v>2010</v>
      </c>
      <c r="B113" s="45">
        <v>98.5</v>
      </c>
      <c r="C113" s="67">
        <f t="shared" si="1"/>
        <v>1.0960000000000001</v>
      </c>
    </row>
    <row r="114" spans="1:3" x14ac:dyDescent="0.15">
      <c r="A114" s="45">
        <v>2011</v>
      </c>
      <c r="B114" s="45">
        <v>100</v>
      </c>
      <c r="C114" s="67">
        <f t="shared" si="1"/>
        <v>1.08</v>
      </c>
    </row>
    <row r="115" spans="1:3" x14ac:dyDescent="0.15">
      <c r="A115" s="45">
        <v>2012</v>
      </c>
      <c r="B115" s="45">
        <v>99.3</v>
      </c>
      <c r="C115" s="67">
        <f t="shared" si="1"/>
        <v>1.0880000000000001</v>
      </c>
    </row>
    <row r="116" spans="1:3" x14ac:dyDescent="0.15">
      <c r="A116" s="45">
        <v>2013</v>
      </c>
      <c r="B116" s="45">
        <v>101.8</v>
      </c>
      <c r="C116" s="67">
        <f t="shared" si="1"/>
        <v>1.0609999999999999</v>
      </c>
    </row>
    <row r="117" spans="1:3" x14ac:dyDescent="0.15">
      <c r="A117" s="45">
        <v>2014</v>
      </c>
      <c r="B117" s="45">
        <v>105.3</v>
      </c>
      <c r="C117" s="67">
        <f t="shared" si="1"/>
        <v>1.026</v>
      </c>
    </row>
    <row r="118" spans="1:3" x14ac:dyDescent="0.15">
      <c r="A118" s="45">
        <v>2015</v>
      </c>
      <c r="B118" s="45">
        <v>105.6</v>
      </c>
      <c r="C118" s="67">
        <f t="shared" si="1"/>
        <v>1.0229999999999999</v>
      </c>
    </row>
    <row r="119" spans="1:3" x14ac:dyDescent="0.15">
      <c r="A119" s="45">
        <v>2016</v>
      </c>
      <c r="B119" s="45">
        <v>105.8</v>
      </c>
      <c r="C119" s="67">
        <f t="shared" si="1"/>
        <v>1.0209999999999999</v>
      </c>
    </row>
    <row r="120" spans="1:3" x14ac:dyDescent="0.15">
      <c r="A120" s="45">
        <v>2017</v>
      </c>
      <c r="B120" s="45">
        <v>108</v>
      </c>
      <c r="C120" s="67">
        <f>ROUND($B$120/B120,3)</f>
        <v>1</v>
      </c>
    </row>
  </sheetData>
  <mergeCells count="2">
    <mergeCell ref="A1:A2"/>
    <mergeCell ref="C1:C2"/>
  </mergeCells>
  <phoneticPr fontId="4"/>
  <pageMargins left="0.7" right="0.7" top="0.75" bottom="0.75" header="0.3" footer="0.3"/>
  <pageSetup paperSize="9" scale="95" orientation="portrait" r:id="rId1"/>
  <rowBreaks count="1" manualBreakCount="1">
    <brk id="5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Ｒ3充実残額シート (2)</vt:lpstr>
      <vt:lpstr>Ｒ3財産目録</vt:lpstr>
      <vt:lpstr>テーブル（デフレーター）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AA504217</dc:creator>
  <cp:lastModifiedBy>user002</cp:lastModifiedBy>
  <cp:lastPrinted>2022-06-24T06:51:42Z</cp:lastPrinted>
  <dcterms:created xsi:type="dcterms:W3CDTF">2017-12-21T09:11:32Z</dcterms:created>
  <dcterms:modified xsi:type="dcterms:W3CDTF">2022-06-24T06:51:44Z</dcterms:modified>
</cp:coreProperties>
</file>