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①さくらんぼの会関連資料・会計\③経営\③理事会・評議員会\①議案・議事録・案内・資料\2023年度\2024.3.5理事会\"/>
    </mc:Choice>
  </mc:AlternateContent>
  <bookViews>
    <workbookView xWindow="0" yWindow="0" windowWidth="19200" windowHeight="8172" tabRatio="745"/>
  </bookViews>
  <sheets>
    <sheet name="予算案 ＜合計＞" sheetId="19" r:id="rId1"/>
    <sheet name="特記事項" sheetId="20" r:id="rId2"/>
  </sheets>
  <definedNames>
    <definedName name="_xlnm._FilterDatabase" localSheetId="0" hidden="1">'予算案 ＜合計＞'!$F$5:$W$377</definedName>
    <definedName name="_xlnm.Print_Area" localSheetId="0">'予算案 ＜合計＞'!$A$1:$T$383</definedName>
    <definedName name="_xlnm.Print_Titles" localSheetId="0">'予算案 ＜合計＞'!$2:$5</definedName>
  </definedNames>
  <calcPr calcId="162913"/>
</workbook>
</file>

<file path=xl/calcChain.xml><?xml version="1.0" encoding="utf-8"?>
<calcChain xmlns="http://schemas.openxmlformats.org/spreadsheetml/2006/main">
  <c r="F210" i="19" l="1"/>
  <c r="O372" i="19" l="1"/>
  <c r="O369" i="19"/>
  <c r="O367" i="19"/>
  <c r="O365" i="19"/>
  <c r="O363" i="19"/>
  <c r="O361" i="19"/>
  <c r="O359" i="19"/>
  <c r="O357" i="19"/>
  <c r="O355" i="19"/>
  <c r="O353" i="19"/>
  <c r="O351" i="19"/>
  <c r="O339" i="19"/>
  <c r="O337" i="19"/>
  <c r="O335" i="19"/>
  <c r="O333" i="19"/>
  <c r="O330" i="19"/>
  <c r="O328" i="19"/>
  <c r="O326" i="19"/>
  <c r="O324" i="19"/>
  <c r="O322" i="19"/>
  <c r="O320" i="19"/>
  <c r="O318" i="19"/>
  <c r="O316" i="19"/>
  <c r="O314" i="19"/>
  <c r="O312" i="19"/>
  <c r="O298" i="19"/>
  <c r="O296" i="19"/>
  <c r="O294" i="19"/>
  <c r="O292" i="19"/>
  <c r="O290" i="19"/>
  <c r="O286" i="19"/>
  <c r="O284" i="19"/>
  <c r="O282" i="19"/>
  <c r="O268" i="19"/>
  <c r="O266" i="19"/>
  <c r="O263" i="19"/>
  <c r="O259" i="19"/>
  <c r="O257" i="19"/>
  <c r="O254" i="19"/>
  <c r="O251" i="19"/>
  <c r="O265" i="19" s="1"/>
  <c r="O244" i="19"/>
  <c r="O242" i="19"/>
  <c r="O239" i="19"/>
  <c r="O237" i="19"/>
  <c r="O235" i="19"/>
  <c r="O233" i="19"/>
  <c r="O227" i="19"/>
  <c r="O225" i="19"/>
  <c r="O221" i="19"/>
  <c r="O220" i="19" s="1"/>
  <c r="O217" i="19"/>
  <c r="O193" i="19" s="1"/>
  <c r="O169" i="19"/>
  <c r="O161" i="19"/>
  <c r="O156" i="19"/>
  <c r="O152" i="19"/>
  <c r="O150" i="19"/>
  <c r="O148" i="19"/>
  <c r="O146" i="19"/>
  <c r="O144" i="19"/>
  <c r="O138" i="19"/>
  <c r="O134" i="19"/>
  <c r="O132" i="19" s="1"/>
  <c r="O127" i="19"/>
  <c r="O124" i="19"/>
  <c r="O117" i="19" s="1"/>
  <c r="O113" i="19"/>
  <c r="O110" i="19"/>
  <c r="O107" i="19"/>
  <c r="O101" i="19"/>
  <c r="O96" i="19"/>
  <c r="O86" i="19"/>
  <c r="O79" i="19"/>
  <c r="O75" i="19"/>
  <c r="O71" i="19" s="1"/>
  <c r="O67" i="19"/>
  <c r="O63" i="19"/>
  <c r="O62" i="19" s="1"/>
  <c r="O58" i="19"/>
  <c r="O53" i="19"/>
  <c r="O48" i="19"/>
  <c r="O41" i="19"/>
  <c r="O32" i="19"/>
  <c r="O29" i="19"/>
  <c r="O20" i="19"/>
  <c r="O11" i="19"/>
  <c r="O7" i="19"/>
  <c r="O47" i="19" l="1"/>
  <c r="O85" i="19"/>
  <c r="O160" i="19" s="1"/>
  <c r="O374" i="19"/>
  <c r="O6" i="19"/>
  <c r="O332" i="19"/>
  <c r="O106" i="19"/>
  <c r="O288" i="19"/>
  <c r="O289" i="19" s="1"/>
  <c r="O249" i="19"/>
  <c r="T86" i="19"/>
  <c r="O375" i="19" l="1"/>
  <c r="O250" i="19"/>
  <c r="F272" i="19"/>
  <c r="S372" i="19"/>
  <c r="S369" i="19"/>
  <c r="S367" i="19"/>
  <c r="S365" i="19"/>
  <c r="S363" i="19"/>
  <c r="S361" i="19"/>
  <c r="S359" i="19"/>
  <c r="S357" i="19"/>
  <c r="S355" i="19"/>
  <c r="S353" i="19"/>
  <c r="S351" i="19"/>
  <c r="S339" i="19"/>
  <c r="S337" i="19"/>
  <c r="S335" i="19"/>
  <c r="S333" i="19"/>
  <c r="S330" i="19"/>
  <c r="S328" i="19"/>
  <c r="S326" i="19"/>
  <c r="S324" i="19"/>
  <c r="S322" i="19"/>
  <c r="S320" i="19"/>
  <c r="S318" i="19"/>
  <c r="S316" i="19"/>
  <c r="S314" i="19"/>
  <c r="S312" i="19"/>
  <c r="S298" i="19"/>
  <c r="S296" i="19"/>
  <c r="S294" i="19"/>
  <c r="S292" i="19"/>
  <c r="S290" i="19"/>
  <c r="S286" i="19"/>
  <c r="S284" i="19"/>
  <c r="S282" i="19"/>
  <c r="S268" i="19"/>
  <c r="S266" i="19"/>
  <c r="S263" i="19"/>
  <c r="S259" i="19"/>
  <c r="S257" i="19"/>
  <c r="S254" i="19"/>
  <c r="S251" i="19"/>
  <c r="S244" i="19"/>
  <c r="S242" i="19" s="1"/>
  <c r="S239" i="19"/>
  <c r="S237" i="19"/>
  <c r="S235" i="19"/>
  <c r="S233" i="19"/>
  <c r="S227" i="19"/>
  <c r="S225" i="19"/>
  <c r="S221" i="19"/>
  <c r="S220" i="19" s="1"/>
  <c r="S217" i="19"/>
  <c r="S193" i="19" s="1"/>
  <c r="S169" i="19"/>
  <c r="S161" i="19"/>
  <c r="S156" i="19"/>
  <c r="S152" i="19"/>
  <c r="S150" i="19"/>
  <c r="S148" i="19"/>
  <c r="S146" i="19"/>
  <c r="S144" i="19"/>
  <c r="S138" i="19"/>
  <c r="S134" i="19"/>
  <c r="S132" i="19" s="1"/>
  <c r="S127" i="19"/>
  <c r="S124" i="19"/>
  <c r="S113" i="19"/>
  <c r="S110" i="19"/>
  <c r="S107" i="19"/>
  <c r="S101" i="19"/>
  <c r="S96" i="19"/>
  <c r="S86" i="19"/>
  <c r="S79" i="19"/>
  <c r="S75" i="19"/>
  <c r="S71" i="19" s="1"/>
  <c r="S67" i="19"/>
  <c r="S63" i="19"/>
  <c r="S58" i="19"/>
  <c r="S53" i="19"/>
  <c r="S48" i="19"/>
  <c r="S41" i="19"/>
  <c r="S32" i="19"/>
  <c r="S29" i="19"/>
  <c r="S20" i="19"/>
  <c r="S11" i="19"/>
  <c r="S7" i="19"/>
  <c r="S6" i="19" l="1"/>
  <c r="S265" i="19"/>
  <c r="O377" i="19"/>
  <c r="O380" i="19" s="1"/>
  <c r="S62" i="19"/>
  <c r="S106" i="19"/>
  <c r="S47" i="19"/>
  <c r="S85" i="19"/>
  <c r="S160" i="19" s="1"/>
  <c r="S288" i="19"/>
  <c r="S117" i="19"/>
  <c r="S249" i="19"/>
  <c r="S332" i="19"/>
  <c r="S374" i="19"/>
  <c r="F382" i="19"/>
  <c r="F379" i="19"/>
  <c r="F376" i="19"/>
  <c r="V373" i="19"/>
  <c r="F373" i="19"/>
  <c r="T372" i="19"/>
  <c r="R372" i="19"/>
  <c r="Q372" i="19"/>
  <c r="P372" i="19"/>
  <c r="N372" i="19"/>
  <c r="M372" i="19"/>
  <c r="L372" i="19"/>
  <c r="K372" i="19"/>
  <c r="J372" i="19"/>
  <c r="I372" i="19"/>
  <c r="H372" i="19"/>
  <c r="G372" i="19"/>
  <c r="V371" i="19"/>
  <c r="F371" i="19"/>
  <c r="V370" i="19"/>
  <c r="F370" i="19"/>
  <c r="T369" i="19"/>
  <c r="R369" i="19"/>
  <c r="Q369" i="19"/>
  <c r="P369" i="19"/>
  <c r="N369" i="19"/>
  <c r="M369" i="19"/>
  <c r="L369" i="19"/>
  <c r="K369" i="19"/>
  <c r="J369" i="19"/>
  <c r="I369" i="19"/>
  <c r="H369" i="19"/>
  <c r="G369" i="19"/>
  <c r="V368" i="19"/>
  <c r="F368" i="19"/>
  <c r="T367" i="19"/>
  <c r="R367" i="19"/>
  <c r="Q367" i="19"/>
  <c r="P367" i="19"/>
  <c r="N367" i="19"/>
  <c r="M367" i="19"/>
  <c r="L367" i="19"/>
  <c r="K367" i="19"/>
  <c r="J367" i="19"/>
  <c r="I367" i="19"/>
  <c r="H367" i="19"/>
  <c r="G367" i="19"/>
  <c r="V366" i="19"/>
  <c r="F366" i="19"/>
  <c r="T365" i="19"/>
  <c r="R365" i="19"/>
  <c r="Q365" i="19"/>
  <c r="P365" i="19"/>
  <c r="N365" i="19"/>
  <c r="M365" i="19"/>
  <c r="L365" i="19"/>
  <c r="K365" i="19"/>
  <c r="J365" i="19"/>
  <c r="I365" i="19"/>
  <c r="H365" i="19"/>
  <c r="G365" i="19"/>
  <c r="V364" i="19"/>
  <c r="F364" i="19"/>
  <c r="T363" i="19"/>
  <c r="R363" i="19"/>
  <c r="Q363" i="19"/>
  <c r="P363" i="19"/>
  <c r="N363" i="19"/>
  <c r="M363" i="19"/>
  <c r="L363" i="19"/>
  <c r="K363" i="19"/>
  <c r="J363" i="19"/>
  <c r="I363" i="19"/>
  <c r="H363" i="19"/>
  <c r="G363" i="19"/>
  <c r="V362" i="19"/>
  <c r="F362" i="19"/>
  <c r="T361" i="19"/>
  <c r="R361" i="19"/>
  <c r="Q361" i="19"/>
  <c r="P361" i="19"/>
  <c r="N361" i="19"/>
  <c r="M361" i="19"/>
  <c r="L361" i="19"/>
  <c r="K361" i="19"/>
  <c r="J361" i="19"/>
  <c r="I361" i="19"/>
  <c r="H361" i="19"/>
  <c r="G361" i="19"/>
  <c r="V360" i="19"/>
  <c r="F360" i="19"/>
  <c r="T359" i="19"/>
  <c r="R359" i="19"/>
  <c r="Q359" i="19"/>
  <c r="P359" i="19"/>
  <c r="N359" i="19"/>
  <c r="M359" i="19"/>
  <c r="L359" i="19"/>
  <c r="K359" i="19"/>
  <c r="J359" i="19"/>
  <c r="I359" i="19"/>
  <c r="H359" i="19"/>
  <c r="G359" i="19"/>
  <c r="V358" i="19"/>
  <c r="F358" i="19"/>
  <c r="T357" i="19"/>
  <c r="R357" i="19"/>
  <c r="Q357" i="19"/>
  <c r="P357" i="19"/>
  <c r="N357" i="19"/>
  <c r="M357" i="19"/>
  <c r="L357" i="19"/>
  <c r="K357" i="19"/>
  <c r="J357" i="19"/>
  <c r="I357" i="19"/>
  <c r="H357" i="19"/>
  <c r="G357" i="19"/>
  <c r="V356" i="19"/>
  <c r="F356" i="19"/>
  <c r="T355" i="19"/>
  <c r="R355" i="19"/>
  <c r="Q355" i="19"/>
  <c r="P355" i="19"/>
  <c r="N355" i="19"/>
  <c r="M355" i="19"/>
  <c r="L355" i="19"/>
  <c r="K355" i="19"/>
  <c r="J355" i="19"/>
  <c r="I355" i="19"/>
  <c r="H355" i="19"/>
  <c r="G355" i="19"/>
  <c r="V354" i="19"/>
  <c r="F354" i="19"/>
  <c r="T353" i="19"/>
  <c r="R353" i="19"/>
  <c r="Q353" i="19"/>
  <c r="P353" i="19"/>
  <c r="N353" i="19"/>
  <c r="M353" i="19"/>
  <c r="L353" i="19"/>
  <c r="K353" i="19"/>
  <c r="J353" i="19"/>
  <c r="I353" i="19"/>
  <c r="H353" i="19"/>
  <c r="G353" i="19"/>
  <c r="V352" i="19"/>
  <c r="F352" i="19"/>
  <c r="T351" i="19"/>
  <c r="R351" i="19"/>
  <c r="Q351" i="19"/>
  <c r="P351" i="19"/>
  <c r="N351" i="19"/>
  <c r="M351" i="19"/>
  <c r="L351" i="19"/>
  <c r="K351" i="19"/>
  <c r="J351" i="19"/>
  <c r="I351" i="19"/>
  <c r="H351" i="19"/>
  <c r="G351" i="19"/>
  <c r="V350" i="19"/>
  <c r="F350" i="19"/>
  <c r="V349" i="19"/>
  <c r="F349" i="19"/>
  <c r="V348" i="19"/>
  <c r="F348" i="19"/>
  <c r="V347" i="19"/>
  <c r="F347" i="19"/>
  <c r="V346" i="19"/>
  <c r="F346" i="19"/>
  <c r="V345" i="19"/>
  <c r="F345" i="19"/>
  <c r="V344" i="19"/>
  <c r="F344" i="19"/>
  <c r="V343" i="19"/>
  <c r="F343" i="19"/>
  <c r="V342" i="19"/>
  <c r="F342" i="19"/>
  <c r="V341" i="19"/>
  <c r="F341" i="19"/>
  <c r="V340" i="19"/>
  <c r="F340" i="19"/>
  <c r="T339" i="19"/>
  <c r="R339" i="19"/>
  <c r="Q339" i="19"/>
  <c r="P339" i="19"/>
  <c r="N339" i="19"/>
  <c r="M339" i="19"/>
  <c r="L339" i="19"/>
  <c r="K339" i="19"/>
  <c r="J339" i="19"/>
  <c r="I339" i="19"/>
  <c r="H339" i="19"/>
  <c r="G339" i="19"/>
  <c r="V338" i="19"/>
  <c r="F338" i="19"/>
  <c r="T337" i="19"/>
  <c r="R337" i="19"/>
  <c r="Q337" i="19"/>
  <c r="P337" i="19"/>
  <c r="N337" i="19"/>
  <c r="M337" i="19"/>
  <c r="L337" i="19"/>
  <c r="K337" i="19"/>
  <c r="J337" i="19"/>
  <c r="I337" i="19"/>
  <c r="H337" i="19"/>
  <c r="G337" i="19"/>
  <c r="V336" i="19"/>
  <c r="F336" i="19"/>
  <c r="T335" i="19"/>
  <c r="R335" i="19"/>
  <c r="Q335" i="19"/>
  <c r="P335" i="19"/>
  <c r="N335" i="19"/>
  <c r="M335" i="19"/>
  <c r="L335" i="19"/>
  <c r="K335" i="19"/>
  <c r="J335" i="19"/>
  <c r="I335" i="19"/>
  <c r="H335" i="19"/>
  <c r="G335" i="19"/>
  <c r="V334" i="19"/>
  <c r="F334" i="19"/>
  <c r="T333" i="19"/>
  <c r="R333" i="19"/>
  <c r="Q333" i="19"/>
  <c r="P333" i="19"/>
  <c r="N333" i="19"/>
  <c r="M333" i="19"/>
  <c r="L333" i="19"/>
  <c r="K333" i="19"/>
  <c r="J333" i="19"/>
  <c r="I333" i="19"/>
  <c r="H333" i="19"/>
  <c r="G333" i="19"/>
  <c r="V331" i="19"/>
  <c r="F331" i="19"/>
  <c r="T330" i="19"/>
  <c r="R330" i="19"/>
  <c r="Q330" i="19"/>
  <c r="P330" i="19"/>
  <c r="N330" i="19"/>
  <c r="M330" i="19"/>
  <c r="L330" i="19"/>
  <c r="K330" i="19"/>
  <c r="J330" i="19"/>
  <c r="I330" i="19"/>
  <c r="H330" i="19"/>
  <c r="G330" i="19"/>
  <c r="V329" i="19"/>
  <c r="F329" i="19"/>
  <c r="T328" i="19"/>
  <c r="R328" i="19"/>
  <c r="Q328" i="19"/>
  <c r="P328" i="19"/>
  <c r="N328" i="19"/>
  <c r="M328" i="19"/>
  <c r="L328" i="19"/>
  <c r="K328" i="19"/>
  <c r="J328" i="19"/>
  <c r="I328" i="19"/>
  <c r="H328" i="19"/>
  <c r="G328" i="19"/>
  <c r="V327" i="19"/>
  <c r="F327" i="19"/>
  <c r="T326" i="19"/>
  <c r="R326" i="19"/>
  <c r="Q326" i="19"/>
  <c r="P326" i="19"/>
  <c r="N326" i="19"/>
  <c r="M326" i="19"/>
  <c r="L326" i="19"/>
  <c r="K326" i="19"/>
  <c r="J326" i="19"/>
  <c r="I326" i="19"/>
  <c r="H326" i="19"/>
  <c r="G326" i="19"/>
  <c r="V325" i="19"/>
  <c r="F325" i="19"/>
  <c r="T324" i="19"/>
  <c r="R324" i="19"/>
  <c r="Q324" i="19"/>
  <c r="P324" i="19"/>
  <c r="N324" i="19"/>
  <c r="M324" i="19"/>
  <c r="L324" i="19"/>
  <c r="K324" i="19"/>
  <c r="J324" i="19"/>
  <c r="I324" i="19"/>
  <c r="H324" i="19"/>
  <c r="G324" i="19"/>
  <c r="V323" i="19"/>
  <c r="F323" i="19"/>
  <c r="T322" i="19"/>
  <c r="R322" i="19"/>
  <c r="Q322" i="19"/>
  <c r="P322" i="19"/>
  <c r="N322" i="19"/>
  <c r="M322" i="19"/>
  <c r="L322" i="19"/>
  <c r="K322" i="19"/>
  <c r="J322" i="19"/>
  <c r="I322" i="19"/>
  <c r="H322" i="19"/>
  <c r="G322" i="19"/>
  <c r="V321" i="19"/>
  <c r="F321" i="19"/>
  <c r="T320" i="19"/>
  <c r="R320" i="19"/>
  <c r="Q320" i="19"/>
  <c r="P320" i="19"/>
  <c r="N320" i="19"/>
  <c r="M320" i="19"/>
  <c r="L320" i="19"/>
  <c r="K320" i="19"/>
  <c r="J320" i="19"/>
  <c r="I320" i="19"/>
  <c r="H320" i="19"/>
  <c r="G320" i="19"/>
  <c r="V319" i="19"/>
  <c r="F319" i="19"/>
  <c r="T318" i="19"/>
  <c r="R318" i="19"/>
  <c r="Q318" i="19"/>
  <c r="P318" i="19"/>
  <c r="N318" i="19"/>
  <c r="M318" i="19"/>
  <c r="L318" i="19"/>
  <c r="K318" i="19"/>
  <c r="J318" i="19"/>
  <c r="I318" i="19"/>
  <c r="H318" i="19"/>
  <c r="G318" i="19"/>
  <c r="V317" i="19"/>
  <c r="F317" i="19"/>
  <c r="T316" i="19"/>
  <c r="R316" i="19"/>
  <c r="Q316" i="19"/>
  <c r="P316" i="19"/>
  <c r="N316" i="19"/>
  <c r="M316" i="19"/>
  <c r="L316" i="19"/>
  <c r="K316" i="19"/>
  <c r="J316" i="19"/>
  <c r="I316" i="19"/>
  <c r="H316" i="19"/>
  <c r="G316" i="19"/>
  <c r="V315" i="19"/>
  <c r="F315" i="19"/>
  <c r="T314" i="19"/>
  <c r="R314" i="19"/>
  <c r="Q314" i="19"/>
  <c r="P314" i="19"/>
  <c r="N314" i="19"/>
  <c r="M314" i="19"/>
  <c r="L314" i="19"/>
  <c r="K314" i="19"/>
  <c r="J314" i="19"/>
  <c r="I314" i="19"/>
  <c r="H314" i="19"/>
  <c r="G314" i="19"/>
  <c r="V313" i="19"/>
  <c r="F313" i="19"/>
  <c r="T312" i="19"/>
  <c r="R312" i="19"/>
  <c r="Q312" i="19"/>
  <c r="P312" i="19"/>
  <c r="N312" i="19"/>
  <c r="M312" i="19"/>
  <c r="L312" i="19"/>
  <c r="K312" i="19"/>
  <c r="J312" i="19"/>
  <c r="I312" i="19"/>
  <c r="H312" i="19"/>
  <c r="G312" i="19"/>
  <c r="V311" i="19"/>
  <c r="F311" i="19"/>
  <c r="V310" i="19"/>
  <c r="F310" i="19"/>
  <c r="V309" i="19"/>
  <c r="F309" i="19"/>
  <c r="V308" i="19"/>
  <c r="F308" i="19"/>
  <c r="V307" i="19"/>
  <c r="F307" i="19"/>
  <c r="V306" i="19"/>
  <c r="F306" i="19"/>
  <c r="V305" i="19"/>
  <c r="F305" i="19"/>
  <c r="V304" i="19"/>
  <c r="F304" i="19"/>
  <c r="V303" i="19"/>
  <c r="F303" i="19"/>
  <c r="V302" i="19"/>
  <c r="F302" i="19"/>
  <c r="V301" i="19"/>
  <c r="F301" i="19"/>
  <c r="V300" i="19"/>
  <c r="F300" i="19"/>
  <c r="V299" i="19"/>
  <c r="F299" i="19"/>
  <c r="T298" i="19"/>
  <c r="R298" i="19"/>
  <c r="Q298" i="19"/>
  <c r="P298" i="19"/>
  <c r="N298" i="19"/>
  <c r="M298" i="19"/>
  <c r="L298" i="19"/>
  <c r="K298" i="19"/>
  <c r="J298" i="19"/>
  <c r="I298" i="19"/>
  <c r="H298" i="19"/>
  <c r="G298" i="19"/>
  <c r="V297" i="19"/>
  <c r="F297" i="19"/>
  <c r="T296" i="19"/>
  <c r="R296" i="19"/>
  <c r="Q296" i="19"/>
  <c r="P296" i="19"/>
  <c r="N296" i="19"/>
  <c r="M296" i="19"/>
  <c r="L296" i="19"/>
  <c r="K296" i="19"/>
  <c r="J296" i="19"/>
  <c r="I296" i="19"/>
  <c r="H296" i="19"/>
  <c r="G296" i="19"/>
  <c r="V295" i="19"/>
  <c r="F295" i="19"/>
  <c r="T294" i="19"/>
  <c r="R294" i="19"/>
  <c r="Q294" i="19"/>
  <c r="P294" i="19"/>
  <c r="N294" i="19"/>
  <c r="M294" i="19"/>
  <c r="L294" i="19"/>
  <c r="K294" i="19"/>
  <c r="J294" i="19"/>
  <c r="I294" i="19"/>
  <c r="H294" i="19"/>
  <c r="G294" i="19"/>
  <c r="V293" i="19"/>
  <c r="F293" i="19"/>
  <c r="T292" i="19"/>
  <c r="R292" i="19"/>
  <c r="Q292" i="19"/>
  <c r="P292" i="19"/>
  <c r="N292" i="19"/>
  <c r="M292" i="19"/>
  <c r="L292" i="19"/>
  <c r="K292" i="19"/>
  <c r="J292" i="19"/>
  <c r="I292" i="19"/>
  <c r="H292" i="19"/>
  <c r="G292" i="19"/>
  <c r="V291" i="19"/>
  <c r="F291" i="19"/>
  <c r="T290" i="19"/>
  <c r="R290" i="19"/>
  <c r="Q290" i="19"/>
  <c r="P290" i="19"/>
  <c r="N290" i="19"/>
  <c r="M290" i="19"/>
  <c r="L290" i="19"/>
  <c r="K290" i="19"/>
  <c r="J290" i="19"/>
  <c r="I290" i="19"/>
  <c r="H290" i="19"/>
  <c r="G290" i="19"/>
  <c r="V287" i="19"/>
  <c r="F287" i="19"/>
  <c r="T286" i="19"/>
  <c r="R286" i="19"/>
  <c r="Q286" i="19"/>
  <c r="P286" i="19"/>
  <c r="N286" i="19"/>
  <c r="M286" i="19"/>
  <c r="L286" i="19"/>
  <c r="K286" i="19"/>
  <c r="J286" i="19"/>
  <c r="I286" i="19"/>
  <c r="H286" i="19"/>
  <c r="G286" i="19"/>
  <c r="V285" i="19"/>
  <c r="F285" i="19"/>
  <c r="T284" i="19"/>
  <c r="R284" i="19"/>
  <c r="Q284" i="19"/>
  <c r="P284" i="19"/>
  <c r="N284" i="19"/>
  <c r="M284" i="19"/>
  <c r="L284" i="19"/>
  <c r="K284" i="19"/>
  <c r="J284" i="19"/>
  <c r="I284" i="19"/>
  <c r="H284" i="19"/>
  <c r="G284" i="19"/>
  <c r="V283" i="19"/>
  <c r="F283" i="19"/>
  <c r="T282" i="19"/>
  <c r="R282" i="19"/>
  <c r="Q282" i="19"/>
  <c r="P282" i="19"/>
  <c r="N282" i="19"/>
  <c r="M282" i="19"/>
  <c r="L282" i="19"/>
  <c r="K282" i="19"/>
  <c r="J282" i="19"/>
  <c r="I282" i="19"/>
  <c r="H282" i="19"/>
  <c r="G282" i="19"/>
  <c r="V281" i="19"/>
  <c r="F281" i="19"/>
  <c r="V280" i="19"/>
  <c r="F280" i="19"/>
  <c r="V279" i="19"/>
  <c r="F279" i="19"/>
  <c r="V278" i="19"/>
  <c r="F278" i="19"/>
  <c r="V277" i="19"/>
  <c r="F277" i="19"/>
  <c r="V276" i="19"/>
  <c r="F276" i="19"/>
  <c r="V275" i="19"/>
  <c r="F275" i="19"/>
  <c r="V274" i="19"/>
  <c r="F274" i="19"/>
  <c r="V273" i="19"/>
  <c r="F273" i="19"/>
  <c r="V272" i="19"/>
  <c r="V271" i="19"/>
  <c r="F271" i="19"/>
  <c r="V270" i="19"/>
  <c r="F270" i="19"/>
  <c r="V269" i="19"/>
  <c r="F269" i="19"/>
  <c r="T268" i="19"/>
  <c r="R268" i="19"/>
  <c r="Q268" i="19"/>
  <c r="P268" i="19"/>
  <c r="N268" i="19"/>
  <c r="M268" i="19"/>
  <c r="L268" i="19"/>
  <c r="K268" i="19"/>
  <c r="J268" i="19"/>
  <c r="I268" i="19"/>
  <c r="H268" i="19"/>
  <c r="G268" i="19"/>
  <c r="V267" i="19"/>
  <c r="F267" i="19"/>
  <c r="T266" i="19"/>
  <c r="R266" i="19"/>
  <c r="Q266" i="19"/>
  <c r="P266" i="19"/>
  <c r="N266" i="19"/>
  <c r="M266" i="19"/>
  <c r="L266" i="19"/>
  <c r="K266" i="19"/>
  <c r="J266" i="19"/>
  <c r="I266" i="19"/>
  <c r="H266" i="19"/>
  <c r="G266" i="19"/>
  <c r="V264" i="19"/>
  <c r="F264" i="19"/>
  <c r="T263" i="19"/>
  <c r="R263" i="19"/>
  <c r="Q263" i="19"/>
  <c r="P263" i="19"/>
  <c r="N263" i="19"/>
  <c r="M263" i="19"/>
  <c r="L263" i="19"/>
  <c r="K263" i="19"/>
  <c r="J263" i="19"/>
  <c r="I263" i="19"/>
  <c r="H263" i="19"/>
  <c r="G263" i="19"/>
  <c r="V262" i="19"/>
  <c r="F262" i="19"/>
  <c r="V261" i="19"/>
  <c r="F261" i="19"/>
  <c r="V260" i="19"/>
  <c r="F260" i="19"/>
  <c r="T259" i="19"/>
  <c r="R259" i="19"/>
  <c r="Q259" i="19"/>
  <c r="P259" i="19"/>
  <c r="N259" i="19"/>
  <c r="M259" i="19"/>
  <c r="L259" i="19"/>
  <c r="K259" i="19"/>
  <c r="J259" i="19"/>
  <c r="I259" i="19"/>
  <c r="H259" i="19"/>
  <c r="G259" i="19"/>
  <c r="V258" i="19"/>
  <c r="F258" i="19"/>
  <c r="T257" i="19"/>
  <c r="R257" i="19"/>
  <c r="Q257" i="19"/>
  <c r="P257" i="19"/>
  <c r="N257" i="19"/>
  <c r="M257" i="19"/>
  <c r="L257" i="19"/>
  <c r="K257" i="19"/>
  <c r="J257" i="19"/>
  <c r="I257" i="19"/>
  <c r="H257" i="19"/>
  <c r="G257" i="19"/>
  <c r="V256" i="19"/>
  <c r="F256" i="19"/>
  <c r="V255" i="19"/>
  <c r="F255" i="19"/>
  <c r="T254" i="19"/>
  <c r="R254" i="19"/>
  <c r="Q254" i="19"/>
  <c r="P254" i="19"/>
  <c r="N254" i="19"/>
  <c r="M254" i="19"/>
  <c r="L254" i="19"/>
  <c r="K254" i="19"/>
  <c r="J254" i="19"/>
  <c r="I254" i="19"/>
  <c r="H254" i="19"/>
  <c r="G254" i="19"/>
  <c r="V253" i="19"/>
  <c r="F253" i="19"/>
  <c r="V252" i="19"/>
  <c r="F252" i="19"/>
  <c r="T251" i="19"/>
  <c r="R251" i="19"/>
  <c r="Q251" i="19"/>
  <c r="P251" i="19"/>
  <c r="N251" i="19"/>
  <c r="M251" i="19"/>
  <c r="L251" i="19"/>
  <c r="K251" i="19"/>
  <c r="J251" i="19"/>
  <c r="I251" i="19"/>
  <c r="H251" i="19"/>
  <c r="G251" i="19"/>
  <c r="V248" i="19"/>
  <c r="F248" i="19"/>
  <c r="V247" i="19"/>
  <c r="F247" i="19"/>
  <c r="V246" i="19"/>
  <c r="F246" i="19"/>
  <c r="V245" i="19"/>
  <c r="F245" i="19"/>
  <c r="T244" i="19"/>
  <c r="T242" i="19" s="1"/>
  <c r="R244" i="19"/>
  <c r="R242" i="19" s="1"/>
  <c r="Q244" i="19"/>
  <c r="Q242" i="19" s="1"/>
  <c r="P244" i="19"/>
  <c r="P242" i="19" s="1"/>
  <c r="N244" i="19"/>
  <c r="N242" i="19" s="1"/>
  <c r="M244" i="19"/>
  <c r="M242" i="19" s="1"/>
  <c r="L244" i="19"/>
  <c r="L242" i="19" s="1"/>
  <c r="K244" i="19"/>
  <c r="K242" i="19" s="1"/>
  <c r="J244" i="19"/>
  <c r="J242" i="19" s="1"/>
  <c r="I244" i="19"/>
  <c r="I242" i="19" s="1"/>
  <c r="H244" i="19"/>
  <c r="H242" i="19" s="1"/>
  <c r="G244" i="19"/>
  <c r="V243" i="19"/>
  <c r="F243" i="19"/>
  <c r="V241" i="19"/>
  <c r="F241" i="19"/>
  <c r="V240" i="19"/>
  <c r="F240" i="19"/>
  <c r="T239" i="19"/>
  <c r="R239" i="19"/>
  <c r="Q239" i="19"/>
  <c r="P239" i="19"/>
  <c r="N239" i="19"/>
  <c r="M239" i="19"/>
  <c r="L239" i="19"/>
  <c r="K239" i="19"/>
  <c r="J239" i="19"/>
  <c r="I239" i="19"/>
  <c r="H239" i="19"/>
  <c r="G239" i="19"/>
  <c r="V238" i="19"/>
  <c r="F238" i="19"/>
  <c r="T237" i="19"/>
  <c r="R237" i="19"/>
  <c r="Q237" i="19"/>
  <c r="P237" i="19"/>
  <c r="N237" i="19"/>
  <c r="M237" i="19"/>
  <c r="L237" i="19"/>
  <c r="K237" i="19"/>
  <c r="J237" i="19"/>
  <c r="I237" i="19"/>
  <c r="H237" i="19"/>
  <c r="G237" i="19"/>
  <c r="V236" i="19"/>
  <c r="F236" i="19"/>
  <c r="T235" i="19"/>
  <c r="R235" i="19"/>
  <c r="Q235" i="19"/>
  <c r="P235" i="19"/>
  <c r="N235" i="19"/>
  <c r="M235" i="19"/>
  <c r="L235" i="19"/>
  <c r="K235" i="19"/>
  <c r="J235" i="19"/>
  <c r="I235" i="19"/>
  <c r="H235" i="19"/>
  <c r="G235" i="19"/>
  <c r="V234" i="19"/>
  <c r="F234" i="19"/>
  <c r="T233" i="19"/>
  <c r="R233" i="19"/>
  <c r="Q233" i="19"/>
  <c r="P233" i="19"/>
  <c r="N233" i="19"/>
  <c r="M233" i="19"/>
  <c r="L233" i="19"/>
  <c r="K233" i="19"/>
  <c r="J233" i="19"/>
  <c r="I233" i="19"/>
  <c r="H233" i="19"/>
  <c r="G233" i="19"/>
  <c r="V232" i="19"/>
  <c r="F232" i="19"/>
  <c r="V231" i="19"/>
  <c r="F231" i="19"/>
  <c r="V230" i="19"/>
  <c r="F230" i="19"/>
  <c r="V229" i="19"/>
  <c r="F229" i="19"/>
  <c r="T227" i="19"/>
  <c r="R227" i="19"/>
  <c r="Q227" i="19"/>
  <c r="P227" i="19"/>
  <c r="N227" i="19"/>
  <c r="M227" i="19"/>
  <c r="L227" i="19"/>
  <c r="K227" i="19"/>
  <c r="J227" i="19"/>
  <c r="I227" i="19"/>
  <c r="H227" i="19"/>
  <c r="V226" i="19"/>
  <c r="F226" i="19"/>
  <c r="T225" i="19"/>
  <c r="R225" i="19"/>
  <c r="Q225" i="19"/>
  <c r="P225" i="19"/>
  <c r="N225" i="19"/>
  <c r="M225" i="19"/>
  <c r="L225" i="19"/>
  <c r="K225" i="19"/>
  <c r="J225" i="19"/>
  <c r="I225" i="19"/>
  <c r="H225" i="19"/>
  <c r="G225" i="19"/>
  <c r="V224" i="19"/>
  <c r="F224" i="19"/>
  <c r="V223" i="19"/>
  <c r="F223" i="19"/>
  <c r="V222" i="19"/>
  <c r="F222" i="19"/>
  <c r="T221" i="19"/>
  <c r="T220" i="19" s="1"/>
  <c r="R221" i="19"/>
  <c r="R220" i="19" s="1"/>
  <c r="Q221" i="19"/>
  <c r="Q220" i="19" s="1"/>
  <c r="P221" i="19"/>
  <c r="P220" i="19" s="1"/>
  <c r="N221" i="19"/>
  <c r="N220" i="19" s="1"/>
  <c r="M221" i="19"/>
  <c r="M220" i="19" s="1"/>
  <c r="L221" i="19"/>
  <c r="L220" i="19" s="1"/>
  <c r="K221" i="19"/>
  <c r="K220" i="19" s="1"/>
  <c r="J221" i="19"/>
  <c r="J220" i="19" s="1"/>
  <c r="I221" i="19"/>
  <c r="I220" i="19" s="1"/>
  <c r="H221" i="19"/>
  <c r="G221" i="19"/>
  <c r="H220" i="19"/>
  <c r="V219" i="19"/>
  <c r="F219" i="19"/>
  <c r="V218" i="19"/>
  <c r="F218" i="19"/>
  <c r="T217" i="19"/>
  <c r="T193" i="19" s="1"/>
  <c r="R217" i="19"/>
  <c r="R193" i="19" s="1"/>
  <c r="Q217" i="19"/>
  <c r="Q193" i="19" s="1"/>
  <c r="P217" i="19"/>
  <c r="P193" i="19" s="1"/>
  <c r="N217" i="19"/>
  <c r="N193" i="19" s="1"/>
  <c r="M217" i="19"/>
  <c r="M193" i="19" s="1"/>
  <c r="L217" i="19"/>
  <c r="L193" i="19" s="1"/>
  <c r="K217" i="19"/>
  <c r="K193" i="19" s="1"/>
  <c r="J217" i="19"/>
  <c r="J193" i="19" s="1"/>
  <c r="I217" i="19"/>
  <c r="I193" i="19" s="1"/>
  <c r="H217" i="19"/>
  <c r="H193" i="19" s="1"/>
  <c r="G217" i="19"/>
  <c r="V216" i="19"/>
  <c r="F216" i="19"/>
  <c r="V215" i="19"/>
  <c r="F215" i="19"/>
  <c r="V214" i="19"/>
  <c r="F214" i="19"/>
  <c r="V213" i="19"/>
  <c r="F213" i="19"/>
  <c r="V212" i="19"/>
  <c r="F212" i="19"/>
  <c r="V211" i="19"/>
  <c r="F211" i="19"/>
  <c r="V210" i="19"/>
  <c r="V209" i="19"/>
  <c r="F209" i="19"/>
  <c r="V208" i="19"/>
  <c r="F208" i="19"/>
  <c r="V207" i="19"/>
  <c r="F207" i="19"/>
  <c r="V206" i="19"/>
  <c r="F206" i="19"/>
  <c r="V205" i="19"/>
  <c r="F205" i="19"/>
  <c r="V204" i="19"/>
  <c r="F204" i="19"/>
  <c r="V203" i="19"/>
  <c r="F203" i="19"/>
  <c r="V202" i="19"/>
  <c r="F202" i="19"/>
  <c r="V201" i="19"/>
  <c r="F201" i="19"/>
  <c r="V200" i="19"/>
  <c r="F200" i="19"/>
  <c r="V199" i="19"/>
  <c r="F199" i="19"/>
  <c r="V198" i="19"/>
  <c r="F198" i="19"/>
  <c r="V197" i="19"/>
  <c r="F197" i="19"/>
  <c r="V196" i="19"/>
  <c r="F196" i="19"/>
  <c r="V195" i="19"/>
  <c r="F195" i="19"/>
  <c r="V194" i="19"/>
  <c r="F194" i="19"/>
  <c r="V192" i="19"/>
  <c r="F192" i="19"/>
  <c r="V191" i="19"/>
  <c r="F191" i="19"/>
  <c r="V190" i="19"/>
  <c r="F190" i="19"/>
  <c r="V189" i="19"/>
  <c r="F189" i="19"/>
  <c r="V188" i="19"/>
  <c r="F188" i="19"/>
  <c r="V187" i="19"/>
  <c r="F187" i="19"/>
  <c r="V186" i="19"/>
  <c r="F186" i="19"/>
  <c r="V185" i="19"/>
  <c r="F185" i="19"/>
  <c r="V184" i="19"/>
  <c r="F184" i="19"/>
  <c r="V183" i="19"/>
  <c r="F183" i="19"/>
  <c r="V182" i="19"/>
  <c r="F182" i="19"/>
  <c r="V181" i="19"/>
  <c r="F181" i="19"/>
  <c r="V180" i="19"/>
  <c r="F180" i="19"/>
  <c r="V179" i="19"/>
  <c r="F179" i="19"/>
  <c r="V178" i="19"/>
  <c r="F178" i="19"/>
  <c r="V177" i="19"/>
  <c r="F177" i="19"/>
  <c r="V176" i="19"/>
  <c r="F176" i="19"/>
  <c r="V175" i="19"/>
  <c r="F175" i="19"/>
  <c r="V174" i="19"/>
  <c r="F174" i="19"/>
  <c r="V173" i="19"/>
  <c r="F173" i="19"/>
  <c r="V172" i="19"/>
  <c r="F172" i="19"/>
  <c r="V171" i="19"/>
  <c r="F171" i="19"/>
  <c r="V170" i="19"/>
  <c r="F170" i="19"/>
  <c r="T169" i="19"/>
  <c r="R169" i="19"/>
  <c r="Q169" i="19"/>
  <c r="P169" i="19"/>
  <c r="N169" i="19"/>
  <c r="M169" i="19"/>
  <c r="L169" i="19"/>
  <c r="K169" i="19"/>
  <c r="J169" i="19"/>
  <c r="I169" i="19"/>
  <c r="H169" i="19"/>
  <c r="G169" i="19"/>
  <c r="V168" i="19"/>
  <c r="F168" i="19"/>
  <c r="V167" i="19"/>
  <c r="F167" i="19"/>
  <c r="V166" i="19"/>
  <c r="F166" i="19"/>
  <c r="V165" i="19"/>
  <c r="F165" i="19"/>
  <c r="V164" i="19"/>
  <c r="F164" i="19"/>
  <c r="V163" i="19"/>
  <c r="F163" i="19"/>
  <c r="V162" i="19"/>
  <c r="F162" i="19"/>
  <c r="T161" i="19"/>
  <c r="R161" i="19"/>
  <c r="Q161" i="19"/>
  <c r="P161" i="19"/>
  <c r="N161" i="19"/>
  <c r="M161" i="19"/>
  <c r="L161" i="19"/>
  <c r="K161" i="19"/>
  <c r="J161" i="19"/>
  <c r="I161" i="19"/>
  <c r="H161" i="19"/>
  <c r="G161" i="19"/>
  <c r="V159" i="19"/>
  <c r="F159" i="19"/>
  <c r="V158" i="19"/>
  <c r="F158" i="19"/>
  <c r="V157" i="19"/>
  <c r="F157" i="19"/>
  <c r="T156" i="19"/>
  <c r="R156" i="19"/>
  <c r="Q156" i="19"/>
  <c r="P156" i="19"/>
  <c r="N156" i="19"/>
  <c r="M156" i="19"/>
  <c r="L156" i="19"/>
  <c r="K156" i="19"/>
  <c r="J156" i="19"/>
  <c r="I156" i="19"/>
  <c r="H156" i="19"/>
  <c r="G156" i="19"/>
  <c r="V155" i="19"/>
  <c r="F155" i="19"/>
  <c r="V154" i="19"/>
  <c r="F154" i="19"/>
  <c r="V153" i="19"/>
  <c r="F153" i="19"/>
  <c r="T152" i="19"/>
  <c r="R152" i="19"/>
  <c r="Q152" i="19"/>
  <c r="P152" i="19"/>
  <c r="N152" i="19"/>
  <c r="M152" i="19"/>
  <c r="L152" i="19"/>
  <c r="K152" i="19"/>
  <c r="J152" i="19"/>
  <c r="I152" i="19"/>
  <c r="H152" i="19"/>
  <c r="G152" i="19"/>
  <c r="V151" i="19"/>
  <c r="F151" i="19"/>
  <c r="T150" i="19"/>
  <c r="R150" i="19"/>
  <c r="Q150" i="19"/>
  <c r="P150" i="19"/>
  <c r="N150" i="19"/>
  <c r="M150" i="19"/>
  <c r="L150" i="19"/>
  <c r="K150" i="19"/>
  <c r="J150" i="19"/>
  <c r="I150" i="19"/>
  <c r="H150" i="19"/>
  <c r="G150" i="19"/>
  <c r="V149" i="19"/>
  <c r="F149" i="19"/>
  <c r="T148" i="19"/>
  <c r="R148" i="19"/>
  <c r="Q148" i="19"/>
  <c r="P148" i="19"/>
  <c r="N148" i="19"/>
  <c r="M148" i="19"/>
  <c r="L148" i="19"/>
  <c r="K148" i="19"/>
  <c r="J148" i="19"/>
  <c r="I148" i="19"/>
  <c r="H148" i="19"/>
  <c r="G148" i="19"/>
  <c r="V147" i="19"/>
  <c r="F147" i="19"/>
  <c r="T146" i="19"/>
  <c r="R146" i="19"/>
  <c r="Q146" i="19"/>
  <c r="P146" i="19"/>
  <c r="N146" i="19"/>
  <c r="M146" i="19"/>
  <c r="L146" i="19"/>
  <c r="K146" i="19"/>
  <c r="J146" i="19"/>
  <c r="I146" i="19"/>
  <c r="H146" i="19"/>
  <c r="G146" i="19"/>
  <c r="V145" i="19"/>
  <c r="F145" i="19"/>
  <c r="T144" i="19"/>
  <c r="R144" i="19"/>
  <c r="Q144" i="19"/>
  <c r="P144" i="19"/>
  <c r="N144" i="19"/>
  <c r="M144" i="19"/>
  <c r="L144" i="19"/>
  <c r="K144" i="19"/>
  <c r="J144" i="19"/>
  <c r="I144" i="19"/>
  <c r="H144" i="19"/>
  <c r="G144" i="19"/>
  <c r="V143" i="19"/>
  <c r="F143" i="19"/>
  <c r="V142" i="19"/>
  <c r="F142" i="19"/>
  <c r="V141" i="19"/>
  <c r="F141" i="19"/>
  <c r="V140" i="19"/>
  <c r="F140" i="19"/>
  <c r="V139" i="19"/>
  <c r="F139" i="19"/>
  <c r="T138" i="19"/>
  <c r="R138" i="19"/>
  <c r="Q138" i="19"/>
  <c r="P138" i="19"/>
  <c r="N138" i="19"/>
  <c r="M138" i="19"/>
  <c r="L138" i="19"/>
  <c r="K138" i="19"/>
  <c r="J138" i="19"/>
  <c r="I138" i="19"/>
  <c r="H138" i="19"/>
  <c r="G138" i="19"/>
  <c r="V137" i="19"/>
  <c r="F137" i="19"/>
  <c r="V136" i="19"/>
  <c r="F136" i="19"/>
  <c r="V135" i="19"/>
  <c r="F135" i="19"/>
  <c r="T134" i="19"/>
  <c r="T132" i="19" s="1"/>
  <c r="R134" i="19"/>
  <c r="R132" i="19" s="1"/>
  <c r="Q134" i="19"/>
  <c r="Q132" i="19" s="1"/>
  <c r="P134" i="19"/>
  <c r="P132" i="19" s="1"/>
  <c r="N134" i="19"/>
  <c r="N132" i="19" s="1"/>
  <c r="M134" i="19"/>
  <c r="M132" i="19" s="1"/>
  <c r="L134" i="19"/>
  <c r="L132" i="19" s="1"/>
  <c r="K134" i="19"/>
  <c r="K132" i="19" s="1"/>
  <c r="J134" i="19"/>
  <c r="J132" i="19" s="1"/>
  <c r="I134" i="19"/>
  <c r="I132" i="19" s="1"/>
  <c r="H134" i="19"/>
  <c r="H132" i="19" s="1"/>
  <c r="G134" i="19"/>
  <c r="V133" i="19"/>
  <c r="F133" i="19"/>
  <c r="V131" i="19"/>
  <c r="F131" i="19"/>
  <c r="V130" i="19"/>
  <c r="F130" i="19"/>
  <c r="V129" i="19"/>
  <c r="F129" i="19"/>
  <c r="V128" i="19"/>
  <c r="F128" i="19"/>
  <c r="T127" i="19"/>
  <c r="R127" i="19"/>
  <c r="Q127" i="19"/>
  <c r="P127" i="19"/>
  <c r="N127" i="19"/>
  <c r="M127" i="19"/>
  <c r="L127" i="19"/>
  <c r="K127" i="19"/>
  <c r="J127" i="19"/>
  <c r="I127" i="19"/>
  <c r="H127" i="19"/>
  <c r="G127" i="19"/>
  <c r="V126" i="19"/>
  <c r="F126" i="19"/>
  <c r="V125" i="19"/>
  <c r="F125" i="19"/>
  <c r="T124" i="19"/>
  <c r="R124" i="19"/>
  <c r="Q124" i="19"/>
  <c r="P124" i="19"/>
  <c r="N124" i="19"/>
  <c r="M124" i="19"/>
  <c r="L124" i="19"/>
  <c r="K124" i="19"/>
  <c r="J124" i="19"/>
  <c r="I124" i="19"/>
  <c r="H124" i="19"/>
  <c r="G124" i="19"/>
  <c r="V123" i="19"/>
  <c r="F123" i="19"/>
  <c r="V122" i="19"/>
  <c r="F122" i="19"/>
  <c r="V121" i="19"/>
  <c r="F121" i="19"/>
  <c r="V120" i="19"/>
  <c r="F120" i="19"/>
  <c r="V119" i="19"/>
  <c r="F119" i="19"/>
  <c r="V118" i="19"/>
  <c r="F118" i="19"/>
  <c r="V116" i="19"/>
  <c r="F116" i="19"/>
  <c r="V115" i="19"/>
  <c r="F115" i="19"/>
  <c r="V114" i="19"/>
  <c r="F114" i="19"/>
  <c r="T113" i="19"/>
  <c r="R113" i="19"/>
  <c r="Q113" i="19"/>
  <c r="P113" i="19"/>
  <c r="N113" i="19"/>
  <c r="M113" i="19"/>
  <c r="L113" i="19"/>
  <c r="K113" i="19"/>
  <c r="J113" i="19"/>
  <c r="I113" i="19"/>
  <c r="H113" i="19"/>
  <c r="G113" i="19"/>
  <c r="V112" i="19"/>
  <c r="F112" i="19"/>
  <c r="V111" i="19"/>
  <c r="F111" i="19"/>
  <c r="T110" i="19"/>
  <c r="R110" i="19"/>
  <c r="Q110" i="19"/>
  <c r="P110" i="19"/>
  <c r="N110" i="19"/>
  <c r="M110" i="19"/>
  <c r="L110" i="19"/>
  <c r="K110" i="19"/>
  <c r="J110" i="19"/>
  <c r="I110" i="19"/>
  <c r="H110" i="19"/>
  <c r="G110" i="19"/>
  <c r="V109" i="19"/>
  <c r="F109" i="19"/>
  <c r="V108" i="19"/>
  <c r="F108" i="19"/>
  <c r="T107" i="19"/>
  <c r="R107" i="19"/>
  <c r="Q107" i="19"/>
  <c r="P107" i="19"/>
  <c r="N107" i="19"/>
  <c r="M107" i="19"/>
  <c r="L107" i="19"/>
  <c r="K107" i="19"/>
  <c r="J107" i="19"/>
  <c r="I107" i="19"/>
  <c r="H107" i="19"/>
  <c r="G107" i="19"/>
  <c r="V105" i="19"/>
  <c r="F105" i="19"/>
  <c r="V104" i="19"/>
  <c r="F104" i="19"/>
  <c r="V103" i="19"/>
  <c r="F103" i="19"/>
  <c r="V102" i="19"/>
  <c r="F102" i="19"/>
  <c r="T101" i="19"/>
  <c r="R101" i="19"/>
  <c r="Q101" i="19"/>
  <c r="P101" i="19"/>
  <c r="N101" i="19"/>
  <c r="M101" i="19"/>
  <c r="L101" i="19"/>
  <c r="K101" i="19"/>
  <c r="J101" i="19"/>
  <c r="I101" i="19"/>
  <c r="H101" i="19"/>
  <c r="G101" i="19"/>
  <c r="V100" i="19"/>
  <c r="F100" i="19"/>
  <c r="V99" i="19"/>
  <c r="F99" i="19"/>
  <c r="V98" i="19"/>
  <c r="F98" i="19"/>
  <c r="V97" i="19"/>
  <c r="F97" i="19"/>
  <c r="T96" i="19"/>
  <c r="R96" i="19"/>
  <c r="Q96" i="19"/>
  <c r="P96" i="19"/>
  <c r="N96" i="19"/>
  <c r="M96" i="19"/>
  <c r="L96" i="19"/>
  <c r="K96" i="19"/>
  <c r="J96" i="19"/>
  <c r="I96" i="19"/>
  <c r="H96" i="19"/>
  <c r="G96" i="19"/>
  <c r="V95" i="19"/>
  <c r="F95" i="19"/>
  <c r="V94" i="19"/>
  <c r="F94" i="19"/>
  <c r="V93" i="19"/>
  <c r="F93" i="19"/>
  <c r="V92" i="19"/>
  <c r="F92" i="19"/>
  <c r="F91" i="19"/>
  <c r="V90" i="19"/>
  <c r="F90" i="19"/>
  <c r="V89" i="19"/>
  <c r="F89" i="19"/>
  <c r="V88" i="19"/>
  <c r="F88" i="19"/>
  <c r="V87" i="19"/>
  <c r="F87" i="19"/>
  <c r="R86" i="19"/>
  <c r="Q86" i="19"/>
  <c r="P86" i="19"/>
  <c r="N86" i="19"/>
  <c r="M86" i="19"/>
  <c r="L86" i="19"/>
  <c r="K86" i="19"/>
  <c r="J86" i="19"/>
  <c r="I86" i="19"/>
  <c r="H86" i="19"/>
  <c r="G86" i="19"/>
  <c r="V84" i="19"/>
  <c r="F84" i="19"/>
  <c r="V83" i="19"/>
  <c r="F83" i="19"/>
  <c r="V82" i="19"/>
  <c r="F82" i="19"/>
  <c r="V81" i="19"/>
  <c r="F81" i="19"/>
  <c r="V80" i="19"/>
  <c r="F80" i="19"/>
  <c r="T79" i="19"/>
  <c r="R79" i="19"/>
  <c r="Q79" i="19"/>
  <c r="P79" i="19"/>
  <c r="N79" i="19"/>
  <c r="M79" i="19"/>
  <c r="L79" i="19"/>
  <c r="K79" i="19"/>
  <c r="J79" i="19"/>
  <c r="I79" i="19"/>
  <c r="H79" i="19"/>
  <c r="G79" i="19"/>
  <c r="V78" i="19"/>
  <c r="F78" i="19"/>
  <c r="V77" i="19"/>
  <c r="F77" i="19"/>
  <c r="V76" i="19"/>
  <c r="F76" i="19"/>
  <c r="T75" i="19"/>
  <c r="T71" i="19" s="1"/>
  <c r="R75" i="19"/>
  <c r="R71" i="19" s="1"/>
  <c r="Q75" i="19"/>
  <c r="Q71" i="19" s="1"/>
  <c r="P75" i="19"/>
  <c r="P71" i="19" s="1"/>
  <c r="N75" i="19"/>
  <c r="N71" i="19" s="1"/>
  <c r="M75" i="19"/>
  <c r="M71" i="19" s="1"/>
  <c r="L75" i="19"/>
  <c r="L71" i="19" s="1"/>
  <c r="K75" i="19"/>
  <c r="K71" i="19" s="1"/>
  <c r="J75" i="19"/>
  <c r="J71" i="19" s="1"/>
  <c r="I75" i="19"/>
  <c r="I71" i="19" s="1"/>
  <c r="H75" i="19"/>
  <c r="H71" i="19" s="1"/>
  <c r="G75" i="19"/>
  <c r="G71" i="19" s="1"/>
  <c r="V74" i="19"/>
  <c r="F74" i="19"/>
  <c r="V73" i="19"/>
  <c r="F73" i="19"/>
  <c r="V72" i="19"/>
  <c r="F72" i="19"/>
  <c r="V70" i="19"/>
  <c r="F70" i="19"/>
  <c r="V69" i="19"/>
  <c r="F69" i="19"/>
  <c r="V68" i="19"/>
  <c r="F68" i="19"/>
  <c r="T67" i="19"/>
  <c r="R67" i="19"/>
  <c r="Q67" i="19"/>
  <c r="P67" i="19"/>
  <c r="N67" i="19"/>
  <c r="M67" i="19"/>
  <c r="L67" i="19"/>
  <c r="K67" i="19"/>
  <c r="J67" i="19"/>
  <c r="I67" i="19"/>
  <c r="H67" i="19"/>
  <c r="G67" i="19"/>
  <c r="V66" i="19"/>
  <c r="F66" i="19"/>
  <c r="V65" i="19"/>
  <c r="F65" i="19"/>
  <c r="V64" i="19"/>
  <c r="F64" i="19"/>
  <c r="T63" i="19"/>
  <c r="R63" i="19"/>
  <c r="Q63" i="19"/>
  <c r="P63" i="19"/>
  <c r="N63" i="19"/>
  <c r="M63" i="19"/>
  <c r="L63" i="19"/>
  <c r="K63" i="19"/>
  <c r="J63" i="19"/>
  <c r="I63" i="19"/>
  <c r="H63" i="19"/>
  <c r="G63" i="19"/>
  <c r="V61" i="19"/>
  <c r="F61" i="19"/>
  <c r="V60" i="19"/>
  <c r="F60" i="19"/>
  <c r="V59" i="19"/>
  <c r="F59" i="19"/>
  <c r="T58" i="19"/>
  <c r="R58" i="19"/>
  <c r="Q58" i="19"/>
  <c r="P58" i="19"/>
  <c r="N58" i="19"/>
  <c r="M58" i="19"/>
  <c r="L58" i="19"/>
  <c r="K58" i="19"/>
  <c r="J58" i="19"/>
  <c r="I58" i="19"/>
  <c r="H58" i="19"/>
  <c r="G58" i="19"/>
  <c r="V57" i="19"/>
  <c r="F57" i="19"/>
  <c r="V56" i="19"/>
  <c r="F56" i="19"/>
  <c r="V55" i="19"/>
  <c r="F55" i="19"/>
  <c r="V54" i="19"/>
  <c r="F54" i="19"/>
  <c r="T53" i="19"/>
  <c r="R53" i="19"/>
  <c r="Q53" i="19"/>
  <c r="P53" i="19"/>
  <c r="N53" i="19"/>
  <c r="M53" i="19"/>
  <c r="L53" i="19"/>
  <c r="K53" i="19"/>
  <c r="J53" i="19"/>
  <c r="I53" i="19"/>
  <c r="H53" i="19"/>
  <c r="G53" i="19"/>
  <c r="V52" i="19"/>
  <c r="F52" i="19"/>
  <c r="V51" i="19"/>
  <c r="F51" i="19"/>
  <c r="V50" i="19"/>
  <c r="F50" i="19"/>
  <c r="V49" i="19"/>
  <c r="F49" i="19"/>
  <c r="T48" i="19"/>
  <c r="R48" i="19"/>
  <c r="Q48" i="19"/>
  <c r="P48" i="19"/>
  <c r="N48" i="19"/>
  <c r="M48" i="19"/>
  <c r="L48" i="19"/>
  <c r="K48" i="19"/>
  <c r="J48" i="19"/>
  <c r="I48" i="19"/>
  <c r="H48" i="19"/>
  <c r="G48" i="19"/>
  <c r="G47" i="19" s="1"/>
  <c r="V46" i="19"/>
  <c r="F46" i="19"/>
  <c r="V45" i="19"/>
  <c r="F45" i="19"/>
  <c r="V44" i="19"/>
  <c r="F44" i="19"/>
  <c r="V43" i="19"/>
  <c r="F43" i="19"/>
  <c r="V42" i="19"/>
  <c r="F42" i="19"/>
  <c r="T41" i="19"/>
  <c r="R41" i="19"/>
  <c r="Q41" i="19"/>
  <c r="P41" i="19"/>
  <c r="N41" i="19"/>
  <c r="M41" i="19"/>
  <c r="L41" i="19"/>
  <c r="K41" i="19"/>
  <c r="J41" i="19"/>
  <c r="I41" i="19"/>
  <c r="H41" i="19"/>
  <c r="G41" i="19"/>
  <c r="V40" i="19"/>
  <c r="F40" i="19"/>
  <c r="V39" i="19"/>
  <c r="F39" i="19"/>
  <c r="V38" i="19"/>
  <c r="F38" i="19"/>
  <c r="V37" i="19"/>
  <c r="F37" i="19"/>
  <c r="V36" i="19"/>
  <c r="F36" i="19"/>
  <c r="V35" i="19"/>
  <c r="F35" i="19"/>
  <c r="V34" i="19"/>
  <c r="F34" i="19"/>
  <c r="V33" i="19"/>
  <c r="F33" i="19"/>
  <c r="T32" i="19"/>
  <c r="R32" i="19"/>
  <c r="Q32" i="19"/>
  <c r="P32" i="19"/>
  <c r="N32" i="19"/>
  <c r="M32" i="19"/>
  <c r="L32" i="19"/>
  <c r="K32" i="19"/>
  <c r="J32" i="19"/>
  <c r="I32" i="19"/>
  <c r="H32" i="19"/>
  <c r="G32" i="19"/>
  <c r="V31" i="19"/>
  <c r="F31" i="19"/>
  <c r="V30" i="19"/>
  <c r="F30" i="19"/>
  <c r="T29" i="19"/>
  <c r="R29" i="19"/>
  <c r="Q29" i="19"/>
  <c r="P29" i="19"/>
  <c r="N29" i="19"/>
  <c r="M29" i="19"/>
  <c r="L29" i="19"/>
  <c r="K29" i="19"/>
  <c r="J29" i="19"/>
  <c r="I29" i="19"/>
  <c r="H29" i="19"/>
  <c r="G29" i="19"/>
  <c r="V28" i="19"/>
  <c r="F28" i="19"/>
  <c r="V27" i="19"/>
  <c r="F27" i="19"/>
  <c r="V26" i="19"/>
  <c r="F26" i="19"/>
  <c r="V25" i="19"/>
  <c r="F25" i="19"/>
  <c r="V24" i="19"/>
  <c r="F24" i="19"/>
  <c r="V23" i="19"/>
  <c r="F23" i="19"/>
  <c r="V22" i="19"/>
  <c r="F22" i="19"/>
  <c r="V21" i="19"/>
  <c r="F21" i="19"/>
  <c r="T20" i="19"/>
  <c r="R20" i="19"/>
  <c r="Q20" i="19"/>
  <c r="P20" i="19"/>
  <c r="N20" i="19"/>
  <c r="M20" i="19"/>
  <c r="L20" i="19"/>
  <c r="K20" i="19"/>
  <c r="J20" i="19"/>
  <c r="I20" i="19"/>
  <c r="H20" i="19"/>
  <c r="G20" i="19"/>
  <c r="V19" i="19"/>
  <c r="F19" i="19"/>
  <c r="V18" i="19"/>
  <c r="F18" i="19"/>
  <c r="V17" i="19"/>
  <c r="F17" i="19"/>
  <c r="V16" i="19"/>
  <c r="F16" i="19"/>
  <c r="V15" i="19"/>
  <c r="F15" i="19"/>
  <c r="V14" i="19"/>
  <c r="F14" i="19"/>
  <c r="V13" i="19"/>
  <c r="F13" i="19"/>
  <c r="V12" i="19"/>
  <c r="F12" i="19"/>
  <c r="T11" i="19"/>
  <c r="R11" i="19"/>
  <c r="Q11" i="19"/>
  <c r="P11" i="19"/>
  <c r="N11" i="19"/>
  <c r="M11" i="19"/>
  <c r="L11" i="19"/>
  <c r="K11" i="19"/>
  <c r="J11" i="19"/>
  <c r="I11" i="19"/>
  <c r="H11" i="19"/>
  <c r="G11" i="19"/>
  <c r="V10" i="19"/>
  <c r="F10" i="19"/>
  <c r="V9" i="19"/>
  <c r="F9" i="19"/>
  <c r="V8" i="19"/>
  <c r="F8" i="19"/>
  <c r="T7" i="19"/>
  <c r="R7" i="19"/>
  <c r="Q7" i="19"/>
  <c r="P7" i="19"/>
  <c r="N7" i="19"/>
  <c r="M7" i="19"/>
  <c r="L7" i="19"/>
  <c r="K7" i="19"/>
  <c r="J7" i="19"/>
  <c r="I7" i="19"/>
  <c r="H7" i="19"/>
  <c r="G7" i="19"/>
  <c r="N6" i="19" l="1"/>
  <c r="P47" i="19"/>
  <c r="S289" i="19"/>
  <c r="H117" i="19"/>
  <c r="N62" i="19"/>
  <c r="L106" i="19"/>
  <c r="F146" i="19"/>
  <c r="T62" i="19"/>
  <c r="J6" i="19"/>
  <c r="R6" i="19"/>
  <c r="F282" i="19"/>
  <c r="F328" i="19"/>
  <c r="G6" i="19"/>
  <c r="L85" i="19"/>
  <c r="L160" i="19" s="1"/>
  <c r="F221" i="19"/>
  <c r="S250" i="19"/>
  <c r="S375" i="19"/>
  <c r="F251" i="19"/>
  <c r="P6" i="19"/>
  <c r="L62" i="19"/>
  <c r="Q62" i="19"/>
  <c r="H85" i="19"/>
  <c r="H160" i="19" s="1"/>
  <c r="M117" i="19"/>
  <c r="H106" i="19"/>
  <c r="M6" i="19"/>
  <c r="I47" i="19"/>
  <c r="Q47" i="19"/>
  <c r="L47" i="19"/>
  <c r="J62" i="19"/>
  <c r="R62" i="19"/>
  <c r="K62" i="19"/>
  <c r="K117" i="19"/>
  <c r="P117" i="19"/>
  <c r="T117" i="19"/>
  <c r="J117" i="19"/>
  <c r="N117" i="19"/>
  <c r="R117" i="19"/>
  <c r="F235" i="19"/>
  <c r="I6" i="19"/>
  <c r="Q6" i="19"/>
  <c r="F32" i="19"/>
  <c r="J47" i="19"/>
  <c r="N47" i="19"/>
  <c r="R47" i="19"/>
  <c r="I62" i="19"/>
  <c r="K85" i="19"/>
  <c r="K160" i="19" s="1"/>
  <c r="P85" i="19"/>
  <c r="P160" i="19" s="1"/>
  <c r="T85" i="19"/>
  <c r="T160" i="19" s="1"/>
  <c r="F107" i="19"/>
  <c r="K106" i="19"/>
  <c r="J106" i="19"/>
  <c r="N106" i="19"/>
  <c r="R106" i="19"/>
  <c r="L117" i="19"/>
  <c r="H265" i="19"/>
  <c r="L265" i="19"/>
  <c r="F254" i="19"/>
  <c r="I288" i="19"/>
  <c r="M288" i="19"/>
  <c r="Q288" i="19"/>
  <c r="G332" i="19"/>
  <c r="K332" i="19"/>
  <c r="P332" i="19"/>
  <c r="T332" i="19"/>
  <c r="F318" i="19"/>
  <c r="F326" i="19"/>
  <c r="J374" i="19"/>
  <c r="N374" i="19"/>
  <c r="R374" i="19"/>
  <c r="F335" i="19"/>
  <c r="F353" i="19"/>
  <c r="F369" i="19"/>
  <c r="F86" i="19"/>
  <c r="J85" i="19"/>
  <c r="J160" i="19" s="1"/>
  <c r="N85" i="19"/>
  <c r="N160" i="19" s="1"/>
  <c r="R85" i="19"/>
  <c r="R160" i="19" s="1"/>
  <c r="F138" i="19"/>
  <c r="F150" i="19"/>
  <c r="G220" i="19"/>
  <c r="F220" i="19" s="1"/>
  <c r="F257" i="19"/>
  <c r="F286" i="19"/>
  <c r="F367" i="19"/>
  <c r="K6" i="19"/>
  <c r="T6" i="19"/>
  <c r="F20" i="19"/>
  <c r="F148" i="19"/>
  <c r="F225" i="19"/>
  <c r="F237" i="19"/>
  <c r="J265" i="19"/>
  <c r="N265" i="19"/>
  <c r="R265" i="19"/>
  <c r="F284" i="19"/>
  <c r="F365" i="19"/>
  <c r="F259" i="19"/>
  <c r="J249" i="19"/>
  <c r="N249" i="19"/>
  <c r="R249" i="19"/>
  <c r="H249" i="19"/>
  <c r="L249" i="19"/>
  <c r="F217" i="19"/>
  <c r="I249" i="19"/>
  <c r="M249" i="19"/>
  <c r="Q249" i="19"/>
  <c r="G193" i="19"/>
  <c r="P106" i="19"/>
  <c r="T106" i="19"/>
  <c r="F134" i="19"/>
  <c r="F110" i="19"/>
  <c r="I117" i="19"/>
  <c r="Q117" i="19"/>
  <c r="F144" i="19"/>
  <c r="F48" i="19"/>
  <c r="K47" i="19"/>
  <c r="T47" i="19"/>
  <c r="G62" i="19"/>
  <c r="P62" i="19"/>
  <c r="F58" i="19"/>
  <c r="M47" i="19"/>
  <c r="F63" i="19"/>
  <c r="M62" i="19"/>
  <c r="F11" i="19"/>
  <c r="F361" i="19"/>
  <c r="F351" i="19"/>
  <c r="F359" i="19"/>
  <c r="F339" i="19"/>
  <c r="F357" i="19"/>
  <c r="I374" i="19"/>
  <c r="M374" i="19"/>
  <c r="Q374" i="19"/>
  <c r="F355" i="19"/>
  <c r="F363" i="19"/>
  <c r="H374" i="19"/>
  <c r="L374" i="19"/>
  <c r="F337" i="19"/>
  <c r="F333" i="19"/>
  <c r="G374" i="19"/>
  <c r="K374" i="19"/>
  <c r="P374" i="19"/>
  <c r="T374" i="19"/>
  <c r="F330" i="19"/>
  <c r="F316" i="19"/>
  <c r="F324" i="19"/>
  <c r="F314" i="19"/>
  <c r="F322" i="19"/>
  <c r="F312" i="19"/>
  <c r="F320" i="19"/>
  <c r="F298" i="19"/>
  <c r="H332" i="19"/>
  <c r="L332" i="19"/>
  <c r="F296" i="19"/>
  <c r="I332" i="19"/>
  <c r="M332" i="19"/>
  <c r="Q332" i="19"/>
  <c r="F294" i="19"/>
  <c r="J332" i="19"/>
  <c r="N332" i="19"/>
  <c r="R332" i="19"/>
  <c r="F292" i="19"/>
  <c r="I265" i="19"/>
  <c r="M265" i="19"/>
  <c r="Q265" i="19"/>
  <c r="K265" i="19"/>
  <c r="P265" i="19"/>
  <c r="T265" i="19"/>
  <c r="F263" i="19"/>
  <c r="F244" i="19"/>
  <c r="G242" i="19"/>
  <c r="F242" i="19" s="1"/>
  <c r="F239" i="19"/>
  <c r="F233" i="19"/>
  <c r="F228" i="19"/>
  <c r="K249" i="19"/>
  <c r="P249" i="19"/>
  <c r="T249" i="19"/>
  <c r="F156" i="19"/>
  <c r="F152" i="19"/>
  <c r="F7" i="19"/>
  <c r="L6" i="19"/>
  <c r="H47" i="19"/>
  <c r="F53" i="19"/>
  <c r="F75" i="19"/>
  <c r="F41" i="19"/>
  <c r="F71" i="19"/>
  <c r="F29" i="19"/>
  <c r="F67" i="19"/>
  <c r="H288" i="19"/>
  <c r="L288" i="19"/>
  <c r="G288" i="19"/>
  <c r="K288" i="19"/>
  <c r="P288" i="19"/>
  <c r="P289" i="19" s="1"/>
  <c r="T288" i="19"/>
  <c r="J288" i="19"/>
  <c r="N288" i="19"/>
  <c r="R288" i="19"/>
  <c r="F268" i="19"/>
  <c r="F101" i="19"/>
  <c r="H6" i="19"/>
  <c r="H62" i="19"/>
  <c r="F79" i="19"/>
  <c r="I85" i="19"/>
  <c r="I160" i="19" s="1"/>
  <c r="M85" i="19"/>
  <c r="M160" i="19" s="1"/>
  <c r="Q85" i="19"/>
  <c r="Q160" i="19" s="1"/>
  <c r="G106" i="19"/>
  <c r="I106" i="19"/>
  <c r="M106" i="19"/>
  <c r="Q106" i="19"/>
  <c r="F113" i="19"/>
  <c r="F124" i="19"/>
  <c r="G117" i="19"/>
  <c r="F169" i="19"/>
  <c r="F127" i="19"/>
  <c r="F161" i="19"/>
  <c r="F96" i="19"/>
  <c r="G85" i="19"/>
  <c r="G132" i="19"/>
  <c r="F132" i="19" s="1"/>
  <c r="G227" i="19"/>
  <c r="F227" i="19" s="1"/>
  <c r="G265" i="19"/>
  <c r="F266" i="19"/>
  <c r="F290" i="19"/>
  <c r="F372" i="19"/>
  <c r="G249" i="19" l="1"/>
  <c r="N289" i="19"/>
  <c r="H250" i="19"/>
  <c r="M289" i="19"/>
  <c r="L289" i="19"/>
  <c r="P375" i="19"/>
  <c r="F193" i="19"/>
  <c r="R250" i="19"/>
  <c r="T289" i="19"/>
  <c r="R375" i="19"/>
  <c r="I250" i="19"/>
  <c r="Q289" i="19"/>
  <c r="S377" i="19"/>
  <c r="S380" i="19" s="1"/>
  <c r="I289" i="19"/>
  <c r="N375" i="19"/>
  <c r="J375" i="19"/>
  <c r="T375" i="19"/>
  <c r="M375" i="19"/>
  <c r="K375" i="19"/>
  <c r="G375" i="19"/>
  <c r="F62" i="19"/>
  <c r="F47" i="19"/>
  <c r="F117" i="19"/>
  <c r="M250" i="19"/>
  <c r="J250" i="19"/>
  <c r="H289" i="19"/>
  <c r="K250" i="19"/>
  <c r="Q250" i="19"/>
  <c r="N250" i="19"/>
  <c r="R289" i="19"/>
  <c r="T250" i="19"/>
  <c r="Q375" i="19"/>
  <c r="P250" i="19"/>
  <c r="K289" i="19"/>
  <c r="L250" i="19"/>
  <c r="I375" i="19"/>
  <c r="F374" i="19"/>
  <c r="H375" i="19"/>
  <c r="L375" i="19"/>
  <c r="F332" i="19"/>
  <c r="F249" i="19"/>
  <c r="F6" i="19"/>
  <c r="F288" i="19"/>
  <c r="J289" i="19"/>
  <c r="F265" i="19"/>
  <c r="G289" i="19"/>
  <c r="F106" i="19"/>
  <c r="F85" i="19"/>
  <c r="G160" i="19"/>
  <c r="H377" i="19" l="1"/>
  <c r="H380" i="19" s="1"/>
  <c r="R377" i="19"/>
  <c r="R380" i="19" s="1"/>
  <c r="P377" i="19"/>
  <c r="P380" i="19" s="1"/>
  <c r="I377" i="19"/>
  <c r="I380" i="19" s="1"/>
  <c r="N377" i="19"/>
  <c r="N380" i="19" s="1"/>
  <c r="F289" i="19"/>
  <c r="M377" i="19"/>
  <c r="M380" i="19" s="1"/>
  <c r="J377" i="19"/>
  <c r="J380" i="19" s="1"/>
  <c r="K377" i="19"/>
  <c r="K380" i="19" s="1"/>
  <c r="T377" i="19"/>
  <c r="T380" i="19" s="1"/>
  <c r="L377" i="19"/>
  <c r="L380" i="19" s="1"/>
  <c r="Q377" i="19"/>
  <c r="Q380" i="19" s="1"/>
  <c r="F375" i="19"/>
  <c r="G250" i="19"/>
  <c r="F160" i="19"/>
  <c r="G377" i="19" l="1"/>
  <c r="F250" i="19"/>
  <c r="G380" i="19" l="1"/>
  <c r="F380" i="19" s="1"/>
  <c r="F377" i="19"/>
</calcChain>
</file>

<file path=xl/comments1.xml><?xml version="1.0" encoding="utf-8"?>
<comments xmlns="http://schemas.openxmlformats.org/spreadsheetml/2006/main">
  <authors>
    <author>服部　沙知</author>
    <author>服部 沙知</author>
    <author>Administrator</author>
  </authors>
  <commentList>
    <comment ref="L8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①居宅介護59,982,216円
②行動援護64,309,716円
③同行援護56,664円
④重度訪問3,643,788
円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9"/>
            <color indexed="81"/>
            <rFont val="ＭＳ Ｐゴシック"/>
            <family val="3"/>
            <charset val="128"/>
          </rPr>
          <t>※居宅・行動でプラス1000万円増。</t>
        </r>
      </text>
    </comment>
    <comment ref="M95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①ホーム利用料（39,500＊14）＊12ヶ月＝6,636,000円
②水光熱及び
消耗品14,000*14*12=2,352,000円
</t>
        </r>
      </text>
    </comment>
    <comment ref="N95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①おりおん利用料（35,500＊4）＊12ヶ月＝1,704,000
②おりおん水光熱消耗品14,000円*4*12=672,000円
③えくら家賃45000*5*12=2,700,000円
④えくら水光熱消耗品16,000円＊5*12=960,000円
⑤えくら施設維持費20,000円＊5*12=1,200,000円</t>
        </r>
      </text>
    </comment>
    <comment ref="G155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佐野さん給与3,500,000円</t>
        </r>
      </text>
    </comment>
    <comment ref="L210" authorId="2" shapeId="0">
      <text>
        <r>
          <rPr>
            <b/>
            <sz val="9"/>
            <color indexed="81"/>
            <rFont val="MS P ゴシック"/>
            <family val="3"/>
            <charset val="128"/>
          </rPr>
          <t>西ノ切土地前駐車場代10,000＊7ヶ月分計上済み</t>
        </r>
      </text>
    </comment>
    <comment ref="N267" authorId="2" shapeId="0">
      <text>
        <r>
          <rPr>
            <b/>
            <sz val="9"/>
            <color indexed="81"/>
            <rFont val="MS P ゴシック"/>
            <family val="3"/>
            <charset val="128"/>
          </rPr>
          <t>福祉医療機構返済利息代502,271円含む</t>
        </r>
      </text>
    </comment>
  </commentList>
</comments>
</file>

<file path=xl/sharedStrings.xml><?xml version="1.0" encoding="utf-8"?>
<sst xmlns="http://schemas.openxmlformats.org/spreadsheetml/2006/main" count="1054" uniqueCount="373">
  <si>
    <t>（単位　円）</t>
    <rPh sb="1" eb="3">
      <t>タンイ</t>
    </rPh>
    <rPh sb="4" eb="5">
      <t>エン</t>
    </rPh>
    <phoneticPr fontId="3"/>
  </si>
  <si>
    <t>勘定科目</t>
  </si>
  <si>
    <t>合  計</t>
    <phoneticPr fontId="2"/>
  </si>
  <si>
    <t>本部</t>
    <rPh sb="0" eb="2">
      <t>ホンブ</t>
    </rPh>
    <phoneticPr fontId="2"/>
  </si>
  <si>
    <t>ASA</t>
    <phoneticPr fontId="2"/>
  </si>
  <si>
    <t>特定相談支援</t>
    <rPh sb="0" eb="2">
      <t>トクテイ</t>
    </rPh>
    <rPh sb="2" eb="4">
      <t>ソウダン</t>
    </rPh>
    <rPh sb="4" eb="6">
      <t>シエン</t>
    </rPh>
    <phoneticPr fontId="2"/>
  </si>
  <si>
    <t>障害児相談支援</t>
    <rPh sb="0" eb="3">
      <t>ショウガイジ</t>
    </rPh>
    <rPh sb="3" eb="5">
      <t>ソウダン</t>
    </rPh>
    <rPh sb="5" eb="7">
      <t>シエン</t>
    </rPh>
    <phoneticPr fontId="2"/>
  </si>
  <si>
    <t>一般相談支援</t>
    <rPh sb="0" eb="2">
      <t>イッパン</t>
    </rPh>
    <rPh sb="2" eb="4">
      <t>ソウダン</t>
    </rPh>
    <rPh sb="4" eb="6">
      <t>シエン</t>
    </rPh>
    <phoneticPr fontId="2"/>
  </si>
  <si>
    <t>さくらんぼCC</t>
    <phoneticPr fontId="2"/>
  </si>
  <si>
    <t>区分</t>
    <rPh sb="0" eb="2">
      <t>クブン</t>
    </rPh>
    <phoneticPr fontId="3"/>
  </si>
  <si>
    <t>科目リスト</t>
    <rPh sb="0" eb="2">
      <t>カモク</t>
    </rPh>
    <phoneticPr fontId="3"/>
  </si>
  <si>
    <t>収支</t>
    <rPh sb="0" eb="2">
      <t>シュウシ</t>
    </rPh>
    <phoneticPr fontId="3"/>
  </si>
  <si>
    <t>事業活動による収支</t>
    <rPh sb="0" eb="2">
      <t>ジギョウ</t>
    </rPh>
    <rPh sb="2" eb="4">
      <t>カツドウ</t>
    </rPh>
    <rPh sb="7" eb="9">
      <t>シュウシ</t>
    </rPh>
    <phoneticPr fontId="3"/>
  </si>
  <si>
    <t>収入</t>
    <rPh sb="0" eb="2">
      <t>シュウニュウ</t>
    </rPh>
    <phoneticPr fontId="3"/>
  </si>
  <si>
    <t>介護保険事業収入</t>
    <rPh sb="0" eb="2">
      <t>カイゴ</t>
    </rPh>
    <rPh sb="2" eb="4">
      <t>ホケン</t>
    </rPh>
    <rPh sb="4" eb="6">
      <t>ジギョウ</t>
    </rPh>
    <rPh sb="6" eb="8">
      <t>シュウニュウ</t>
    </rPh>
    <phoneticPr fontId="3"/>
  </si>
  <si>
    <t>大</t>
    <rPh sb="0" eb="1">
      <t>ダイ</t>
    </rPh>
    <phoneticPr fontId="3"/>
  </si>
  <si>
    <t>施設介護料収入</t>
    <rPh sb="0" eb="2">
      <t>シセツ</t>
    </rPh>
    <rPh sb="2" eb="4">
      <t>カイゴ</t>
    </rPh>
    <rPh sb="4" eb="5">
      <t>リョウ</t>
    </rPh>
    <rPh sb="5" eb="7">
      <t>シュウニュウ</t>
    </rPh>
    <phoneticPr fontId="3"/>
  </si>
  <si>
    <t>中（合計）</t>
    <phoneticPr fontId="3"/>
  </si>
  <si>
    <t>施）介護報酬収入</t>
    <rPh sb="0" eb="1">
      <t>シ</t>
    </rPh>
    <rPh sb="2" eb="4">
      <t>カイゴ</t>
    </rPh>
    <rPh sb="4" eb="6">
      <t>ホウシュウ</t>
    </rPh>
    <rPh sb="6" eb="8">
      <t>シュウニュウ</t>
    </rPh>
    <phoneticPr fontId="3"/>
  </si>
  <si>
    <t>小</t>
    <rPh sb="0" eb="1">
      <t>ショウ</t>
    </rPh>
    <phoneticPr fontId="3"/>
  </si>
  <si>
    <t>施）利用者負担金収入（公費）</t>
    <rPh sb="2" eb="5">
      <t>リヨウシャ</t>
    </rPh>
    <rPh sb="5" eb="8">
      <t>フタンキン</t>
    </rPh>
    <rPh sb="8" eb="10">
      <t>シュウニュウ</t>
    </rPh>
    <rPh sb="11" eb="13">
      <t>コウヒ</t>
    </rPh>
    <phoneticPr fontId="3"/>
  </si>
  <si>
    <t>施）利用者負担金収入（一般）</t>
    <rPh sb="2" eb="5">
      <t>リヨウシャ</t>
    </rPh>
    <rPh sb="5" eb="8">
      <t>フタンキン</t>
    </rPh>
    <rPh sb="8" eb="10">
      <t>シュウニュウ</t>
    </rPh>
    <rPh sb="11" eb="13">
      <t>イッパン</t>
    </rPh>
    <phoneticPr fontId="3"/>
  </si>
  <si>
    <t>居宅介護料収入</t>
    <rPh sb="0" eb="2">
      <t>キョタク</t>
    </rPh>
    <rPh sb="2" eb="4">
      <t>カイゴ</t>
    </rPh>
    <rPh sb="4" eb="5">
      <t>リョウ</t>
    </rPh>
    <rPh sb="5" eb="7">
      <t>シュウニュウ</t>
    </rPh>
    <phoneticPr fontId="3"/>
  </si>
  <si>
    <t>居）（介護報酬収入）</t>
    <rPh sb="3" eb="5">
      <t>カイゴ</t>
    </rPh>
    <rPh sb="5" eb="7">
      <t>ホウシュウ</t>
    </rPh>
    <rPh sb="7" eb="9">
      <t>シュウニュウ</t>
    </rPh>
    <phoneticPr fontId="3"/>
  </si>
  <si>
    <t>居）介護報酬収入</t>
    <rPh sb="0" eb="1">
      <t>キョ</t>
    </rPh>
    <rPh sb="2" eb="4">
      <t>カイゴ</t>
    </rPh>
    <rPh sb="4" eb="6">
      <t>ホウシュウ</t>
    </rPh>
    <rPh sb="6" eb="8">
      <t>シュウニュウ</t>
    </rPh>
    <phoneticPr fontId="3"/>
  </si>
  <si>
    <t>居）介護予防報酬収入</t>
    <rPh sb="2" eb="4">
      <t>カイゴ</t>
    </rPh>
    <rPh sb="4" eb="6">
      <t>ヨボウ</t>
    </rPh>
    <rPh sb="6" eb="8">
      <t>ホウシュウ</t>
    </rPh>
    <rPh sb="8" eb="10">
      <t>シュウニュウ</t>
    </rPh>
    <phoneticPr fontId="3"/>
  </si>
  <si>
    <t>居）（利用者負担金収入）</t>
    <rPh sb="3" eb="6">
      <t>リヨウシャ</t>
    </rPh>
    <rPh sb="6" eb="9">
      <t>フタンキン</t>
    </rPh>
    <rPh sb="9" eb="11">
      <t>シュウニュウ</t>
    </rPh>
    <phoneticPr fontId="3"/>
  </si>
  <si>
    <t>居）介護負担金収入（公費）</t>
    <rPh sb="2" eb="4">
      <t>カイゴ</t>
    </rPh>
    <rPh sb="4" eb="7">
      <t>フタンキン</t>
    </rPh>
    <rPh sb="7" eb="9">
      <t>シュウニュウ</t>
    </rPh>
    <rPh sb="10" eb="12">
      <t>コウヒ</t>
    </rPh>
    <phoneticPr fontId="3"/>
  </si>
  <si>
    <t>居）介護負担金収入（一般）</t>
    <rPh sb="2" eb="4">
      <t>カイゴ</t>
    </rPh>
    <rPh sb="4" eb="7">
      <t>フタンキン</t>
    </rPh>
    <rPh sb="7" eb="9">
      <t>シュウニュウ</t>
    </rPh>
    <rPh sb="10" eb="12">
      <t>イッパン</t>
    </rPh>
    <phoneticPr fontId="3"/>
  </si>
  <si>
    <t>居）介護予防負担金収入（公費）</t>
    <rPh sb="2" eb="4">
      <t>カイゴ</t>
    </rPh>
    <rPh sb="4" eb="6">
      <t>ヨボウ</t>
    </rPh>
    <rPh sb="6" eb="9">
      <t>フタンキン</t>
    </rPh>
    <rPh sb="9" eb="11">
      <t>シュウニュウ</t>
    </rPh>
    <rPh sb="12" eb="14">
      <t>コウヒ</t>
    </rPh>
    <phoneticPr fontId="3"/>
  </si>
  <si>
    <t>居）介護予防負担金収入（一般）</t>
    <rPh sb="2" eb="4">
      <t>カイゴ</t>
    </rPh>
    <rPh sb="4" eb="6">
      <t>ヨボウ</t>
    </rPh>
    <rPh sb="6" eb="9">
      <t>フタンキン</t>
    </rPh>
    <rPh sb="9" eb="11">
      <t>シュウニュウ</t>
    </rPh>
    <rPh sb="12" eb="14">
      <t>イッパン</t>
    </rPh>
    <phoneticPr fontId="3"/>
  </si>
  <si>
    <t>地域密着型介護料収入</t>
    <rPh sb="0" eb="2">
      <t>チイキ</t>
    </rPh>
    <rPh sb="2" eb="5">
      <t>ミッチャクガタ</t>
    </rPh>
    <rPh sb="5" eb="7">
      <t>カイゴ</t>
    </rPh>
    <rPh sb="7" eb="8">
      <t>リョウ</t>
    </rPh>
    <rPh sb="8" eb="10">
      <t>シュウニュウ</t>
    </rPh>
    <phoneticPr fontId="3"/>
  </si>
  <si>
    <t>地）（介護報酬収入）</t>
    <rPh sb="0" eb="1">
      <t>チ</t>
    </rPh>
    <rPh sb="3" eb="5">
      <t>カイゴ</t>
    </rPh>
    <rPh sb="5" eb="7">
      <t>ホウシュウ</t>
    </rPh>
    <rPh sb="7" eb="9">
      <t>シュウニュウ</t>
    </rPh>
    <phoneticPr fontId="3"/>
  </si>
  <si>
    <t>地）介護報酬収入</t>
    <rPh sb="2" eb="4">
      <t>カイゴ</t>
    </rPh>
    <rPh sb="4" eb="6">
      <t>ホウシュウ</t>
    </rPh>
    <rPh sb="6" eb="8">
      <t>シュウニュウ</t>
    </rPh>
    <phoneticPr fontId="3"/>
  </si>
  <si>
    <t>地）介護予防報酬収入</t>
    <rPh sb="2" eb="4">
      <t>カイゴ</t>
    </rPh>
    <rPh sb="4" eb="6">
      <t>ヨボウ</t>
    </rPh>
    <rPh sb="6" eb="8">
      <t>ホウシュウ</t>
    </rPh>
    <rPh sb="8" eb="10">
      <t>シュウニュウ</t>
    </rPh>
    <phoneticPr fontId="3"/>
  </si>
  <si>
    <t>地）（利用者負担金収入）</t>
    <rPh sb="3" eb="6">
      <t>リヨウシャ</t>
    </rPh>
    <rPh sb="6" eb="9">
      <t>フタンキン</t>
    </rPh>
    <rPh sb="9" eb="11">
      <t>シュウニュウ</t>
    </rPh>
    <phoneticPr fontId="3"/>
  </si>
  <si>
    <t>地）介護負担金収入（公費）</t>
    <rPh sb="2" eb="4">
      <t>カイゴ</t>
    </rPh>
    <rPh sb="4" eb="7">
      <t>フタンキン</t>
    </rPh>
    <rPh sb="7" eb="9">
      <t>シュウニュウ</t>
    </rPh>
    <rPh sb="10" eb="12">
      <t>コウヒ</t>
    </rPh>
    <phoneticPr fontId="3"/>
  </si>
  <si>
    <t>地）介護負担金収入（一般）</t>
    <rPh sb="2" eb="4">
      <t>カイゴ</t>
    </rPh>
    <rPh sb="4" eb="7">
      <t>フタンキン</t>
    </rPh>
    <rPh sb="7" eb="9">
      <t>シュウニュウ</t>
    </rPh>
    <rPh sb="10" eb="12">
      <t>イッパン</t>
    </rPh>
    <phoneticPr fontId="3"/>
  </si>
  <si>
    <t>地）介護予防負担金収入（公費）</t>
    <rPh sb="2" eb="4">
      <t>カイゴ</t>
    </rPh>
    <rPh sb="4" eb="6">
      <t>ヨボウ</t>
    </rPh>
    <rPh sb="6" eb="9">
      <t>フタンキン</t>
    </rPh>
    <rPh sb="9" eb="11">
      <t>シュウニュウ</t>
    </rPh>
    <rPh sb="12" eb="14">
      <t>コウヒ</t>
    </rPh>
    <phoneticPr fontId="3"/>
  </si>
  <si>
    <t>地）介護予防負担金収入（一般）</t>
    <rPh sb="2" eb="4">
      <t>カイゴ</t>
    </rPh>
    <rPh sb="4" eb="6">
      <t>ヨボウ</t>
    </rPh>
    <rPh sb="6" eb="9">
      <t>フタンキン</t>
    </rPh>
    <rPh sb="9" eb="11">
      <t>シュウニュウ</t>
    </rPh>
    <rPh sb="12" eb="14">
      <t>イッパン</t>
    </rPh>
    <phoneticPr fontId="3"/>
  </si>
  <si>
    <t>居宅介護支援介護料収入</t>
    <rPh sb="0" eb="2">
      <t>キョタク</t>
    </rPh>
    <rPh sb="2" eb="4">
      <t>カイゴ</t>
    </rPh>
    <rPh sb="4" eb="6">
      <t>シエン</t>
    </rPh>
    <rPh sb="6" eb="8">
      <t>カイゴ</t>
    </rPh>
    <rPh sb="8" eb="9">
      <t>リョウ</t>
    </rPh>
    <rPh sb="9" eb="11">
      <t>シュウニュウ</t>
    </rPh>
    <phoneticPr fontId="3"/>
  </si>
  <si>
    <t>介護予防支援介護料収入</t>
    <rPh sb="0" eb="2">
      <t>カイゴ</t>
    </rPh>
    <rPh sb="2" eb="4">
      <t>ヨボウ</t>
    </rPh>
    <rPh sb="4" eb="6">
      <t>シエン</t>
    </rPh>
    <rPh sb="6" eb="8">
      <t>カイゴ</t>
    </rPh>
    <rPh sb="8" eb="9">
      <t>リョウ</t>
    </rPh>
    <rPh sb="9" eb="11">
      <t>シュウニュウ</t>
    </rPh>
    <phoneticPr fontId="3"/>
  </si>
  <si>
    <t>利用者等利用料収入</t>
    <rPh sb="0" eb="4">
      <t>リヨウシャトウ</t>
    </rPh>
    <rPh sb="4" eb="7">
      <t>リヨウリョウ</t>
    </rPh>
    <rPh sb="7" eb="9">
      <t>シュウニュウ</t>
    </rPh>
    <phoneticPr fontId="3"/>
  </si>
  <si>
    <t>施設介護サービス利用料収入</t>
    <rPh sb="0" eb="2">
      <t>シセツ</t>
    </rPh>
    <rPh sb="2" eb="4">
      <t>カイゴ</t>
    </rPh>
    <rPh sb="8" eb="11">
      <t>リヨウリョウ</t>
    </rPh>
    <rPh sb="11" eb="13">
      <t>シュ</t>
    </rPh>
    <phoneticPr fontId="3"/>
  </si>
  <si>
    <t>居宅介護サービス利用料収入</t>
    <rPh sb="0" eb="2">
      <t>キョタク</t>
    </rPh>
    <rPh sb="2" eb="4">
      <t>カイゴ</t>
    </rPh>
    <rPh sb="8" eb="11">
      <t>リヨウリョウ</t>
    </rPh>
    <rPh sb="11" eb="13">
      <t>シュ</t>
    </rPh>
    <phoneticPr fontId="3"/>
  </si>
  <si>
    <t>地域密着型介護サービス利用料収入</t>
    <rPh sb="0" eb="2">
      <t>チイキ</t>
    </rPh>
    <rPh sb="2" eb="5">
      <t>ミッチャクガタ</t>
    </rPh>
    <rPh sb="5" eb="7">
      <t>カイゴ</t>
    </rPh>
    <rPh sb="11" eb="14">
      <t>リヨウリョウ</t>
    </rPh>
    <rPh sb="14" eb="16">
      <t>シュ</t>
    </rPh>
    <phoneticPr fontId="3"/>
  </si>
  <si>
    <t>食費収入（公費）</t>
    <rPh sb="0" eb="1">
      <t>ショク</t>
    </rPh>
    <rPh sb="1" eb="2">
      <t>ヒ</t>
    </rPh>
    <rPh sb="2" eb="4">
      <t>シュ</t>
    </rPh>
    <rPh sb="5" eb="7">
      <t>コウヒ</t>
    </rPh>
    <phoneticPr fontId="3"/>
  </si>
  <si>
    <t>食費収入（一般）</t>
    <rPh sb="0" eb="1">
      <t>ショク</t>
    </rPh>
    <rPh sb="1" eb="2">
      <t>ヒ</t>
    </rPh>
    <rPh sb="2" eb="4">
      <t>シュ</t>
    </rPh>
    <rPh sb="5" eb="7">
      <t>イッパン</t>
    </rPh>
    <phoneticPr fontId="3"/>
  </si>
  <si>
    <t>居住費収入（公費）</t>
    <rPh sb="0" eb="2">
      <t>キョジュウ</t>
    </rPh>
    <rPh sb="2" eb="3">
      <t>ヒ</t>
    </rPh>
    <rPh sb="3" eb="5">
      <t>シュウニュウ</t>
    </rPh>
    <rPh sb="6" eb="8">
      <t>コウヒ</t>
    </rPh>
    <phoneticPr fontId="3"/>
  </si>
  <si>
    <t>居住費収入（一般）</t>
    <rPh sb="0" eb="2">
      <t>キョジュウ</t>
    </rPh>
    <rPh sb="2" eb="3">
      <t>ヒ</t>
    </rPh>
    <rPh sb="3" eb="5">
      <t>シュウニュウ</t>
    </rPh>
    <rPh sb="6" eb="8">
      <t>イッパン</t>
    </rPh>
    <phoneticPr fontId="3"/>
  </si>
  <si>
    <t>介）その他利用料収入</t>
    <rPh sb="0" eb="1">
      <t>カイ</t>
    </rPh>
    <rPh sb="4" eb="5">
      <t>タ</t>
    </rPh>
    <rPh sb="5" eb="8">
      <t>リヨウリョウ</t>
    </rPh>
    <rPh sb="8" eb="10">
      <t>シュ</t>
    </rPh>
    <phoneticPr fontId="3"/>
  </si>
  <si>
    <t>その他の事業収入</t>
    <rPh sb="2" eb="3">
      <t>タ</t>
    </rPh>
    <rPh sb="4" eb="6">
      <t>ジギョウ</t>
    </rPh>
    <rPh sb="6" eb="8">
      <t>シュウニュウ</t>
    </rPh>
    <phoneticPr fontId="3"/>
  </si>
  <si>
    <t>介）補助金事業収入</t>
    <rPh sb="0" eb="1">
      <t>カイ</t>
    </rPh>
    <rPh sb="2" eb="5">
      <t>ホジョキン</t>
    </rPh>
    <rPh sb="5" eb="7">
      <t>ジギョウ</t>
    </rPh>
    <rPh sb="7" eb="9">
      <t>シュ</t>
    </rPh>
    <phoneticPr fontId="3"/>
  </si>
  <si>
    <t>介）市町村特別事業収入</t>
    <rPh sb="2" eb="5">
      <t>シチョウソン</t>
    </rPh>
    <rPh sb="5" eb="7">
      <t>トクベツ</t>
    </rPh>
    <rPh sb="7" eb="9">
      <t>ジギョウ</t>
    </rPh>
    <rPh sb="9" eb="11">
      <t>シュ</t>
    </rPh>
    <phoneticPr fontId="3"/>
  </si>
  <si>
    <t>介）受託事業収入</t>
    <rPh sb="2" eb="4">
      <t>ジュタク</t>
    </rPh>
    <rPh sb="4" eb="6">
      <t>ジギョウ</t>
    </rPh>
    <rPh sb="6" eb="8">
      <t>シュ</t>
    </rPh>
    <phoneticPr fontId="3"/>
  </si>
  <si>
    <t>介）その他の事業収入</t>
    <rPh sb="4" eb="5">
      <t>タ</t>
    </rPh>
    <rPh sb="6" eb="8">
      <t>ジギョウ</t>
    </rPh>
    <rPh sb="8" eb="10">
      <t>シュ</t>
    </rPh>
    <phoneticPr fontId="3"/>
  </si>
  <si>
    <t>介）（保険等査定減）</t>
    <rPh sb="3" eb="6">
      <t>ホケントウ</t>
    </rPh>
    <rPh sb="6" eb="8">
      <t>サテイ</t>
    </rPh>
    <rPh sb="8" eb="9">
      <t>ゲン</t>
    </rPh>
    <phoneticPr fontId="3"/>
  </si>
  <si>
    <t>老人福祉事業収入</t>
    <rPh sb="0" eb="2">
      <t>ロウジン</t>
    </rPh>
    <rPh sb="2" eb="4">
      <t>フクシ</t>
    </rPh>
    <rPh sb="4" eb="6">
      <t>ジギョウ</t>
    </rPh>
    <rPh sb="6" eb="8">
      <t>シュ</t>
    </rPh>
    <phoneticPr fontId="3"/>
  </si>
  <si>
    <t>措置事業収入</t>
    <rPh sb="0" eb="2">
      <t>ソチ</t>
    </rPh>
    <rPh sb="2" eb="4">
      <t>ジギョウ</t>
    </rPh>
    <rPh sb="4" eb="6">
      <t>シュ</t>
    </rPh>
    <phoneticPr fontId="3"/>
  </si>
  <si>
    <t>老措）事務費収入</t>
    <rPh sb="0" eb="1">
      <t>ロウ</t>
    </rPh>
    <rPh sb="1" eb="2">
      <t>ソ</t>
    </rPh>
    <rPh sb="3" eb="6">
      <t>ジムヒ</t>
    </rPh>
    <rPh sb="6" eb="8">
      <t>シュ</t>
    </rPh>
    <phoneticPr fontId="3"/>
  </si>
  <si>
    <t>老措）事業費収入</t>
    <rPh sb="3" eb="6">
      <t>ジギョウヒ</t>
    </rPh>
    <rPh sb="6" eb="8">
      <t>シュ</t>
    </rPh>
    <phoneticPr fontId="3"/>
  </si>
  <si>
    <t>老措）その他の利用料収入</t>
    <rPh sb="5" eb="6">
      <t>タ</t>
    </rPh>
    <rPh sb="7" eb="12">
      <t>リヨウリョウシュ</t>
    </rPh>
    <phoneticPr fontId="3"/>
  </si>
  <si>
    <t>老措）その他の事業収入</t>
    <rPh sb="5" eb="6">
      <t>タ</t>
    </rPh>
    <rPh sb="7" eb="9">
      <t>ジギョウ</t>
    </rPh>
    <rPh sb="9" eb="11">
      <t>シュ</t>
    </rPh>
    <phoneticPr fontId="3"/>
  </si>
  <si>
    <t>運営事業収入</t>
    <rPh sb="0" eb="2">
      <t>ウンエイ</t>
    </rPh>
    <rPh sb="2" eb="4">
      <t>ジギョウ</t>
    </rPh>
    <rPh sb="4" eb="6">
      <t>シュ</t>
    </rPh>
    <phoneticPr fontId="3"/>
  </si>
  <si>
    <t>老運）管理費収入</t>
    <rPh sb="1" eb="2">
      <t>ウン</t>
    </rPh>
    <rPh sb="3" eb="6">
      <t>カンリヒ</t>
    </rPh>
    <rPh sb="6" eb="8">
      <t>シュ</t>
    </rPh>
    <phoneticPr fontId="3"/>
  </si>
  <si>
    <t>老運）その他の利用料収入</t>
    <rPh sb="5" eb="6">
      <t>タ</t>
    </rPh>
    <rPh sb="7" eb="10">
      <t>リ</t>
    </rPh>
    <rPh sb="10" eb="12">
      <t>シュ</t>
    </rPh>
    <phoneticPr fontId="3"/>
  </si>
  <si>
    <t>老運）補助金事業収入</t>
    <rPh sb="3" eb="6">
      <t>ホジョキン</t>
    </rPh>
    <rPh sb="6" eb="8">
      <t>ジギョウ</t>
    </rPh>
    <rPh sb="8" eb="10">
      <t>シュ</t>
    </rPh>
    <phoneticPr fontId="3"/>
  </si>
  <si>
    <t>老運）その他の事業収入</t>
    <rPh sb="0" eb="1">
      <t>ロウ</t>
    </rPh>
    <rPh sb="1" eb="2">
      <t>ウン</t>
    </rPh>
    <rPh sb="5" eb="6">
      <t>タ</t>
    </rPh>
    <rPh sb="7" eb="9">
      <t>ジギョウ</t>
    </rPh>
    <rPh sb="9" eb="11">
      <t>シュ</t>
    </rPh>
    <phoneticPr fontId="3"/>
  </si>
  <si>
    <t>その他の事業収入</t>
    <rPh sb="2" eb="3">
      <t>タ</t>
    </rPh>
    <rPh sb="4" eb="6">
      <t>ジギョウ</t>
    </rPh>
    <rPh sb="6" eb="8">
      <t>シュ</t>
    </rPh>
    <phoneticPr fontId="3"/>
  </si>
  <si>
    <t>老他）管理費収入</t>
    <rPh sb="1" eb="2">
      <t>ホカ</t>
    </rPh>
    <rPh sb="3" eb="6">
      <t>カンリヒ</t>
    </rPh>
    <rPh sb="6" eb="8">
      <t>シュ</t>
    </rPh>
    <phoneticPr fontId="3"/>
  </si>
  <si>
    <t>老他）その他の利用料収入</t>
    <rPh sb="5" eb="6">
      <t>タ</t>
    </rPh>
    <rPh sb="7" eb="10">
      <t>リ</t>
    </rPh>
    <rPh sb="10" eb="12">
      <t>シュ</t>
    </rPh>
    <phoneticPr fontId="3"/>
  </si>
  <si>
    <t>老他）その他の事業収入</t>
    <rPh sb="5" eb="6">
      <t>タ</t>
    </rPh>
    <rPh sb="7" eb="9">
      <t>ジギョウ</t>
    </rPh>
    <rPh sb="9" eb="11">
      <t>シュ</t>
    </rPh>
    <phoneticPr fontId="3"/>
  </si>
  <si>
    <t>児童福祉事業収入</t>
    <rPh sb="0" eb="2">
      <t>ジドウ</t>
    </rPh>
    <rPh sb="2" eb="4">
      <t>フクシ</t>
    </rPh>
    <rPh sb="4" eb="6">
      <t>ジギョウ</t>
    </rPh>
    <rPh sb="6" eb="8">
      <t>シュ</t>
    </rPh>
    <phoneticPr fontId="3"/>
  </si>
  <si>
    <t>児）措置費収入</t>
    <rPh sb="0" eb="1">
      <t>ジ</t>
    </rPh>
    <rPh sb="2" eb="4">
      <t>ソチ</t>
    </rPh>
    <rPh sb="4" eb="5">
      <t>ヒ</t>
    </rPh>
    <rPh sb="5" eb="7">
      <t>シュ</t>
    </rPh>
    <phoneticPr fontId="3"/>
  </si>
  <si>
    <t>児）事務費収入</t>
    <rPh sb="0" eb="1">
      <t>ジ</t>
    </rPh>
    <rPh sb="2" eb="5">
      <t>ジムヒ</t>
    </rPh>
    <rPh sb="5" eb="7">
      <t>シュ</t>
    </rPh>
    <phoneticPr fontId="3"/>
  </si>
  <si>
    <t>児）事業費収入</t>
    <rPh sb="2" eb="5">
      <t>ジギョウヒ</t>
    </rPh>
    <rPh sb="5" eb="7">
      <t>シュ</t>
    </rPh>
    <phoneticPr fontId="3"/>
  </si>
  <si>
    <t>児）私的契約利用料収入</t>
    <rPh sb="0" eb="1">
      <t>ジ</t>
    </rPh>
    <rPh sb="2" eb="4">
      <t>シテキ</t>
    </rPh>
    <rPh sb="4" eb="6">
      <t>ケイヤク</t>
    </rPh>
    <rPh sb="6" eb="9">
      <t>リヨウリョウ</t>
    </rPh>
    <rPh sb="9" eb="11">
      <t>シュ</t>
    </rPh>
    <phoneticPr fontId="3"/>
  </si>
  <si>
    <t>中</t>
    <rPh sb="0" eb="1">
      <t>チュウ</t>
    </rPh>
    <phoneticPr fontId="3"/>
  </si>
  <si>
    <t>児）その他の事業収入</t>
    <rPh sb="0" eb="1">
      <t>ジ</t>
    </rPh>
    <rPh sb="4" eb="5">
      <t>タ</t>
    </rPh>
    <rPh sb="6" eb="8">
      <t>ジギョウ</t>
    </rPh>
    <rPh sb="8" eb="10">
      <t>シュ</t>
    </rPh>
    <phoneticPr fontId="3"/>
  </si>
  <si>
    <t>児）補助金事業収入</t>
    <rPh sb="0" eb="1">
      <t>ジ</t>
    </rPh>
    <rPh sb="2" eb="5">
      <t>ホジョキン</t>
    </rPh>
    <rPh sb="5" eb="7">
      <t>ジギョウ</t>
    </rPh>
    <rPh sb="7" eb="9">
      <t>シュ</t>
    </rPh>
    <phoneticPr fontId="3"/>
  </si>
  <si>
    <t>児）受託事業収入</t>
    <rPh sb="2" eb="4">
      <t>ジュタク</t>
    </rPh>
    <rPh sb="4" eb="6">
      <t>ジギョウ</t>
    </rPh>
    <rPh sb="6" eb="8">
      <t>シュ</t>
    </rPh>
    <phoneticPr fontId="3"/>
  </si>
  <si>
    <t>児）その他の事業収入</t>
    <rPh sb="4" eb="5">
      <t>タ</t>
    </rPh>
    <rPh sb="6" eb="8">
      <t>ジギョウ</t>
    </rPh>
    <rPh sb="8" eb="10">
      <t>シュ</t>
    </rPh>
    <phoneticPr fontId="3"/>
  </si>
  <si>
    <t>保育事業収入</t>
    <rPh sb="0" eb="2">
      <t>ホイク</t>
    </rPh>
    <rPh sb="2" eb="4">
      <t>ジギョウ</t>
    </rPh>
    <rPh sb="4" eb="6">
      <t>シュ</t>
    </rPh>
    <phoneticPr fontId="3"/>
  </si>
  <si>
    <t>保育所運営費収入</t>
    <rPh sb="0" eb="2">
      <t>ホイク</t>
    </rPh>
    <rPh sb="2" eb="3">
      <t>ショ</t>
    </rPh>
    <rPh sb="3" eb="6">
      <t>ウンエイヒ</t>
    </rPh>
    <rPh sb="6" eb="8">
      <t>シュ</t>
    </rPh>
    <phoneticPr fontId="3"/>
  </si>
  <si>
    <t>保）私的契約利用料収入</t>
    <rPh sb="0" eb="1">
      <t>ホ</t>
    </rPh>
    <rPh sb="2" eb="4">
      <t>シテキ</t>
    </rPh>
    <rPh sb="4" eb="6">
      <t>ケイヤク</t>
    </rPh>
    <rPh sb="6" eb="9">
      <t>リヨウリョウ</t>
    </rPh>
    <rPh sb="9" eb="11">
      <t>シュ</t>
    </rPh>
    <phoneticPr fontId="3"/>
  </si>
  <si>
    <t>私的認定保育所利用料収入</t>
    <rPh sb="0" eb="2">
      <t>シテキ</t>
    </rPh>
    <rPh sb="2" eb="4">
      <t>ニンテイ</t>
    </rPh>
    <rPh sb="4" eb="6">
      <t>ホイク</t>
    </rPh>
    <rPh sb="6" eb="7">
      <t>ショ</t>
    </rPh>
    <rPh sb="7" eb="10">
      <t>リ</t>
    </rPh>
    <rPh sb="10" eb="12">
      <t>シュ</t>
    </rPh>
    <phoneticPr fontId="3"/>
  </si>
  <si>
    <t>保）その他の事業収入</t>
    <rPh sb="0" eb="1">
      <t>ホ</t>
    </rPh>
    <rPh sb="4" eb="5">
      <t>タ</t>
    </rPh>
    <rPh sb="6" eb="8">
      <t>ジギョウ</t>
    </rPh>
    <rPh sb="8" eb="10">
      <t>シュ</t>
    </rPh>
    <phoneticPr fontId="3"/>
  </si>
  <si>
    <t>保）補助金事業収入</t>
    <rPh sb="2" eb="5">
      <t>ホジョキン</t>
    </rPh>
    <rPh sb="5" eb="7">
      <t>ジギョウ</t>
    </rPh>
    <rPh sb="7" eb="9">
      <t>シュ</t>
    </rPh>
    <phoneticPr fontId="3"/>
  </si>
  <si>
    <t>保）受託事業収入</t>
    <rPh sb="2" eb="4">
      <t>ジュタク</t>
    </rPh>
    <rPh sb="4" eb="6">
      <t>ジギョウ</t>
    </rPh>
    <rPh sb="6" eb="8">
      <t>シュ</t>
    </rPh>
    <phoneticPr fontId="3"/>
  </si>
  <si>
    <t>保）その他の事業収入</t>
    <rPh sb="4" eb="5">
      <t>タ</t>
    </rPh>
    <rPh sb="6" eb="8">
      <t>ジギョウ</t>
    </rPh>
    <rPh sb="8" eb="10">
      <t>シュ</t>
    </rPh>
    <phoneticPr fontId="3"/>
  </si>
  <si>
    <t>就労支援事業収入</t>
    <rPh sb="0" eb="2">
      <t>シュウロウ</t>
    </rPh>
    <rPh sb="2" eb="4">
      <t>シエン</t>
    </rPh>
    <rPh sb="4" eb="6">
      <t>ジギョウ</t>
    </rPh>
    <rPh sb="6" eb="8">
      <t>シュ</t>
    </rPh>
    <phoneticPr fontId="3"/>
  </si>
  <si>
    <t>お弁当事業収入</t>
    <rPh sb="1" eb="3">
      <t>ベントウ</t>
    </rPh>
    <rPh sb="3" eb="5">
      <t>ジギョウ</t>
    </rPh>
    <rPh sb="5" eb="7">
      <t>シュ</t>
    </rPh>
    <phoneticPr fontId="3"/>
  </si>
  <si>
    <t>委託販売事業収入</t>
    <rPh sb="0" eb="2">
      <t>イタク</t>
    </rPh>
    <rPh sb="2" eb="4">
      <t>ハンバイ</t>
    </rPh>
    <rPh sb="4" eb="6">
      <t>ジギョウ</t>
    </rPh>
    <rPh sb="6" eb="8">
      <t>シュ</t>
    </rPh>
    <phoneticPr fontId="3"/>
  </si>
  <si>
    <t>物資販売事業収入</t>
    <rPh sb="0" eb="2">
      <t>ブッシ</t>
    </rPh>
    <rPh sb="2" eb="4">
      <t>ハンバイ</t>
    </rPh>
    <rPh sb="4" eb="6">
      <t>ジギョウ</t>
    </rPh>
    <rPh sb="6" eb="8">
      <t>シュ</t>
    </rPh>
    <phoneticPr fontId="3"/>
  </si>
  <si>
    <t>おそうざい事業収入</t>
    <rPh sb="5" eb="7">
      <t>ジギョウ</t>
    </rPh>
    <rPh sb="7" eb="9">
      <t>シュ</t>
    </rPh>
    <phoneticPr fontId="3"/>
  </si>
  <si>
    <t>内部委託事業収入</t>
    <rPh sb="0" eb="2">
      <t>ナイブ</t>
    </rPh>
    <rPh sb="2" eb="4">
      <t>イタク</t>
    </rPh>
    <rPh sb="4" eb="6">
      <t>ジギョウ</t>
    </rPh>
    <rPh sb="6" eb="8">
      <t>シュ</t>
    </rPh>
    <phoneticPr fontId="3"/>
  </si>
  <si>
    <t>障害福祉サービス等事業収入</t>
    <rPh sb="0" eb="2">
      <t>ショウガイ</t>
    </rPh>
    <rPh sb="2" eb="4">
      <t>フクシ</t>
    </rPh>
    <rPh sb="8" eb="9">
      <t>トウ</t>
    </rPh>
    <rPh sb="9" eb="11">
      <t>ジギョウ</t>
    </rPh>
    <rPh sb="11" eb="13">
      <t>シュ</t>
    </rPh>
    <phoneticPr fontId="3"/>
  </si>
  <si>
    <t>自立支援給付費収入</t>
    <rPh sb="0" eb="2">
      <t>ジリツ</t>
    </rPh>
    <rPh sb="2" eb="4">
      <t>シエン</t>
    </rPh>
    <rPh sb="4" eb="6">
      <t>キュウフ</t>
    </rPh>
    <rPh sb="6" eb="7">
      <t>ヒ</t>
    </rPh>
    <rPh sb="7" eb="9">
      <t>シュ</t>
    </rPh>
    <phoneticPr fontId="3"/>
  </si>
  <si>
    <t>介護給付費収入</t>
    <rPh sb="0" eb="2">
      <t>カイゴ</t>
    </rPh>
    <rPh sb="2" eb="4">
      <t>キュウフ</t>
    </rPh>
    <rPh sb="4" eb="5">
      <t>ヒ</t>
    </rPh>
    <rPh sb="5" eb="7">
      <t>シュ</t>
    </rPh>
    <phoneticPr fontId="3"/>
  </si>
  <si>
    <t>特例介護給付費収入</t>
    <rPh sb="0" eb="2">
      <t>トクレイ</t>
    </rPh>
    <rPh sb="2" eb="4">
      <t>カイゴ</t>
    </rPh>
    <rPh sb="4" eb="6">
      <t>キュウフ</t>
    </rPh>
    <rPh sb="6" eb="7">
      <t>ヒ</t>
    </rPh>
    <rPh sb="7" eb="9">
      <t>シュ</t>
    </rPh>
    <phoneticPr fontId="3"/>
  </si>
  <si>
    <t>訓練等給付費収入</t>
    <rPh sb="0" eb="3">
      <t>クンレントウ</t>
    </rPh>
    <rPh sb="3" eb="5">
      <t>キュウフ</t>
    </rPh>
    <rPh sb="5" eb="6">
      <t>ヒ</t>
    </rPh>
    <rPh sb="6" eb="8">
      <t>シュ</t>
    </rPh>
    <phoneticPr fontId="3"/>
  </si>
  <si>
    <t>特例訓練等給付費収入</t>
    <rPh sb="0" eb="2">
      <t>トクレイ</t>
    </rPh>
    <rPh sb="2" eb="4">
      <t>クンレン</t>
    </rPh>
    <rPh sb="4" eb="5">
      <t>トウ</t>
    </rPh>
    <rPh sb="5" eb="7">
      <t>キュウフ</t>
    </rPh>
    <rPh sb="7" eb="8">
      <t>ヒ</t>
    </rPh>
    <rPh sb="8" eb="10">
      <t>シュ</t>
    </rPh>
    <phoneticPr fontId="3"/>
  </si>
  <si>
    <t>サービス利用計画作成費収入</t>
    <rPh sb="4" eb="6">
      <t>リヨウ</t>
    </rPh>
    <rPh sb="6" eb="8">
      <t>ケイカク</t>
    </rPh>
    <rPh sb="8" eb="10">
      <t>サクセイ</t>
    </rPh>
    <rPh sb="10" eb="11">
      <t>ヒ</t>
    </rPh>
    <rPh sb="11" eb="13">
      <t>シュ</t>
    </rPh>
    <phoneticPr fontId="3"/>
  </si>
  <si>
    <t>障害児施設給付費収入</t>
    <rPh sb="0" eb="3">
      <t>ショウガイジ</t>
    </rPh>
    <rPh sb="3" eb="5">
      <t>シセツ</t>
    </rPh>
    <rPh sb="5" eb="7">
      <t>キュウフ</t>
    </rPh>
    <rPh sb="7" eb="8">
      <t>ヒ</t>
    </rPh>
    <rPh sb="8" eb="10">
      <t>シュ</t>
    </rPh>
    <phoneticPr fontId="3"/>
  </si>
  <si>
    <t>利用者負担金収入</t>
    <rPh sb="0" eb="3">
      <t>リヨウシャ</t>
    </rPh>
    <rPh sb="3" eb="6">
      <t>フタンキン</t>
    </rPh>
    <rPh sb="6" eb="8">
      <t>シュウニュウ</t>
    </rPh>
    <phoneticPr fontId="3"/>
  </si>
  <si>
    <t>補足給付費収入</t>
    <rPh sb="0" eb="2">
      <t>ホソク</t>
    </rPh>
    <rPh sb="2" eb="4">
      <t>キュウフ</t>
    </rPh>
    <rPh sb="4" eb="5">
      <t>ヒ</t>
    </rPh>
    <rPh sb="5" eb="7">
      <t>シュウニュウ</t>
    </rPh>
    <phoneticPr fontId="3"/>
  </si>
  <si>
    <t>特定障害者特別給付費収入</t>
    <rPh sb="0" eb="2">
      <t>トクテイ</t>
    </rPh>
    <rPh sb="2" eb="5">
      <t>ショウガイシャ</t>
    </rPh>
    <rPh sb="5" eb="7">
      <t>トクベツ</t>
    </rPh>
    <rPh sb="7" eb="9">
      <t>キュウフ</t>
    </rPh>
    <rPh sb="9" eb="10">
      <t>ヒ</t>
    </rPh>
    <rPh sb="10" eb="12">
      <t>シュ</t>
    </rPh>
    <phoneticPr fontId="3"/>
  </si>
  <si>
    <t>特例特定障害者特別給付費収入</t>
    <rPh sb="0" eb="2">
      <t>トクレイ</t>
    </rPh>
    <rPh sb="2" eb="4">
      <t>トクテイ</t>
    </rPh>
    <rPh sb="4" eb="7">
      <t>ショウガイシャ</t>
    </rPh>
    <rPh sb="7" eb="9">
      <t>トクベツ</t>
    </rPh>
    <rPh sb="9" eb="11">
      <t>キュウフ</t>
    </rPh>
    <rPh sb="11" eb="12">
      <t>ヒ</t>
    </rPh>
    <rPh sb="12" eb="14">
      <t>シュ</t>
    </rPh>
    <phoneticPr fontId="3"/>
  </si>
  <si>
    <t>特定入所障害児食費等給付費収入</t>
    <rPh sb="0" eb="2">
      <t>トクテイ</t>
    </rPh>
    <rPh sb="2" eb="4">
      <t>ニュウショ</t>
    </rPh>
    <rPh sb="4" eb="7">
      <t>ショウガイジ</t>
    </rPh>
    <rPh sb="7" eb="9">
      <t>ショクヒ</t>
    </rPh>
    <rPh sb="9" eb="10">
      <t>トウ</t>
    </rPh>
    <rPh sb="10" eb="12">
      <t>キュウフ</t>
    </rPh>
    <rPh sb="12" eb="13">
      <t>ヒ</t>
    </rPh>
    <rPh sb="13" eb="15">
      <t>シュ</t>
    </rPh>
    <phoneticPr fontId="3"/>
  </si>
  <si>
    <t>特定費用収入</t>
    <rPh sb="0" eb="2">
      <t>トクテイ</t>
    </rPh>
    <rPh sb="2" eb="4">
      <t>ヒヨウ</t>
    </rPh>
    <rPh sb="4" eb="6">
      <t>シュ</t>
    </rPh>
    <phoneticPr fontId="3"/>
  </si>
  <si>
    <t>障）その他の事業収入</t>
    <rPh sb="0" eb="1">
      <t>ショウ</t>
    </rPh>
    <rPh sb="4" eb="5">
      <t>タ</t>
    </rPh>
    <rPh sb="6" eb="8">
      <t>ジギョウ</t>
    </rPh>
    <rPh sb="8" eb="10">
      <t>シュ</t>
    </rPh>
    <phoneticPr fontId="3"/>
  </si>
  <si>
    <t>障）補助金事業収入</t>
    <rPh sb="2" eb="5">
      <t>ホジョキン</t>
    </rPh>
    <rPh sb="5" eb="7">
      <t>ジギョウ</t>
    </rPh>
    <rPh sb="7" eb="9">
      <t>シュ</t>
    </rPh>
    <phoneticPr fontId="3"/>
  </si>
  <si>
    <t>障）受託事業収入</t>
    <rPh sb="2" eb="4">
      <t>ジュタク</t>
    </rPh>
    <rPh sb="4" eb="6">
      <t>ジギョウ</t>
    </rPh>
    <rPh sb="6" eb="8">
      <t>シュ</t>
    </rPh>
    <phoneticPr fontId="3"/>
  </si>
  <si>
    <t>障）その他の事業収入</t>
    <rPh sb="4" eb="5">
      <t>タ</t>
    </rPh>
    <rPh sb="6" eb="8">
      <t>ジギョウ</t>
    </rPh>
    <rPh sb="8" eb="10">
      <t>シュ</t>
    </rPh>
    <phoneticPr fontId="3"/>
  </si>
  <si>
    <t>障）（保険等査定減）</t>
    <rPh sb="3" eb="6">
      <t>ホケントウ</t>
    </rPh>
    <rPh sb="6" eb="8">
      <t>サテイ</t>
    </rPh>
    <rPh sb="8" eb="9">
      <t>ゲン</t>
    </rPh>
    <phoneticPr fontId="3"/>
  </si>
  <si>
    <t>生活保護事業収入</t>
    <rPh sb="0" eb="2">
      <t>セイカツ</t>
    </rPh>
    <rPh sb="2" eb="4">
      <t>ホゴ</t>
    </rPh>
    <rPh sb="4" eb="6">
      <t>ジギョウ</t>
    </rPh>
    <rPh sb="6" eb="8">
      <t>シュ</t>
    </rPh>
    <phoneticPr fontId="3"/>
  </si>
  <si>
    <t>生）措置費収入</t>
    <rPh sb="0" eb="1">
      <t>セイ</t>
    </rPh>
    <rPh sb="2" eb="4">
      <t>ソチ</t>
    </rPh>
    <rPh sb="4" eb="5">
      <t>ヒ</t>
    </rPh>
    <rPh sb="5" eb="7">
      <t>シュ</t>
    </rPh>
    <phoneticPr fontId="3"/>
  </si>
  <si>
    <t>生）事務費収入</t>
    <rPh sb="2" eb="5">
      <t>ジムヒ</t>
    </rPh>
    <rPh sb="5" eb="7">
      <t>シュ</t>
    </rPh>
    <phoneticPr fontId="3"/>
  </si>
  <si>
    <t>生）事業費収入</t>
    <rPh sb="2" eb="5">
      <t>ジギョウヒ</t>
    </rPh>
    <rPh sb="5" eb="7">
      <t>シュ</t>
    </rPh>
    <phoneticPr fontId="3"/>
  </si>
  <si>
    <t>授産事業収入</t>
    <rPh sb="0" eb="2">
      <t>ジュサン</t>
    </rPh>
    <rPh sb="2" eb="4">
      <t>ジギョウ</t>
    </rPh>
    <rPh sb="4" eb="6">
      <t>シュ</t>
    </rPh>
    <phoneticPr fontId="3"/>
  </si>
  <si>
    <t>○○事業収入</t>
    <rPh sb="2" eb="4">
      <t>ジギョウ</t>
    </rPh>
    <rPh sb="4" eb="6">
      <t>シュ</t>
    </rPh>
    <phoneticPr fontId="3"/>
  </si>
  <si>
    <t>生）利用者負担金収入</t>
    <rPh sb="2" eb="5">
      <t>リヨウシャ</t>
    </rPh>
    <rPh sb="5" eb="8">
      <t>フタンキン</t>
    </rPh>
    <rPh sb="8" eb="10">
      <t>シュ</t>
    </rPh>
    <phoneticPr fontId="3"/>
  </si>
  <si>
    <t>生）その他の事業収入</t>
    <rPh sb="4" eb="5">
      <t>タ</t>
    </rPh>
    <rPh sb="6" eb="8">
      <t>ジギョウ</t>
    </rPh>
    <rPh sb="8" eb="10">
      <t>シュ</t>
    </rPh>
    <phoneticPr fontId="3"/>
  </si>
  <si>
    <t>生）補助金事業収入</t>
    <rPh sb="2" eb="5">
      <t>ホジョキン</t>
    </rPh>
    <rPh sb="5" eb="7">
      <t>ジギョウ</t>
    </rPh>
    <rPh sb="7" eb="9">
      <t>シュ</t>
    </rPh>
    <phoneticPr fontId="3"/>
  </si>
  <si>
    <t>生）受託事業収入</t>
    <rPh sb="2" eb="4">
      <t>ジュタク</t>
    </rPh>
    <rPh sb="4" eb="6">
      <t>ジギョウ</t>
    </rPh>
    <rPh sb="6" eb="8">
      <t>シュ</t>
    </rPh>
    <phoneticPr fontId="3"/>
  </si>
  <si>
    <t>医療事業収入</t>
    <rPh sb="0" eb="2">
      <t>イリョウ</t>
    </rPh>
    <rPh sb="2" eb="4">
      <t>ジギョウ</t>
    </rPh>
    <rPh sb="4" eb="6">
      <t>シュ</t>
    </rPh>
    <phoneticPr fontId="3"/>
  </si>
  <si>
    <t>入院診療収入</t>
    <rPh sb="0" eb="2">
      <t>ニュウイン</t>
    </rPh>
    <rPh sb="2" eb="4">
      <t>シンリョウ</t>
    </rPh>
    <rPh sb="4" eb="6">
      <t>シュ</t>
    </rPh>
    <phoneticPr fontId="3"/>
  </si>
  <si>
    <t>室料差額収入</t>
    <rPh sb="0" eb="2">
      <t>シツリョウ</t>
    </rPh>
    <rPh sb="2" eb="4">
      <t>サガク</t>
    </rPh>
    <rPh sb="4" eb="6">
      <t>シュ</t>
    </rPh>
    <phoneticPr fontId="3"/>
  </si>
  <si>
    <t>外来診療収入</t>
    <rPh sb="0" eb="2">
      <t>ガイライ</t>
    </rPh>
    <rPh sb="2" eb="4">
      <t>シンリョウ</t>
    </rPh>
    <rPh sb="4" eb="6">
      <t>シュ</t>
    </rPh>
    <phoneticPr fontId="3"/>
  </si>
  <si>
    <t>保健予防活動収入</t>
    <rPh sb="0" eb="2">
      <t>ホケン</t>
    </rPh>
    <rPh sb="2" eb="4">
      <t>ヨボウ</t>
    </rPh>
    <rPh sb="4" eb="6">
      <t>カツドウ</t>
    </rPh>
    <rPh sb="6" eb="8">
      <t>シュ</t>
    </rPh>
    <phoneticPr fontId="3"/>
  </si>
  <si>
    <t>受託検査・施設利用収入</t>
    <rPh sb="0" eb="2">
      <t>ジュタク</t>
    </rPh>
    <rPh sb="2" eb="4">
      <t>ケンサ</t>
    </rPh>
    <rPh sb="5" eb="7">
      <t>シセツ</t>
    </rPh>
    <rPh sb="7" eb="9">
      <t>リヨウ</t>
    </rPh>
    <rPh sb="9" eb="11">
      <t>シュ</t>
    </rPh>
    <phoneticPr fontId="3"/>
  </si>
  <si>
    <t>訪問看護療養費収入</t>
    <rPh sb="0" eb="2">
      <t>ホウモン</t>
    </rPh>
    <rPh sb="2" eb="4">
      <t>カンゴ</t>
    </rPh>
    <rPh sb="4" eb="7">
      <t>リョウヨウヒ</t>
    </rPh>
    <rPh sb="7" eb="9">
      <t>シュ</t>
    </rPh>
    <phoneticPr fontId="3"/>
  </si>
  <si>
    <t>訪問看護利用料収入</t>
    <rPh sb="0" eb="2">
      <t>ホウモン</t>
    </rPh>
    <rPh sb="2" eb="4">
      <t>カンゴ</t>
    </rPh>
    <rPh sb="4" eb="7">
      <t>リ</t>
    </rPh>
    <rPh sb="7" eb="9">
      <t>シュ</t>
    </rPh>
    <phoneticPr fontId="3"/>
  </si>
  <si>
    <t>訪問看護基本利用料収入</t>
    <rPh sb="0" eb="2">
      <t>ホウモン</t>
    </rPh>
    <rPh sb="2" eb="4">
      <t>カンゴ</t>
    </rPh>
    <rPh sb="4" eb="6">
      <t>キホン</t>
    </rPh>
    <rPh sb="6" eb="9">
      <t>リ</t>
    </rPh>
    <rPh sb="9" eb="11">
      <t>シュ</t>
    </rPh>
    <phoneticPr fontId="3"/>
  </si>
  <si>
    <t>訪問看護その他の利用料収入</t>
    <rPh sb="0" eb="2">
      <t>ホウモン</t>
    </rPh>
    <rPh sb="2" eb="4">
      <t>カンゴ</t>
    </rPh>
    <rPh sb="6" eb="7">
      <t>タ</t>
    </rPh>
    <rPh sb="8" eb="11">
      <t>リ</t>
    </rPh>
    <rPh sb="11" eb="13">
      <t>シュ</t>
    </rPh>
    <phoneticPr fontId="3"/>
  </si>
  <si>
    <t>その他の医療事業収入</t>
    <rPh sb="2" eb="3">
      <t>タ</t>
    </rPh>
    <rPh sb="4" eb="6">
      <t>イリョウ</t>
    </rPh>
    <rPh sb="6" eb="8">
      <t>ジギョウ</t>
    </rPh>
    <rPh sb="8" eb="10">
      <t>シュ</t>
    </rPh>
    <phoneticPr fontId="3"/>
  </si>
  <si>
    <t>医）補助金事業収入</t>
    <rPh sb="0" eb="1">
      <t>イ</t>
    </rPh>
    <rPh sb="2" eb="5">
      <t>ホジョキン</t>
    </rPh>
    <rPh sb="5" eb="7">
      <t>ジギョウ</t>
    </rPh>
    <rPh sb="7" eb="9">
      <t>シュ</t>
    </rPh>
    <phoneticPr fontId="3"/>
  </si>
  <si>
    <t>医）受託事業収入</t>
    <rPh sb="2" eb="4">
      <t>ジュタク</t>
    </rPh>
    <rPh sb="4" eb="6">
      <t>ジギョウ</t>
    </rPh>
    <rPh sb="6" eb="8">
      <t>シュ</t>
    </rPh>
    <phoneticPr fontId="3"/>
  </si>
  <si>
    <t>（保険等査定減）</t>
    <rPh sb="1" eb="4">
      <t>ホケントウ</t>
    </rPh>
    <rPh sb="4" eb="6">
      <t>サテイ</t>
    </rPh>
    <rPh sb="6" eb="7">
      <t>ゲン</t>
    </rPh>
    <phoneticPr fontId="3"/>
  </si>
  <si>
    <t>他）その他の事業収入</t>
    <rPh sb="0" eb="1">
      <t>ホカ</t>
    </rPh>
    <rPh sb="4" eb="5">
      <t>タ</t>
    </rPh>
    <rPh sb="6" eb="8">
      <t>ジギョウ</t>
    </rPh>
    <rPh sb="8" eb="10">
      <t>シュ</t>
    </rPh>
    <phoneticPr fontId="3"/>
  </si>
  <si>
    <t>他）補助金事業収入</t>
    <rPh sb="2" eb="5">
      <t>ホジョキン</t>
    </rPh>
    <rPh sb="5" eb="7">
      <t>ジギョウ</t>
    </rPh>
    <rPh sb="7" eb="9">
      <t>シュ</t>
    </rPh>
    <phoneticPr fontId="3"/>
  </si>
  <si>
    <t>他）受託事業収入</t>
    <rPh sb="2" eb="4">
      <t>ジュタク</t>
    </rPh>
    <rPh sb="4" eb="6">
      <t>ジギョウ</t>
    </rPh>
    <rPh sb="6" eb="8">
      <t>シュ</t>
    </rPh>
    <phoneticPr fontId="3"/>
  </si>
  <si>
    <t>他）その他の事業収入</t>
    <rPh sb="4" eb="5">
      <t>タ</t>
    </rPh>
    <rPh sb="6" eb="8">
      <t>ジギョウ</t>
    </rPh>
    <rPh sb="8" eb="10">
      <t>シュ</t>
    </rPh>
    <phoneticPr fontId="3"/>
  </si>
  <si>
    <t>物品販売収入</t>
    <rPh sb="0" eb="2">
      <t>ブッピン</t>
    </rPh>
    <rPh sb="2" eb="4">
      <t>ハンバイ</t>
    </rPh>
    <rPh sb="4" eb="6">
      <t>シュウニュウ</t>
    </rPh>
    <phoneticPr fontId="3"/>
  </si>
  <si>
    <t>絵本収入</t>
    <rPh sb="0" eb="2">
      <t>エホン</t>
    </rPh>
    <rPh sb="2" eb="4">
      <t>シュウニュウ</t>
    </rPh>
    <phoneticPr fontId="3"/>
  </si>
  <si>
    <t>制服収入</t>
    <rPh sb="0" eb="2">
      <t>セイフク</t>
    </rPh>
    <rPh sb="2" eb="4">
      <t>シュウニュウ</t>
    </rPh>
    <phoneticPr fontId="3"/>
  </si>
  <si>
    <t>教材収入</t>
    <rPh sb="0" eb="2">
      <t>キョウザイ</t>
    </rPh>
    <rPh sb="2" eb="4">
      <t>シュ</t>
    </rPh>
    <phoneticPr fontId="3"/>
  </si>
  <si>
    <t>写真収入</t>
    <rPh sb="0" eb="2">
      <t>シャシン</t>
    </rPh>
    <rPh sb="2" eb="4">
      <t>シュ</t>
    </rPh>
    <phoneticPr fontId="3"/>
  </si>
  <si>
    <t>主食収入</t>
    <rPh sb="0" eb="2">
      <t>シュショク</t>
    </rPh>
    <rPh sb="2" eb="4">
      <t>シュ</t>
    </rPh>
    <phoneticPr fontId="3"/>
  </si>
  <si>
    <t>○○収入</t>
    <rPh sb="2" eb="4">
      <t>シュ</t>
    </rPh>
    <phoneticPr fontId="3"/>
  </si>
  <si>
    <t>借入金利息補助金収入</t>
    <rPh sb="0" eb="2">
      <t>カリイレ</t>
    </rPh>
    <rPh sb="2" eb="3">
      <t>キン</t>
    </rPh>
    <rPh sb="3" eb="5">
      <t>リソク</t>
    </rPh>
    <rPh sb="5" eb="8">
      <t>ホジョキン</t>
    </rPh>
    <rPh sb="8" eb="10">
      <t>シュ</t>
    </rPh>
    <phoneticPr fontId="3"/>
  </si>
  <si>
    <t>経常経費寄付金収入</t>
    <rPh sb="0" eb="2">
      <t>ケイジョウ</t>
    </rPh>
    <rPh sb="2" eb="4">
      <t>ケイヒ</t>
    </rPh>
    <rPh sb="4" eb="7">
      <t>キフキン</t>
    </rPh>
    <rPh sb="7" eb="9">
      <t>シュ</t>
    </rPh>
    <phoneticPr fontId="3"/>
  </si>
  <si>
    <t>受取利息配当金収入</t>
    <rPh sb="0" eb="2">
      <t>ウケトリ</t>
    </rPh>
    <rPh sb="2" eb="4">
      <t>リソク</t>
    </rPh>
    <rPh sb="4" eb="7">
      <t>ハイトウキン</t>
    </rPh>
    <rPh sb="7" eb="9">
      <t>シュ</t>
    </rPh>
    <phoneticPr fontId="3"/>
  </si>
  <si>
    <t>その他の収入</t>
    <rPh sb="2" eb="3">
      <t>タ</t>
    </rPh>
    <rPh sb="4" eb="6">
      <t>シュ</t>
    </rPh>
    <phoneticPr fontId="3"/>
  </si>
  <si>
    <t>受入研修費収入</t>
    <rPh sb="0" eb="2">
      <t>ウケイ</t>
    </rPh>
    <rPh sb="2" eb="5">
      <t>ケンシュウヒ</t>
    </rPh>
    <rPh sb="5" eb="7">
      <t>シュ</t>
    </rPh>
    <phoneticPr fontId="3"/>
  </si>
  <si>
    <t>利用者等外給食費収入</t>
    <rPh sb="0" eb="3">
      <t>リヨウシャ</t>
    </rPh>
    <rPh sb="3" eb="4">
      <t>トウ</t>
    </rPh>
    <rPh sb="4" eb="5">
      <t>ソト</t>
    </rPh>
    <rPh sb="5" eb="8">
      <t>キュウショクヒ</t>
    </rPh>
    <rPh sb="8" eb="10">
      <t>シュ</t>
    </rPh>
    <phoneticPr fontId="3"/>
  </si>
  <si>
    <t>雑収入</t>
    <rPh sb="0" eb="1">
      <t>ザツ</t>
    </rPh>
    <rPh sb="1" eb="3">
      <t>シュ</t>
    </rPh>
    <phoneticPr fontId="3"/>
  </si>
  <si>
    <t>流動資産評価益等による資金増加額</t>
    <rPh sb="0" eb="2">
      <t>リュウドウ</t>
    </rPh>
    <rPh sb="2" eb="4">
      <t>シサン</t>
    </rPh>
    <rPh sb="4" eb="6">
      <t>ヒョウカ</t>
    </rPh>
    <rPh sb="6" eb="7">
      <t>エキ</t>
    </rPh>
    <rPh sb="7" eb="8">
      <t>トウ</t>
    </rPh>
    <rPh sb="11" eb="13">
      <t>シキン</t>
    </rPh>
    <rPh sb="13" eb="15">
      <t>ゾウカ</t>
    </rPh>
    <rPh sb="15" eb="16">
      <t>ガク</t>
    </rPh>
    <phoneticPr fontId="3"/>
  </si>
  <si>
    <t>有価証券売却益</t>
    <rPh sb="0" eb="2">
      <t>ユウカ</t>
    </rPh>
    <rPh sb="2" eb="4">
      <t>ショウケン</t>
    </rPh>
    <rPh sb="4" eb="7">
      <t>バイキャクエキ</t>
    </rPh>
    <phoneticPr fontId="3"/>
  </si>
  <si>
    <t>有価証券評価益</t>
    <rPh sb="0" eb="2">
      <t>ユウカ</t>
    </rPh>
    <rPh sb="2" eb="4">
      <t>ショウケン</t>
    </rPh>
    <rPh sb="4" eb="7">
      <t>ヒョウカエキ</t>
    </rPh>
    <phoneticPr fontId="3"/>
  </si>
  <si>
    <t>為替差益</t>
    <rPh sb="0" eb="2">
      <t>カワセ</t>
    </rPh>
    <rPh sb="2" eb="4">
      <t>サエキ</t>
    </rPh>
    <phoneticPr fontId="3"/>
  </si>
  <si>
    <t>事業活動収入計（１）</t>
    <rPh sb="0" eb="2">
      <t>ジギョウ</t>
    </rPh>
    <rPh sb="2" eb="4">
      <t>カツドウ</t>
    </rPh>
    <rPh sb="4" eb="6">
      <t>シュウニュウ</t>
    </rPh>
    <rPh sb="6" eb="7">
      <t>ケイ</t>
    </rPh>
    <phoneticPr fontId="3"/>
  </si>
  <si>
    <t>集計</t>
    <rPh sb="0" eb="2">
      <t>シュウケイ</t>
    </rPh>
    <phoneticPr fontId="3"/>
  </si>
  <si>
    <t>支出</t>
    <rPh sb="0" eb="2">
      <t>シシュツ</t>
    </rPh>
    <phoneticPr fontId="3"/>
  </si>
  <si>
    <t>人件費支出</t>
    <rPh sb="0" eb="3">
      <t>ジンケンヒ</t>
    </rPh>
    <rPh sb="3" eb="5">
      <t>シ</t>
    </rPh>
    <phoneticPr fontId="3"/>
  </si>
  <si>
    <t>役員報酬支出</t>
    <rPh sb="0" eb="2">
      <t>ヤクイン</t>
    </rPh>
    <rPh sb="2" eb="4">
      <t>ホウシュウ</t>
    </rPh>
    <rPh sb="4" eb="6">
      <t>シ</t>
    </rPh>
    <phoneticPr fontId="3"/>
  </si>
  <si>
    <t>職員給料支出</t>
    <rPh sb="0" eb="2">
      <t>ショクイン</t>
    </rPh>
    <rPh sb="2" eb="4">
      <t>キュウリョウ</t>
    </rPh>
    <rPh sb="4" eb="6">
      <t>シ</t>
    </rPh>
    <phoneticPr fontId="3"/>
  </si>
  <si>
    <t>職員賞与支出</t>
    <rPh sb="0" eb="2">
      <t>ショクイン</t>
    </rPh>
    <rPh sb="2" eb="4">
      <t>ショウヨ</t>
    </rPh>
    <rPh sb="4" eb="6">
      <t>シ</t>
    </rPh>
    <phoneticPr fontId="3"/>
  </si>
  <si>
    <t>非常勤職員給与支出</t>
    <rPh sb="0" eb="3">
      <t>ヒジョウキン</t>
    </rPh>
    <rPh sb="3" eb="5">
      <t>ショクイン</t>
    </rPh>
    <rPh sb="5" eb="7">
      <t>キュウヨ</t>
    </rPh>
    <rPh sb="7" eb="9">
      <t>シ</t>
    </rPh>
    <phoneticPr fontId="3"/>
  </si>
  <si>
    <t>派遣職員費支出</t>
    <rPh sb="0" eb="2">
      <t>ハケン</t>
    </rPh>
    <rPh sb="2" eb="4">
      <t>ショクイン</t>
    </rPh>
    <rPh sb="4" eb="5">
      <t>ヒ</t>
    </rPh>
    <rPh sb="5" eb="7">
      <t>シ</t>
    </rPh>
    <phoneticPr fontId="3"/>
  </si>
  <si>
    <t>退職給付支出</t>
    <rPh sb="0" eb="2">
      <t>タイショク</t>
    </rPh>
    <rPh sb="2" eb="4">
      <t>キュウフ</t>
    </rPh>
    <rPh sb="4" eb="6">
      <t>シ</t>
    </rPh>
    <phoneticPr fontId="3"/>
  </si>
  <si>
    <t>法定福利費支出</t>
    <rPh sb="0" eb="2">
      <t>ホウテイ</t>
    </rPh>
    <rPh sb="2" eb="4">
      <t>フクリ</t>
    </rPh>
    <rPh sb="4" eb="5">
      <t>ヒ</t>
    </rPh>
    <rPh sb="5" eb="7">
      <t>シ</t>
    </rPh>
    <phoneticPr fontId="3"/>
  </si>
  <si>
    <t>事業費支出</t>
    <rPh sb="0" eb="3">
      <t>ジギョウヒ</t>
    </rPh>
    <rPh sb="3" eb="5">
      <t>シ</t>
    </rPh>
    <phoneticPr fontId="3"/>
  </si>
  <si>
    <t>給食費支出</t>
    <rPh sb="0" eb="3">
      <t>キュウショクヒ</t>
    </rPh>
    <rPh sb="3" eb="5">
      <t>シ</t>
    </rPh>
    <phoneticPr fontId="3"/>
  </si>
  <si>
    <t>介護用品費支出</t>
    <rPh sb="0" eb="2">
      <t>カイゴ</t>
    </rPh>
    <rPh sb="2" eb="4">
      <t>ヨウヒン</t>
    </rPh>
    <rPh sb="4" eb="5">
      <t>ヒ</t>
    </rPh>
    <rPh sb="5" eb="7">
      <t>シ</t>
    </rPh>
    <phoneticPr fontId="3"/>
  </si>
  <si>
    <t>医薬品費支出</t>
    <phoneticPr fontId="3"/>
  </si>
  <si>
    <t>診療・療養等材料費支出</t>
  </si>
  <si>
    <t>保健衛生費支出</t>
  </si>
  <si>
    <t>医療費支出</t>
    <phoneticPr fontId="3"/>
  </si>
  <si>
    <t>被服費支出</t>
    <phoneticPr fontId="3"/>
  </si>
  <si>
    <t>教養娯楽費支出</t>
  </si>
  <si>
    <t>日用品費支出</t>
    <phoneticPr fontId="3"/>
  </si>
  <si>
    <t>保育材料費支出</t>
  </si>
  <si>
    <t>本人支給金支出</t>
  </si>
  <si>
    <t>水道光熱費支出（事業費）</t>
    <rPh sb="8" eb="11">
      <t>ジギョウヒ</t>
    </rPh>
    <phoneticPr fontId="3"/>
  </si>
  <si>
    <t>燃料費支出（事業費）</t>
  </si>
  <si>
    <t>消耗器具備品費支出（事業費）</t>
    <phoneticPr fontId="3"/>
  </si>
  <si>
    <t>保険料支出（事業費）</t>
  </si>
  <si>
    <t>賃借料支出（事業費）</t>
  </si>
  <si>
    <t>教育指導費支出</t>
  </si>
  <si>
    <t>就職支度費支出</t>
  </si>
  <si>
    <t>葬祭費支出</t>
  </si>
  <si>
    <t>車輌費支出（事業費）</t>
    <rPh sb="6" eb="9">
      <t>ジギョウヒ</t>
    </rPh>
    <phoneticPr fontId="3"/>
  </si>
  <si>
    <t>管理費返還支出</t>
    <rPh sb="0" eb="3">
      <t>カンリヒ</t>
    </rPh>
    <rPh sb="3" eb="5">
      <t>ヘンカン</t>
    </rPh>
    <rPh sb="5" eb="7">
      <t>シシュツ</t>
    </rPh>
    <phoneticPr fontId="3"/>
  </si>
  <si>
    <t>修繕費支出（事業費）</t>
    <rPh sb="0" eb="2">
      <t>シュウゼン</t>
    </rPh>
    <rPh sb="2" eb="3">
      <t>ヒ</t>
    </rPh>
    <rPh sb="3" eb="5">
      <t>シ</t>
    </rPh>
    <rPh sb="6" eb="9">
      <t>ジギョウヒ</t>
    </rPh>
    <phoneticPr fontId="3"/>
  </si>
  <si>
    <t>雑支出（事業費）</t>
    <rPh sb="0" eb="1">
      <t>ザツ</t>
    </rPh>
    <rPh sb="1" eb="3">
      <t>シシュツ</t>
    </rPh>
    <rPh sb="4" eb="6">
      <t>ジギョウ</t>
    </rPh>
    <phoneticPr fontId="3"/>
  </si>
  <si>
    <t>事務費支出</t>
    <rPh sb="0" eb="3">
      <t>ジムヒ</t>
    </rPh>
    <rPh sb="3" eb="5">
      <t>シ</t>
    </rPh>
    <phoneticPr fontId="3"/>
  </si>
  <si>
    <t>福利厚生費支出</t>
    <phoneticPr fontId="3"/>
  </si>
  <si>
    <t>職員被服費支出</t>
  </si>
  <si>
    <t>旅費交通費支出（事務費）</t>
    <rPh sb="8" eb="11">
      <t>ジムヒ</t>
    </rPh>
    <phoneticPr fontId="3"/>
  </si>
  <si>
    <t>研修研究費支出</t>
  </si>
  <si>
    <t>事務消耗品費支出</t>
    <phoneticPr fontId="3"/>
  </si>
  <si>
    <t>印刷製本費支出</t>
    <phoneticPr fontId="3"/>
  </si>
  <si>
    <t>水道光熱費支出（事務費）</t>
    <rPh sb="8" eb="11">
      <t>ジムヒ</t>
    </rPh>
    <phoneticPr fontId="3"/>
  </si>
  <si>
    <t>燃料費支出（事務費）</t>
  </si>
  <si>
    <t>修繕費支出（事務費）</t>
  </si>
  <si>
    <t>通信運搬費支出</t>
    <phoneticPr fontId="3"/>
  </si>
  <si>
    <t>会議費支出</t>
    <phoneticPr fontId="3"/>
  </si>
  <si>
    <t>広報費支出</t>
  </si>
  <si>
    <t>業務委託費支出</t>
  </si>
  <si>
    <t>手数料支出</t>
    <phoneticPr fontId="3"/>
  </si>
  <si>
    <t>保険料支出（事務費）</t>
  </si>
  <si>
    <t>賃借料支出（事務費）</t>
  </si>
  <si>
    <t>土地・建物賃借料支出</t>
  </si>
  <si>
    <t>租税公課支出</t>
    <phoneticPr fontId="3"/>
  </si>
  <si>
    <t>保守料支出</t>
  </si>
  <si>
    <t>渉外費支出</t>
    <phoneticPr fontId="2"/>
  </si>
  <si>
    <t>諸会費支出</t>
  </si>
  <si>
    <t>車両費支出（事務費）</t>
  </si>
  <si>
    <t>雑支出（事務費）</t>
    <phoneticPr fontId="3"/>
  </si>
  <si>
    <t xml:space="preserve">退職共済預け金差損 </t>
    <phoneticPr fontId="3"/>
  </si>
  <si>
    <t>雑支出（事務費・その他）</t>
    <rPh sb="0" eb="1">
      <t>ザツ</t>
    </rPh>
    <rPh sb="1" eb="3">
      <t>シシュツ</t>
    </rPh>
    <rPh sb="4" eb="6">
      <t>ジム</t>
    </rPh>
    <rPh sb="6" eb="7">
      <t>ヒ</t>
    </rPh>
    <rPh sb="10" eb="11">
      <t>タ</t>
    </rPh>
    <phoneticPr fontId="3"/>
  </si>
  <si>
    <t>就労支援事業支出</t>
    <rPh sb="0" eb="2">
      <t>シュウロウ</t>
    </rPh>
    <rPh sb="2" eb="4">
      <t>シエン</t>
    </rPh>
    <rPh sb="4" eb="6">
      <t>ジギョウ</t>
    </rPh>
    <rPh sb="6" eb="8">
      <t>シシュツ</t>
    </rPh>
    <phoneticPr fontId="3"/>
  </si>
  <si>
    <t>就労支援事業販売原価支出</t>
    <rPh sb="0" eb="2">
      <t>シュウロウ</t>
    </rPh>
    <rPh sb="2" eb="4">
      <t>シエン</t>
    </rPh>
    <rPh sb="4" eb="6">
      <t>ジギョウ</t>
    </rPh>
    <rPh sb="6" eb="8">
      <t>ハンバイ</t>
    </rPh>
    <rPh sb="8" eb="10">
      <t>ゲンカ</t>
    </rPh>
    <rPh sb="10" eb="12">
      <t>シ</t>
    </rPh>
    <phoneticPr fontId="3"/>
  </si>
  <si>
    <t>就労支援事業製造原価支出</t>
    <rPh sb="0" eb="2">
      <t>シュウロウ</t>
    </rPh>
    <rPh sb="2" eb="4">
      <t>シエン</t>
    </rPh>
    <rPh sb="4" eb="6">
      <t>ジギョウ</t>
    </rPh>
    <rPh sb="6" eb="8">
      <t>セイゾウ</t>
    </rPh>
    <rPh sb="8" eb="10">
      <t>ゲンカ</t>
    </rPh>
    <rPh sb="10" eb="12">
      <t>シ</t>
    </rPh>
    <phoneticPr fontId="3"/>
  </si>
  <si>
    <t>就労支援事業仕入支出</t>
    <rPh sb="0" eb="2">
      <t>シュウロウ</t>
    </rPh>
    <rPh sb="2" eb="4">
      <t>シエン</t>
    </rPh>
    <rPh sb="4" eb="6">
      <t>ジギョウ</t>
    </rPh>
    <rPh sb="6" eb="8">
      <t>シイレ</t>
    </rPh>
    <rPh sb="8" eb="10">
      <t>シ</t>
    </rPh>
    <phoneticPr fontId="3"/>
  </si>
  <si>
    <t>就労支援事業販管費支出</t>
    <rPh sb="0" eb="2">
      <t>シュウロウ</t>
    </rPh>
    <rPh sb="2" eb="4">
      <t>シエン</t>
    </rPh>
    <rPh sb="4" eb="6">
      <t>ジギョウ</t>
    </rPh>
    <rPh sb="6" eb="7">
      <t>ハン</t>
    </rPh>
    <rPh sb="7" eb="8">
      <t>カン</t>
    </rPh>
    <rPh sb="8" eb="9">
      <t>ヒ</t>
    </rPh>
    <rPh sb="9" eb="11">
      <t>シ</t>
    </rPh>
    <phoneticPr fontId="3"/>
  </si>
  <si>
    <t>授産事業支出</t>
    <rPh sb="0" eb="2">
      <t>ジュサン</t>
    </rPh>
    <rPh sb="2" eb="4">
      <t>ジギョウ</t>
    </rPh>
    <rPh sb="4" eb="6">
      <t>シ</t>
    </rPh>
    <phoneticPr fontId="3"/>
  </si>
  <si>
    <t>○○事業支出</t>
    <rPh sb="2" eb="4">
      <t>ジギョウ</t>
    </rPh>
    <rPh sb="4" eb="6">
      <t>シ</t>
    </rPh>
    <phoneticPr fontId="3"/>
  </si>
  <si>
    <t>物品支出</t>
    <rPh sb="0" eb="2">
      <t>ブッピン</t>
    </rPh>
    <rPh sb="2" eb="4">
      <t>シシュツ</t>
    </rPh>
    <phoneticPr fontId="3"/>
  </si>
  <si>
    <t>絵本仕入</t>
    <rPh sb="0" eb="2">
      <t>エホン</t>
    </rPh>
    <rPh sb="2" eb="4">
      <t>シイレ</t>
    </rPh>
    <phoneticPr fontId="3"/>
  </si>
  <si>
    <t>制服仕入</t>
    <rPh sb="0" eb="2">
      <t>セイフク</t>
    </rPh>
    <rPh sb="2" eb="4">
      <t>シイレ</t>
    </rPh>
    <phoneticPr fontId="3"/>
  </si>
  <si>
    <t>教材仕入</t>
    <rPh sb="0" eb="2">
      <t>キョウザイ</t>
    </rPh>
    <rPh sb="2" eb="4">
      <t>シイレ</t>
    </rPh>
    <phoneticPr fontId="3"/>
  </si>
  <si>
    <t>写真仕入</t>
    <rPh sb="0" eb="2">
      <t>シャシン</t>
    </rPh>
    <rPh sb="2" eb="4">
      <t>シイレ</t>
    </rPh>
    <phoneticPr fontId="3"/>
  </si>
  <si>
    <t>○○支出</t>
    <rPh sb="2" eb="4">
      <t>シシュツ</t>
    </rPh>
    <phoneticPr fontId="3"/>
  </si>
  <si>
    <t>○○支出</t>
    <rPh sb="2" eb="4">
      <t>シ</t>
    </rPh>
    <phoneticPr fontId="3"/>
  </si>
  <si>
    <t>利用者負担軽減額</t>
    <rPh sb="0" eb="3">
      <t>リヨウシャ</t>
    </rPh>
    <rPh sb="3" eb="5">
      <t>フタン</t>
    </rPh>
    <rPh sb="5" eb="7">
      <t>ケイゲン</t>
    </rPh>
    <rPh sb="7" eb="8">
      <t>ガク</t>
    </rPh>
    <phoneticPr fontId="3"/>
  </si>
  <si>
    <t>支払利息支出</t>
    <rPh sb="0" eb="2">
      <t>シハライ</t>
    </rPh>
    <rPh sb="2" eb="4">
      <t>リソク</t>
    </rPh>
    <rPh sb="4" eb="6">
      <t>シシュツ</t>
    </rPh>
    <phoneticPr fontId="3"/>
  </si>
  <si>
    <t>その他の支出</t>
    <rPh sb="2" eb="3">
      <t>タ</t>
    </rPh>
    <rPh sb="4" eb="6">
      <t>シシュツ</t>
    </rPh>
    <phoneticPr fontId="3"/>
  </si>
  <si>
    <t>利用者等外給食費支出</t>
    <rPh sb="0" eb="3">
      <t>リヨウシャ</t>
    </rPh>
    <rPh sb="3" eb="4">
      <t>トウ</t>
    </rPh>
    <rPh sb="4" eb="5">
      <t>ソト</t>
    </rPh>
    <rPh sb="5" eb="8">
      <t>キュウショクヒ</t>
    </rPh>
    <rPh sb="8" eb="10">
      <t>シシュツ</t>
    </rPh>
    <phoneticPr fontId="3"/>
  </si>
  <si>
    <t>雑支出（その他）</t>
    <rPh sb="0" eb="1">
      <t>ザツ</t>
    </rPh>
    <rPh sb="1" eb="3">
      <t>シシュツ</t>
    </rPh>
    <rPh sb="6" eb="7">
      <t>タ</t>
    </rPh>
    <phoneticPr fontId="3"/>
  </si>
  <si>
    <t>流動資産評価損等による資金減少額</t>
    <rPh sb="0" eb="2">
      <t>リュウドウ</t>
    </rPh>
    <rPh sb="2" eb="4">
      <t>シサン</t>
    </rPh>
    <rPh sb="4" eb="6">
      <t>ヒョウカ</t>
    </rPh>
    <rPh sb="6" eb="7">
      <t>ソン</t>
    </rPh>
    <rPh sb="7" eb="8">
      <t>トウ</t>
    </rPh>
    <rPh sb="11" eb="13">
      <t>シキン</t>
    </rPh>
    <rPh sb="13" eb="15">
      <t>ゲンショウ</t>
    </rPh>
    <rPh sb="15" eb="16">
      <t>ガク</t>
    </rPh>
    <phoneticPr fontId="3"/>
  </si>
  <si>
    <t>有価証券売却損</t>
    <rPh sb="0" eb="2">
      <t>ユウカ</t>
    </rPh>
    <rPh sb="2" eb="4">
      <t>ショウケン</t>
    </rPh>
    <rPh sb="4" eb="6">
      <t>バイキャク</t>
    </rPh>
    <rPh sb="6" eb="7">
      <t>ソン</t>
    </rPh>
    <phoneticPr fontId="3"/>
  </si>
  <si>
    <t>資産評価損</t>
    <rPh sb="0" eb="2">
      <t>シサン</t>
    </rPh>
    <rPh sb="2" eb="4">
      <t>ヒョウカ</t>
    </rPh>
    <rPh sb="4" eb="5">
      <t>ソン</t>
    </rPh>
    <phoneticPr fontId="3"/>
  </si>
  <si>
    <t>有価証券評価損</t>
    <rPh sb="0" eb="2">
      <t>ユウカ</t>
    </rPh>
    <rPh sb="2" eb="4">
      <t>ショウケン</t>
    </rPh>
    <rPh sb="4" eb="6">
      <t>ヒョウカ</t>
    </rPh>
    <rPh sb="6" eb="7">
      <t>ソン</t>
    </rPh>
    <phoneticPr fontId="3"/>
  </si>
  <si>
    <t>○○評価損</t>
    <rPh sb="2" eb="4">
      <t>ヒョウカ</t>
    </rPh>
    <rPh sb="4" eb="5">
      <t>ソン</t>
    </rPh>
    <phoneticPr fontId="3"/>
  </si>
  <si>
    <t>為替差損</t>
    <rPh sb="0" eb="2">
      <t>カワセ</t>
    </rPh>
    <rPh sb="2" eb="4">
      <t>サソン</t>
    </rPh>
    <phoneticPr fontId="3"/>
  </si>
  <si>
    <t>徴収不能額</t>
    <rPh sb="0" eb="2">
      <t>チョウシュウ</t>
    </rPh>
    <rPh sb="2" eb="4">
      <t>フノウ</t>
    </rPh>
    <rPh sb="4" eb="5">
      <t>ガク</t>
    </rPh>
    <phoneticPr fontId="3"/>
  </si>
  <si>
    <t>事業活動支出計(2)</t>
    <rPh sb="0" eb="2">
      <t>ジギョウ</t>
    </rPh>
    <rPh sb="2" eb="4">
      <t>カツドウ</t>
    </rPh>
    <rPh sb="4" eb="6">
      <t>シシュツ</t>
    </rPh>
    <rPh sb="6" eb="7">
      <t>ケイ</t>
    </rPh>
    <phoneticPr fontId="3"/>
  </si>
  <si>
    <t>事業活動資金収支差額(3)=（1）-（2）</t>
    <rPh sb="0" eb="2">
      <t>ジギョウ</t>
    </rPh>
    <rPh sb="2" eb="4">
      <t>カツドウ</t>
    </rPh>
    <rPh sb="4" eb="6">
      <t>シキン</t>
    </rPh>
    <rPh sb="6" eb="8">
      <t>シュウシ</t>
    </rPh>
    <rPh sb="8" eb="10">
      <t>サガク</t>
    </rPh>
    <phoneticPr fontId="3"/>
  </si>
  <si>
    <t>施設整備等による収支</t>
    <rPh sb="0" eb="2">
      <t>シセツ</t>
    </rPh>
    <rPh sb="2" eb="4">
      <t>セイビ</t>
    </rPh>
    <rPh sb="4" eb="5">
      <t>トウ</t>
    </rPh>
    <rPh sb="8" eb="10">
      <t>シュウシ</t>
    </rPh>
    <phoneticPr fontId="3"/>
  </si>
  <si>
    <t>施設整備等補助金収入</t>
    <rPh sb="0" eb="2">
      <t>シセツ</t>
    </rPh>
    <rPh sb="2" eb="4">
      <t>セイビ</t>
    </rPh>
    <rPh sb="4" eb="5">
      <t>トウ</t>
    </rPh>
    <rPh sb="5" eb="8">
      <t>ホジョキン</t>
    </rPh>
    <rPh sb="8" eb="10">
      <t>シュ</t>
    </rPh>
    <phoneticPr fontId="3"/>
  </si>
  <si>
    <t>施設整備等補助金収入</t>
    <rPh sb="0" eb="2">
      <t>シセツ</t>
    </rPh>
    <rPh sb="2" eb="5">
      <t>セイビトウ</t>
    </rPh>
    <rPh sb="5" eb="8">
      <t>ホジョキン</t>
    </rPh>
    <rPh sb="8" eb="10">
      <t>シュ</t>
    </rPh>
    <phoneticPr fontId="3"/>
  </si>
  <si>
    <t>設備資金借入金元金償還補助金収入</t>
    <rPh sb="0" eb="2">
      <t>セツビ</t>
    </rPh>
    <rPh sb="2" eb="4">
      <t>シキン</t>
    </rPh>
    <rPh sb="4" eb="6">
      <t>カリイレ</t>
    </rPh>
    <rPh sb="6" eb="7">
      <t>キン</t>
    </rPh>
    <rPh sb="7" eb="9">
      <t>ガンキン</t>
    </rPh>
    <rPh sb="9" eb="11">
      <t>ショウカン</t>
    </rPh>
    <rPh sb="11" eb="14">
      <t>ホジョキン</t>
    </rPh>
    <rPh sb="14" eb="16">
      <t>シュ</t>
    </rPh>
    <phoneticPr fontId="3"/>
  </si>
  <si>
    <t>設備整備等寄付金収入</t>
    <rPh sb="0" eb="2">
      <t>セツビ</t>
    </rPh>
    <rPh sb="2" eb="5">
      <t>セイビトウ</t>
    </rPh>
    <rPh sb="5" eb="8">
      <t>キフキン</t>
    </rPh>
    <rPh sb="8" eb="10">
      <t>シュ</t>
    </rPh>
    <phoneticPr fontId="3"/>
  </si>
  <si>
    <t>施設整備等寄付金収入</t>
    <rPh sb="0" eb="2">
      <t>シセツ</t>
    </rPh>
    <rPh sb="2" eb="4">
      <t>セイビ</t>
    </rPh>
    <rPh sb="4" eb="5">
      <t>トウ</t>
    </rPh>
    <rPh sb="5" eb="8">
      <t>キフキン</t>
    </rPh>
    <rPh sb="8" eb="10">
      <t>シュ</t>
    </rPh>
    <phoneticPr fontId="3"/>
  </si>
  <si>
    <t>設備資金借入金元金償還寄付金収入</t>
    <rPh sb="0" eb="2">
      <t>セツビ</t>
    </rPh>
    <rPh sb="2" eb="4">
      <t>シキン</t>
    </rPh>
    <rPh sb="4" eb="6">
      <t>カリイレ</t>
    </rPh>
    <rPh sb="6" eb="7">
      <t>キン</t>
    </rPh>
    <rPh sb="7" eb="9">
      <t>ガンキン</t>
    </rPh>
    <rPh sb="9" eb="11">
      <t>ショウカン</t>
    </rPh>
    <rPh sb="11" eb="14">
      <t>キフキン</t>
    </rPh>
    <rPh sb="14" eb="16">
      <t>シュ</t>
    </rPh>
    <phoneticPr fontId="3"/>
  </si>
  <si>
    <t>設備資金借入金収入</t>
    <rPh sb="0" eb="2">
      <t>セツビ</t>
    </rPh>
    <rPh sb="2" eb="4">
      <t>シキン</t>
    </rPh>
    <rPh sb="4" eb="6">
      <t>カリイレ</t>
    </rPh>
    <rPh sb="6" eb="7">
      <t>キン</t>
    </rPh>
    <rPh sb="7" eb="9">
      <t>シュ</t>
    </rPh>
    <phoneticPr fontId="3"/>
  </si>
  <si>
    <t>固定資産売却収入</t>
    <rPh sb="0" eb="2">
      <t>コテイ</t>
    </rPh>
    <rPh sb="2" eb="4">
      <t>シサン</t>
    </rPh>
    <rPh sb="4" eb="6">
      <t>バイキャク</t>
    </rPh>
    <rPh sb="6" eb="8">
      <t>シュ</t>
    </rPh>
    <phoneticPr fontId="3"/>
  </si>
  <si>
    <t>車輌運搬具売却収入</t>
    <rPh sb="0" eb="2">
      <t>シャリョウ</t>
    </rPh>
    <rPh sb="2" eb="4">
      <t>ウンパン</t>
    </rPh>
    <rPh sb="4" eb="5">
      <t>グ</t>
    </rPh>
    <rPh sb="5" eb="7">
      <t>バイキャク</t>
    </rPh>
    <rPh sb="7" eb="9">
      <t>シュ</t>
    </rPh>
    <phoneticPr fontId="3"/>
  </si>
  <si>
    <t>器具及び備品売却収入</t>
    <rPh sb="0" eb="2">
      <t>キグ</t>
    </rPh>
    <rPh sb="2" eb="3">
      <t>オヨ</t>
    </rPh>
    <rPh sb="4" eb="6">
      <t>ビヒン</t>
    </rPh>
    <rPh sb="6" eb="8">
      <t>バイキャク</t>
    </rPh>
    <rPh sb="8" eb="10">
      <t>シュ</t>
    </rPh>
    <phoneticPr fontId="3"/>
  </si>
  <si>
    <t>○○売却収入</t>
    <rPh sb="2" eb="4">
      <t>バイキャク</t>
    </rPh>
    <rPh sb="4" eb="6">
      <t>シュ</t>
    </rPh>
    <phoneticPr fontId="3"/>
  </si>
  <si>
    <t>その他の施設整備等による収入</t>
    <rPh sb="2" eb="3">
      <t>タ</t>
    </rPh>
    <rPh sb="4" eb="6">
      <t>シセツ</t>
    </rPh>
    <rPh sb="6" eb="8">
      <t>セイビ</t>
    </rPh>
    <rPh sb="8" eb="9">
      <t>トウ</t>
    </rPh>
    <rPh sb="12" eb="14">
      <t>シュ</t>
    </rPh>
    <phoneticPr fontId="3"/>
  </si>
  <si>
    <t>施設整備等収入計(4)</t>
    <rPh sb="0" eb="2">
      <t>シセツ</t>
    </rPh>
    <rPh sb="2" eb="4">
      <t>セイビ</t>
    </rPh>
    <rPh sb="4" eb="5">
      <t>トウ</t>
    </rPh>
    <rPh sb="5" eb="7">
      <t>シュ</t>
    </rPh>
    <rPh sb="7" eb="8">
      <t>ケイ</t>
    </rPh>
    <phoneticPr fontId="3"/>
  </si>
  <si>
    <t>設備資金借入金元金償還支出</t>
    <rPh sb="0" eb="2">
      <t>セツビ</t>
    </rPh>
    <rPh sb="2" eb="4">
      <t>シキン</t>
    </rPh>
    <rPh sb="4" eb="6">
      <t>カリイレ</t>
    </rPh>
    <rPh sb="6" eb="7">
      <t>キン</t>
    </rPh>
    <rPh sb="7" eb="9">
      <t>ガンキン</t>
    </rPh>
    <rPh sb="9" eb="11">
      <t>ショウカン</t>
    </rPh>
    <rPh sb="11" eb="13">
      <t>シ</t>
    </rPh>
    <phoneticPr fontId="3"/>
  </si>
  <si>
    <t>固定資産取得支出</t>
    <rPh sb="0" eb="2">
      <t>コテイ</t>
    </rPh>
    <rPh sb="2" eb="4">
      <t>シサン</t>
    </rPh>
    <rPh sb="4" eb="6">
      <t>シュトク</t>
    </rPh>
    <rPh sb="6" eb="8">
      <t>シ</t>
    </rPh>
    <phoneticPr fontId="3"/>
  </si>
  <si>
    <t>基本財産・土地取得支出</t>
    <rPh sb="0" eb="2">
      <t>キホン</t>
    </rPh>
    <rPh sb="2" eb="4">
      <t>ザイサン</t>
    </rPh>
    <rPh sb="5" eb="7">
      <t>トチ</t>
    </rPh>
    <rPh sb="7" eb="9">
      <t>シュトク</t>
    </rPh>
    <rPh sb="9" eb="11">
      <t>シ</t>
    </rPh>
    <phoneticPr fontId="3"/>
  </si>
  <si>
    <t>基本財産・建物取得支出</t>
    <rPh sb="0" eb="2">
      <t>キホン</t>
    </rPh>
    <rPh sb="2" eb="4">
      <t>ザイサン</t>
    </rPh>
    <rPh sb="5" eb="7">
      <t>タテモノ</t>
    </rPh>
    <rPh sb="7" eb="9">
      <t>シュトク</t>
    </rPh>
    <rPh sb="9" eb="11">
      <t>シ</t>
    </rPh>
    <phoneticPr fontId="3"/>
  </si>
  <si>
    <t>基本財産・建物付属設備取得支出</t>
    <rPh sb="0" eb="2">
      <t>キホン</t>
    </rPh>
    <rPh sb="2" eb="4">
      <t>ザイサン</t>
    </rPh>
    <rPh sb="5" eb="7">
      <t>タテモノ</t>
    </rPh>
    <rPh sb="7" eb="9">
      <t>フゾク</t>
    </rPh>
    <rPh sb="9" eb="11">
      <t>セツビ</t>
    </rPh>
    <rPh sb="11" eb="13">
      <t>シュトク</t>
    </rPh>
    <rPh sb="13" eb="15">
      <t>シ</t>
    </rPh>
    <phoneticPr fontId="3"/>
  </si>
  <si>
    <t>土地取得支出</t>
    <rPh sb="0" eb="2">
      <t>トチ</t>
    </rPh>
    <rPh sb="2" eb="4">
      <t>シュトク</t>
    </rPh>
    <rPh sb="4" eb="6">
      <t>シ</t>
    </rPh>
    <phoneticPr fontId="3"/>
  </si>
  <si>
    <t>建物取得支出</t>
    <rPh sb="0" eb="2">
      <t>タテモノ</t>
    </rPh>
    <rPh sb="2" eb="4">
      <t>シュトク</t>
    </rPh>
    <rPh sb="4" eb="6">
      <t>シ</t>
    </rPh>
    <phoneticPr fontId="3"/>
  </si>
  <si>
    <t>建物付属設備取得支出</t>
    <rPh sb="0" eb="2">
      <t>タテモノ</t>
    </rPh>
    <rPh sb="2" eb="4">
      <t>フゾク</t>
    </rPh>
    <rPh sb="4" eb="6">
      <t>セツビ</t>
    </rPh>
    <rPh sb="6" eb="8">
      <t>シュトク</t>
    </rPh>
    <rPh sb="8" eb="10">
      <t>シ</t>
    </rPh>
    <phoneticPr fontId="3"/>
  </si>
  <si>
    <t>構築物取得支出</t>
    <rPh sb="0" eb="3">
      <t>コウチクブツ</t>
    </rPh>
    <rPh sb="3" eb="5">
      <t>シュトク</t>
    </rPh>
    <rPh sb="5" eb="7">
      <t>シシュツ</t>
    </rPh>
    <phoneticPr fontId="3"/>
  </si>
  <si>
    <t>車輌運搬具取得支出</t>
    <rPh sb="0" eb="2">
      <t>シャリョウ</t>
    </rPh>
    <rPh sb="2" eb="4">
      <t>ウンパン</t>
    </rPh>
    <rPh sb="4" eb="5">
      <t>グ</t>
    </rPh>
    <rPh sb="5" eb="7">
      <t>シュトク</t>
    </rPh>
    <rPh sb="7" eb="9">
      <t>シ</t>
    </rPh>
    <phoneticPr fontId="3"/>
  </si>
  <si>
    <t>器具及び備品取得支出</t>
    <rPh sb="0" eb="2">
      <t>キグ</t>
    </rPh>
    <rPh sb="2" eb="3">
      <t>オヨ</t>
    </rPh>
    <rPh sb="4" eb="6">
      <t>ビヒン</t>
    </rPh>
    <rPh sb="6" eb="8">
      <t>シュトク</t>
    </rPh>
    <rPh sb="8" eb="10">
      <t>シ</t>
    </rPh>
    <phoneticPr fontId="3"/>
  </si>
  <si>
    <t>建設仮勘定取得支出</t>
    <rPh sb="0" eb="2">
      <t>ケンセツ</t>
    </rPh>
    <rPh sb="2" eb="5">
      <t>カリカンジョウ</t>
    </rPh>
    <rPh sb="5" eb="7">
      <t>シュトク</t>
    </rPh>
    <rPh sb="7" eb="9">
      <t>シシュツ</t>
    </rPh>
    <phoneticPr fontId="3"/>
  </si>
  <si>
    <t>ソフトウェア取得支出</t>
    <rPh sb="6" eb="8">
      <t>シュトク</t>
    </rPh>
    <rPh sb="8" eb="10">
      <t>シシュツ</t>
    </rPh>
    <phoneticPr fontId="3"/>
  </si>
  <si>
    <t>長期預け金支出</t>
    <rPh sb="0" eb="2">
      <t>チョウキ</t>
    </rPh>
    <rPh sb="2" eb="3">
      <t>アズ</t>
    </rPh>
    <rPh sb="4" eb="5">
      <t>キン</t>
    </rPh>
    <rPh sb="5" eb="7">
      <t>シシュツ</t>
    </rPh>
    <phoneticPr fontId="3"/>
  </si>
  <si>
    <t>○○取得支出</t>
    <rPh sb="2" eb="4">
      <t>シュトク</t>
    </rPh>
    <rPh sb="4" eb="6">
      <t>シ</t>
    </rPh>
    <phoneticPr fontId="3"/>
  </si>
  <si>
    <t>固定資産除却・廃棄支出</t>
    <rPh sb="0" eb="2">
      <t>コテイ</t>
    </rPh>
    <rPh sb="2" eb="4">
      <t>シサン</t>
    </rPh>
    <rPh sb="4" eb="6">
      <t>ジョキャク</t>
    </rPh>
    <rPh sb="7" eb="9">
      <t>ハイキ</t>
    </rPh>
    <rPh sb="9" eb="11">
      <t>シシュツ</t>
    </rPh>
    <phoneticPr fontId="3"/>
  </si>
  <si>
    <t>ファイナンス・リース債務の返済支出</t>
    <rPh sb="10" eb="12">
      <t>サイム</t>
    </rPh>
    <rPh sb="13" eb="15">
      <t>ヘンサイ</t>
    </rPh>
    <rPh sb="15" eb="17">
      <t>シシュツ</t>
    </rPh>
    <phoneticPr fontId="3"/>
  </si>
  <si>
    <t>その他の施設整備等による支出</t>
    <rPh sb="2" eb="3">
      <t>タ</t>
    </rPh>
    <rPh sb="4" eb="6">
      <t>シセツ</t>
    </rPh>
    <rPh sb="6" eb="8">
      <t>セイビ</t>
    </rPh>
    <rPh sb="8" eb="9">
      <t>トウ</t>
    </rPh>
    <rPh sb="12" eb="14">
      <t>シ</t>
    </rPh>
    <phoneticPr fontId="3"/>
  </si>
  <si>
    <t>○○支出（その他施設整備等）</t>
    <rPh sb="2" eb="4">
      <t>シ</t>
    </rPh>
    <rPh sb="7" eb="8">
      <t>タ</t>
    </rPh>
    <rPh sb="8" eb="10">
      <t>シセツ</t>
    </rPh>
    <rPh sb="10" eb="12">
      <t>セイビ</t>
    </rPh>
    <rPh sb="12" eb="13">
      <t>トウ</t>
    </rPh>
    <phoneticPr fontId="3"/>
  </si>
  <si>
    <t>施設整備等支出計(5)</t>
    <rPh sb="0" eb="2">
      <t>シセツ</t>
    </rPh>
    <rPh sb="2" eb="4">
      <t>セイビ</t>
    </rPh>
    <rPh sb="4" eb="5">
      <t>トウ</t>
    </rPh>
    <rPh sb="5" eb="7">
      <t>シシュツ</t>
    </rPh>
    <rPh sb="7" eb="8">
      <t>ケイ</t>
    </rPh>
    <phoneticPr fontId="3"/>
  </si>
  <si>
    <t>施設整備等資金収支差額(6)=（4）-（5）</t>
    <rPh sb="0" eb="2">
      <t>シセツ</t>
    </rPh>
    <rPh sb="2" eb="4">
      <t>セイビ</t>
    </rPh>
    <rPh sb="4" eb="5">
      <t>トウ</t>
    </rPh>
    <rPh sb="5" eb="7">
      <t>シキン</t>
    </rPh>
    <rPh sb="7" eb="9">
      <t>シュウシ</t>
    </rPh>
    <rPh sb="9" eb="11">
      <t>サガク</t>
    </rPh>
    <phoneticPr fontId="3"/>
  </si>
  <si>
    <t>その他の活動による収支</t>
    <rPh sb="2" eb="3">
      <t>タ</t>
    </rPh>
    <rPh sb="4" eb="6">
      <t>カツドウ</t>
    </rPh>
    <rPh sb="9" eb="11">
      <t>シュウシ</t>
    </rPh>
    <phoneticPr fontId="3"/>
  </si>
  <si>
    <t>長期運営資金借入金元金償還寄付金収入</t>
    <rPh sb="0" eb="2">
      <t>チョウキ</t>
    </rPh>
    <rPh sb="2" eb="4">
      <t>ウンエイ</t>
    </rPh>
    <rPh sb="4" eb="6">
      <t>シキン</t>
    </rPh>
    <rPh sb="6" eb="8">
      <t>カリイレ</t>
    </rPh>
    <rPh sb="8" eb="9">
      <t>キン</t>
    </rPh>
    <rPh sb="9" eb="11">
      <t>ガンキン</t>
    </rPh>
    <rPh sb="11" eb="13">
      <t>ショウカン</t>
    </rPh>
    <rPh sb="13" eb="16">
      <t>キフキン</t>
    </rPh>
    <rPh sb="16" eb="18">
      <t>シュ</t>
    </rPh>
    <phoneticPr fontId="3"/>
  </si>
  <si>
    <t>長期運営資金借入金収入</t>
    <rPh sb="0" eb="2">
      <t>チョウキ</t>
    </rPh>
    <rPh sb="2" eb="4">
      <t>ウンエイ</t>
    </rPh>
    <rPh sb="4" eb="6">
      <t>シキン</t>
    </rPh>
    <rPh sb="6" eb="8">
      <t>カリイレ</t>
    </rPh>
    <rPh sb="8" eb="9">
      <t>キン</t>
    </rPh>
    <rPh sb="9" eb="11">
      <t>シュ</t>
    </rPh>
    <phoneticPr fontId="3"/>
  </si>
  <si>
    <t>長期貸付金回収収入</t>
    <rPh sb="0" eb="2">
      <t>チョウキ</t>
    </rPh>
    <rPh sb="2" eb="4">
      <t>カシツケ</t>
    </rPh>
    <rPh sb="4" eb="5">
      <t>キン</t>
    </rPh>
    <rPh sb="5" eb="7">
      <t>カイシュウ</t>
    </rPh>
    <rPh sb="7" eb="9">
      <t>シュ</t>
    </rPh>
    <phoneticPr fontId="3"/>
  </si>
  <si>
    <t>投資有価証券売却収入</t>
    <rPh sb="0" eb="2">
      <t>トウシ</t>
    </rPh>
    <rPh sb="2" eb="4">
      <t>ユウカ</t>
    </rPh>
    <rPh sb="4" eb="6">
      <t>ショウケン</t>
    </rPh>
    <rPh sb="6" eb="8">
      <t>バイキャク</t>
    </rPh>
    <rPh sb="8" eb="10">
      <t>シュ</t>
    </rPh>
    <phoneticPr fontId="3"/>
  </si>
  <si>
    <t>積立資産取崩収入</t>
    <rPh sb="0" eb="2">
      <t>ツミタテ</t>
    </rPh>
    <rPh sb="2" eb="4">
      <t>シサン</t>
    </rPh>
    <rPh sb="4" eb="6">
      <t>トリクズ</t>
    </rPh>
    <rPh sb="6" eb="8">
      <t>シュ</t>
    </rPh>
    <phoneticPr fontId="3"/>
  </si>
  <si>
    <t>退職給付引当資産取崩収入</t>
    <rPh sb="0" eb="2">
      <t>タイショク</t>
    </rPh>
    <rPh sb="2" eb="4">
      <t>キュウフ</t>
    </rPh>
    <rPh sb="4" eb="6">
      <t>ヒキアテ</t>
    </rPh>
    <rPh sb="6" eb="8">
      <t>シサン</t>
    </rPh>
    <rPh sb="8" eb="10">
      <t>トリクズシ</t>
    </rPh>
    <rPh sb="10" eb="12">
      <t>シュ</t>
    </rPh>
    <phoneticPr fontId="3"/>
  </si>
  <si>
    <t>長期預り金積立資産取崩収入</t>
    <rPh sb="0" eb="2">
      <t>チョウキ</t>
    </rPh>
    <rPh sb="2" eb="3">
      <t>アズカ</t>
    </rPh>
    <rPh sb="4" eb="5">
      <t>キン</t>
    </rPh>
    <rPh sb="5" eb="7">
      <t>ツミタテ</t>
    </rPh>
    <rPh sb="7" eb="9">
      <t>シサン</t>
    </rPh>
    <rPh sb="9" eb="11">
      <t>トリクズシ</t>
    </rPh>
    <rPh sb="11" eb="13">
      <t>シュ</t>
    </rPh>
    <phoneticPr fontId="3"/>
  </si>
  <si>
    <t xml:space="preserve">人件費積立資産取崩収入   </t>
    <rPh sb="0" eb="3">
      <t>ジンケンヒ</t>
    </rPh>
    <rPh sb="3" eb="5">
      <t>ツミタテ</t>
    </rPh>
    <rPh sb="5" eb="7">
      <t>シサン</t>
    </rPh>
    <rPh sb="7" eb="9">
      <t>トリクズシ</t>
    </rPh>
    <rPh sb="9" eb="11">
      <t>シュウニュウ</t>
    </rPh>
    <phoneticPr fontId="3"/>
  </si>
  <si>
    <t xml:space="preserve">修繕積立資産取崩収入     </t>
    <rPh sb="0" eb="2">
      <t>シュウゼン</t>
    </rPh>
    <rPh sb="2" eb="4">
      <t>ツミタテ</t>
    </rPh>
    <rPh sb="4" eb="6">
      <t>シサン</t>
    </rPh>
    <rPh sb="6" eb="8">
      <t>トリクズシ</t>
    </rPh>
    <rPh sb="8" eb="10">
      <t>シュウニュウ</t>
    </rPh>
    <phoneticPr fontId="3"/>
  </si>
  <si>
    <t xml:space="preserve">備品等購入積資産取崩収入 </t>
    <rPh sb="0" eb="3">
      <t>ビヒントウ</t>
    </rPh>
    <rPh sb="3" eb="5">
      <t>コウニュウ</t>
    </rPh>
    <rPh sb="5" eb="6">
      <t>ツミ</t>
    </rPh>
    <rPh sb="6" eb="8">
      <t>シサン</t>
    </rPh>
    <rPh sb="8" eb="10">
      <t>トリクズシ</t>
    </rPh>
    <rPh sb="10" eb="12">
      <t>シュウニュウ</t>
    </rPh>
    <phoneticPr fontId="3"/>
  </si>
  <si>
    <t xml:space="preserve">施設整備等積資産取崩収入 </t>
    <rPh sb="0" eb="2">
      <t>シセツ</t>
    </rPh>
    <rPh sb="2" eb="5">
      <t>セイビトウ</t>
    </rPh>
    <rPh sb="5" eb="6">
      <t>ツミ</t>
    </rPh>
    <rPh sb="6" eb="8">
      <t>シサン</t>
    </rPh>
    <rPh sb="8" eb="10">
      <t>トリクズシ</t>
    </rPh>
    <rPh sb="10" eb="12">
      <t>シュウニュウ</t>
    </rPh>
    <phoneticPr fontId="3"/>
  </si>
  <si>
    <t xml:space="preserve">保育整備等積資産取崩収入 </t>
    <rPh sb="0" eb="2">
      <t>ホイク</t>
    </rPh>
    <rPh sb="2" eb="5">
      <t>セイビトウ</t>
    </rPh>
    <rPh sb="5" eb="6">
      <t>ツミ</t>
    </rPh>
    <rPh sb="6" eb="8">
      <t>シサン</t>
    </rPh>
    <rPh sb="8" eb="10">
      <t>トリクズシ</t>
    </rPh>
    <rPh sb="10" eb="12">
      <t>シュウニュウ</t>
    </rPh>
    <phoneticPr fontId="3"/>
  </si>
  <si>
    <t>移行特別積立資産取崩収入</t>
    <rPh sb="0" eb="2">
      <t>イコウ</t>
    </rPh>
    <rPh sb="2" eb="4">
      <t>トクベツ</t>
    </rPh>
    <rPh sb="4" eb="6">
      <t>ツミタテ</t>
    </rPh>
    <rPh sb="6" eb="8">
      <t>シサン</t>
    </rPh>
    <rPh sb="8" eb="10">
      <t>トリクズシ</t>
    </rPh>
    <rPh sb="10" eb="12">
      <t>シュウニュウ</t>
    </rPh>
    <phoneticPr fontId="3"/>
  </si>
  <si>
    <t xml:space="preserve">移行減償特積資産取崩収入 </t>
    <rPh sb="0" eb="2">
      <t>イコウ</t>
    </rPh>
    <rPh sb="2" eb="3">
      <t>ゲン</t>
    </rPh>
    <rPh sb="3" eb="4">
      <t>ショウ</t>
    </rPh>
    <rPh sb="4" eb="5">
      <t>トク</t>
    </rPh>
    <rPh sb="5" eb="6">
      <t>ツミ</t>
    </rPh>
    <rPh sb="6" eb="8">
      <t>シサン</t>
    </rPh>
    <rPh sb="8" eb="10">
      <t>トリクズシ</t>
    </rPh>
    <rPh sb="10" eb="12">
      <t>シュウニュウ</t>
    </rPh>
    <phoneticPr fontId="3"/>
  </si>
  <si>
    <t xml:space="preserve">工賃変動積立資産取崩収入 </t>
    <rPh sb="0" eb="2">
      <t>コウチン</t>
    </rPh>
    <rPh sb="2" eb="4">
      <t>ヘンドウ</t>
    </rPh>
    <rPh sb="4" eb="6">
      <t>ツミタテ</t>
    </rPh>
    <rPh sb="6" eb="8">
      <t>シサン</t>
    </rPh>
    <rPh sb="8" eb="10">
      <t>トリクズシ</t>
    </rPh>
    <rPh sb="10" eb="12">
      <t>シュウニュウ</t>
    </rPh>
    <phoneticPr fontId="3"/>
  </si>
  <si>
    <t xml:space="preserve">設備整備積立資産取崩収入 </t>
    <rPh sb="0" eb="2">
      <t>セツビ</t>
    </rPh>
    <rPh sb="2" eb="4">
      <t>セイビ</t>
    </rPh>
    <rPh sb="4" eb="6">
      <t>ツミタテ</t>
    </rPh>
    <rPh sb="6" eb="8">
      <t>シサン</t>
    </rPh>
    <rPh sb="8" eb="10">
      <t>トリクズシ</t>
    </rPh>
    <rPh sb="10" eb="12">
      <t>シュウニュウ</t>
    </rPh>
    <phoneticPr fontId="3"/>
  </si>
  <si>
    <t xml:space="preserve">建設積立資産取崩収入     </t>
    <rPh sb="0" eb="2">
      <t>ケンセツ</t>
    </rPh>
    <rPh sb="2" eb="4">
      <t>ツミタテ</t>
    </rPh>
    <rPh sb="4" eb="6">
      <t>シサン</t>
    </rPh>
    <rPh sb="6" eb="8">
      <t>トリクズシ</t>
    </rPh>
    <rPh sb="8" eb="10">
      <t>シュウニュウ</t>
    </rPh>
    <phoneticPr fontId="3"/>
  </si>
  <si>
    <t>○○積立資産取崩収入</t>
    <rPh sb="2" eb="4">
      <t>ツミタテ</t>
    </rPh>
    <rPh sb="4" eb="6">
      <t>シサン</t>
    </rPh>
    <rPh sb="6" eb="8">
      <t>トリクズシ</t>
    </rPh>
    <rPh sb="8" eb="10">
      <t>シュ</t>
    </rPh>
    <phoneticPr fontId="3"/>
  </si>
  <si>
    <t>事業区分間長期借入金収入</t>
    <rPh sb="0" eb="2">
      <t>ジギョウ</t>
    </rPh>
    <rPh sb="2" eb="3">
      <t>ク</t>
    </rPh>
    <rPh sb="3" eb="4">
      <t>ブン</t>
    </rPh>
    <rPh sb="4" eb="5">
      <t>カン</t>
    </rPh>
    <rPh sb="5" eb="7">
      <t>チョウキ</t>
    </rPh>
    <rPh sb="7" eb="9">
      <t>カリイレ</t>
    </rPh>
    <rPh sb="9" eb="10">
      <t>キン</t>
    </rPh>
    <rPh sb="10" eb="12">
      <t>シュ</t>
    </rPh>
    <phoneticPr fontId="3"/>
  </si>
  <si>
    <t>拠点区分間長期借入金収入</t>
    <rPh sb="0" eb="2">
      <t>キョテン</t>
    </rPh>
    <rPh sb="2" eb="4">
      <t>クブン</t>
    </rPh>
    <rPh sb="4" eb="5">
      <t>カン</t>
    </rPh>
    <rPh sb="5" eb="7">
      <t>チョウキ</t>
    </rPh>
    <rPh sb="7" eb="9">
      <t>カリイレ</t>
    </rPh>
    <rPh sb="9" eb="10">
      <t>キン</t>
    </rPh>
    <rPh sb="10" eb="12">
      <t>シュ</t>
    </rPh>
    <phoneticPr fontId="3"/>
  </si>
  <si>
    <t>サービス区分間長期借入金収入</t>
    <rPh sb="4" eb="6">
      <t>クブン</t>
    </rPh>
    <rPh sb="6" eb="7">
      <t>カン</t>
    </rPh>
    <rPh sb="7" eb="9">
      <t>チョウキ</t>
    </rPh>
    <rPh sb="9" eb="11">
      <t>カリイレ</t>
    </rPh>
    <rPh sb="11" eb="12">
      <t>キン</t>
    </rPh>
    <rPh sb="12" eb="14">
      <t>シュ</t>
    </rPh>
    <phoneticPr fontId="3"/>
  </si>
  <si>
    <t>事業区分間長期貸付金回収収入</t>
    <rPh sb="0" eb="2">
      <t>ジギョウ</t>
    </rPh>
    <rPh sb="2" eb="4">
      <t>クブン</t>
    </rPh>
    <rPh sb="4" eb="5">
      <t>アイダ</t>
    </rPh>
    <rPh sb="5" eb="7">
      <t>チョウキ</t>
    </rPh>
    <rPh sb="7" eb="9">
      <t>カシツケ</t>
    </rPh>
    <rPh sb="9" eb="10">
      <t>キン</t>
    </rPh>
    <rPh sb="10" eb="12">
      <t>カイシュウ</t>
    </rPh>
    <rPh sb="12" eb="14">
      <t>シュ</t>
    </rPh>
    <phoneticPr fontId="3"/>
  </si>
  <si>
    <t>拠点区分間長期貸付金回収収入</t>
    <rPh sb="0" eb="2">
      <t>キョテン</t>
    </rPh>
    <rPh sb="2" eb="4">
      <t>クブン</t>
    </rPh>
    <rPh sb="4" eb="5">
      <t>カン</t>
    </rPh>
    <rPh sb="5" eb="7">
      <t>チョウキ</t>
    </rPh>
    <rPh sb="7" eb="9">
      <t>カシツケ</t>
    </rPh>
    <rPh sb="9" eb="10">
      <t>キン</t>
    </rPh>
    <rPh sb="10" eb="12">
      <t>カイシュウ</t>
    </rPh>
    <rPh sb="12" eb="14">
      <t>シュ</t>
    </rPh>
    <phoneticPr fontId="3"/>
  </si>
  <si>
    <t>サービス区分間長期貸付金回収収入</t>
    <rPh sb="4" eb="6">
      <t>クブン</t>
    </rPh>
    <rPh sb="6" eb="7">
      <t>カン</t>
    </rPh>
    <rPh sb="7" eb="9">
      <t>チョウキ</t>
    </rPh>
    <rPh sb="9" eb="11">
      <t>カシツケ</t>
    </rPh>
    <rPh sb="11" eb="12">
      <t>キン</t>
    </rPh>
    <rPh sb="12" eb="14">
      <t>カイシュウ</t>
    </rPh>
    <rPh sb="14" eb="16">
      <t>シュ</t>
    </rPh>
    <phoneticPr fontId="3"/>
  </si>
  <si>
    <t>事業区分間繰入金収入</t>
    <rPh sb="0" eb="2">
      <t>ジギョウ</t>
    </rPh>
    <rPh sb="2" eb="4">
      <t>クブン</t>
    </rPh>
    <rPh sb="4" eb="5">
      <t>カン</t>
    </rPh>
    <rPh sb="5" eb="7">
      <t>クリイレ</t>
    </rPh>
    <rPh sb="7" eb="8">
      <t>キン</t>
    </rPh>
    <rPh sb="8" eb="10">
      <t>シュ</t>
    </rPh>
    <phoneticPr fontId="3"/>
  </si>
  <si>
    <t>拠点区分間繰入金収入</t>
    <rPh sb="0" eb="2">
      <t>キョテン</t>
    </rPh>
    <rPh sb="2" eb="4">
      <t>クブン</t>
    </rPh>
    <rPh sb="4" eb="5">
      <t>カン</t>
    </rPh>
    <rPh sb="5" eb="7">
      <t>クリイレ</t>
    </rPh>
    <rPh sb="7" eb="8">
      <t>キン</t>
    </rPh>
    <rPh sb="8" eb="10">
      <t>シュ</t>
    </rPh>
    <phoneticPr fontId="3"/>
  </si>
  <si>
    <t>サービス区分間繰入金収入</t>
    <rPh sb="4" eb="6">
      <t>クブン</t>
    </rPh>
    <rPh sb="6" eb="7">
      <t>カン</t>
    </rPh>
    <rPh sb="7" eb="9">
      <t>クリイレ</t>
    </rPh>
    <rPh sb="9" eb="10">
      <t>キン</t>
    </rPh>
    <rPh sb="10" eb="12">
      <t>シュ</t>
    </rPh>
    <phoneticPr fontId="3"/>
  </si>
  <si>
    <t>その他の活動による収入</t>
    <rPh sb="2" eb="3">
      <t>タ</t>
    </rPh>
    <rPh sb="4" eb="6">
      <t>カツドウ</t>
    </rPh>
    <rPh sb="9" eb="11">
      <t>シュ</t>
    </rPh>
    <phoneticPr fontId="3"/>
  </si>
  <si>
    <t>○○収入（その他活動）</t>
    <rPh sb="2" eb="4">
      <t>シュ</t>
    </rPh>
    <rPh sb="7" eb="8">
      <t>タ</t>
    </rPh>
    <rPh sb="8" eb="10">
      <t>カツドウ</t>
    </rPh>
    <phoneticPr fontId="3"/>
  </si>
  <si>
    <t>その他の活動収入計(7)</t>
    <rPh sb="2" eb="3">
      <t>タ</t>
    </rPh>
    <rPh sb="4" eb="6">
      <t>カツドウ</t>
    </rPh>
    <rPh sb="6" eb="8">
      <t>シュ</t>
    </rPh>
    <rPh sb="8" eb="9">
      <t>ケイ</t>
    </rPh>
    <phoneticPr fontId="3"/>
  </si>
  <si>
    <t>長期運営資金借入金元金償還支出</t>
    <rPh sb="0" eb="2">
      <t>チョウキ</t>
    </rPh>
    <rPh sb="2" eb="4">
      <t>ウンエイ</t>
    </rPh>
    <rPh sb="4" eb="6">
      <t>シキン</t>
    </rPh>
    <rPh sb="6" eb="8">
      <t>カリイレ</t>
    </rPh>
    <rPh sb="8" eb="9">
      <t>キン</t>
    </rPh>
    <rPh sb="9" eb="11">
      <t>ガンキン</t>
    </rPh>
    <rPh sb="11" eb="13">
      <t>ショウカン</t>
    </rPh>
    <rPh sb="13" eb="15">
      <t>シシュツ</t>
    </rPh>
    <phoneticPr fontId="3"/>
  </si>
  <si>
    <t>長期貸付金支出</t>
    <rPh sb="0" eb="2">
      <t>チョウキ</t>
    </rPh>
    <rPh sb="2" eb="4">
      <t>カシツケ</t>
    </rPh>
    <rPh sb="4" eb="5">
      <t>キン</t>
    </rPh>
    <rPh sb="5" eb="7">
      <t>シシュツ</t>
    </rPh>
    <phoneticPr fontId="3"/>
  </si>
  <si>
    <t>投資有価証券取得支出</t>
    <rPh sb="0" eb="2">
      <t>トウシ</t>
    </rPh>
    <rPh sb="2" eb="4">
      <t>ユウカ</t>
    </rPh>
    <rPh sb="4" eb="6">
      <t>ショウケン</t>
    </rPh>
    <rPh sb="6" eb="8">
      <t>シュトク</t>
    </rPh>
    <rPh sb="8" eb="10">
      <t>シシュツ</t>
    </rPh>
    <phoneticPr fontId="3"/>
  </si>
  <si>
    <t>積立資産支出</t>
    <rPh sb="0" eb="2">
      <t>ツミタテ</t>
    </rPh>
    <rPh sb="2" eb="4">
      <t>シサン</t>
    </rPh>
    <rPh sb="4" eb="6">
      <t>シ</t>
    </rPh>
    <phoneticPr fontId="3"/>
  </si>
  <si>
    <t>退職給付引当資産支出</t>
    <rPh sb="0" eb="2">
      <t>タイショク</t>
    </rPh>
    <rPh sb="2" eb="4">
      <t>キュウフ</t>
    </rPh>
    <rPh sb="4" eb="6">
      <t>ヒキアテ</t>
    </rPh>
    <rPh sb="6" eb="8">
      <t>シサン</t>
    </rPh>
    <rPh sb="8" eb="10">
      <t>シ</t>
    </rPh>
    <phoneticPr fontId="3"/>
  </si>
  <si>
    <t>長期預り金積立資産支出</t>
    <rPh sb="0" eb="2">
      <t>チョウキ</t>
    </rPh>
    <rPh sb="2" eb="3">
      <t>アズカ</t>
    </rPh>
    <rPh sb="4" eb="5">
      <t>キン</t>
    </rPh>
    <rPh sb="5" eb="7">
      <t>ツミタテ</t>
    </rPh>
    <rPh sb="7" eb="9">
      <t>シサン</t>
    </rPh>
    <rPh sb="9" eb="11">
      <t>シ</t>
    </rPh>
    <phoneticPr fontId="3"/>
  </si>
  <si>
    <t>人件費積立資産支出</t>
    <rPh sb="0" eb="3">
      <t>ジンケンヒ</t>
    </rPh>
    <rPh sb="3" eb="5">
      <t>ツミタテ</t>
    </rPh>
    <rPh sb="5" eb="7">
      <t>シサン</t>
    </rPh>
    <rPh sb="7" eb="9">
      <t>シシュツ</t>
    </rPh>
    <phoneticPr fontId="3"/>
  </si>
  <si>
    <t>修繕積立資産支出</t>
    <phoneticPr fontId="3"/>
  </si>
  <si>
    <t>備品等購入積立資産支出</t>
    <rPh sb="0" eb="3">
      <t>ビヒントウ</t>
    </rPh>
    <rPh sb="3" eb="5">
      <t>コウニュウ</t>
    </rPh>
    <rPh sb="5" eb="7">
      <t>ツミタテ</t>
    </rPh>
    <rPh sb="7" eb="9">
      <t>シサン</t>
    </rPh>
    <rPh sb="9" eb="11">
      <t>シシュツ</t>
    </rPh>
    <phoneticPr fontId="3"/>
  </si>
  <si>
    <t>施設整備等積立資産支出</t>
    <rPh sb="0" eb="2">
      <t>シセツ</t>
    </rPh>
    <rPh sb="2" eb="5">
      <t>セイビトウ</t>
    </rPh>
    <rPh sb="5" eb="7">
      <t>ツミタテ</t>
    </rPh>
    <rPh sb="7" eb="9">
      <t>シサン</t>
    </rPh>
    <rPh sb="9" eb="11">
      <t>シシュツ</t>
    </rPh>
    <phoneticPr fontId="3"/>
  </si>
  <si>
    <t xml:space="preserve">保育所整備等積立資産支出 </t>
    <rPh sb="0" eb="2">
      <t>ホイク</t>
    </rPh>
    <rPh sb="2" eb="3">
      <t>ショ</t>
    </rPh>
    <rPh sb="3" eb="6">
      <t>セイビトウ</t>
    </rPh>
    <rPh sb="6" eb="8">
      <t>ツミタテ</t>
    </rPh>
    <rPh sb="8" eb="10">
      <t>シサン</t>
    </rPh>
    <rPh sb="10" eb="12">
      <t>シシュツ</t>
    </rPh>
    <phoneticPr fontId="3"/>
  </si>
  <si>
    <t>工賃変動積立資産支出</t>
    <rPh sb="0" eb="2">
      <t>コウチン</t>
    </rPh>
    <rPh sb="2" eb="4">
      <t>ヘンドウ</t>
    </rPh>
    <rPh sb="4" eb="6">
      <t>ツミタテ</t>
    </rPh>
    <rPh sb="6" eb="8">
      <t>シサン</t>
    </rPh>
    <rPh sb="8" eb="10">
      <t>シシュツ</t>
    </rPh>
    <phoneticPr fontId="3"/>
  </si>
  <si>
    <t>設備等整備積立資産支出</t>
    <rPh sb="0" eb="3">
      <t>セツビトウ</t>
    </rPh>
    <rPh sb="3" eb="5">
      <t>セイビ</t>
    </rPh>
    <rPh sb="5" eb="7">
      <t>ツミタテ</t>
    </rPh>
    <rPh sb="7" eb="9">
      <t>シサン</t>
    </rPh>
    <rPh sb="9" eb="11">
      <t>シシュツ</t>
    </rPh>
    <phoneticPr fontId="3"/>
  </si>
  <si>
    <t>建設積立資産支出</t>
    <phoneticPr fontId="3"/>
  </si>
  <si>
    <t>○○積立資産支出</t>
    <rPh sb="2" eb="4">
      <t>ツミタテ</t>
    </rPh>
    <rPh sb="4" eb="6">
      <t>シサン</t>
    </rPh>
    <rPh sb="6" eb="8">
      <t>シ</t>
    </rPh>
    <phoneticPr fontId="3"/>
  </si>
  <si>
    <t>事業区分間長期貸付金支出</t>
    <rPh sb="0" eb="2">
      <t>ジギョウ</t>
    </rPh>
    <rPh sb="2" eb="3">
      <t>ク</t>
    </rPh>
    <rPh sb="3" eb="4">
      <t>ブン</t>
    </rPh>
    <rPh sb="4" eb="5">
      <t>カン</t>
    </rPh>
    <rPh sb="5" eb="7">
      <t>チョウキ</t>
    </rPh>
    <phoneticPr fontId="3"/>
  </si>
  <si>
    <t>拠点区分間長期貸付金支出</t>
    <rPh sb="0" eb="2">
      <t>キョテン</t>
    </rPh>
    <rPh sb="2" eb="4">
      <t>クブン</t>
    </rPh>
    <rPh sb="4" eb="5">
      <t>カン</t>
    </rPh>
    <rPh sb="5" eb="7">
      <t>チョウキ</t>
    </rPh>
    <phoneticPr fontId="3"/>
  </si>
  <si>
    <t>サービス区分間長期貸付金支出</t>
    <rPh sb="4" eb="6">
      <t>クブン</t>
    </rPh>
    <rPh sb="6" eb="7">
      <t>カン</t>
    </rPh>
    <rPh sb="7" eb="9">
      <t>チョウキ</t>
    </rPh>
    <phoneticPr fontId="3"/>
  </si>
  <si>
    <t>事業区分間長期借入金返済支出</t>
    <rPh sb="0" eb="2">
      <t>ジギョウ</t>
    </rPh>
    <rPh sb="2" eb="4">
      <t>クブン</t>
    </rPh>
    <rPh sb="4" eb="5">
      <t>アイダ</t>
    </rPh>
    <rPh sb="5" eb="7">
      <t>チョウキ</t>
    </rPh>
    <phoneticPr fontId="3"/>
  </si>
  <si>
    <t>拠点区分間長期借入金返済支出</t>
    <rPh sb="0" eb="2">
      <t>キョテン</t>
    </rPh>
    <rPh sb="2" eb="4">
      <t>クブン</t>
    </rPh>
    <rPh sb="4" eb="5">
      <t>カン</t>
    </rPh>
    <rPh sb="5" eb="7">
      <t>チョウキ</t>
    </rPh>
    <phoneticPr fontId="3"/>
  </si>
  <si>
    <t>サービス区分間長期借入金返済支出</t>
    <rPh sb="4" eb="6">
      <t>クブン</t>
    </rPh>
    <rPh sb="6" eb="7">
      <t>カン</t>
    </rPh>
    <rPh sb="7" eb="9">
      <t>チョウキ</t>
    </rPh>
    <phoneticPr fontId="3"/>
  </si>
  <si>
    <t>事業区分間繰入金支出</t>
    <rPh sb="0" eb="2">
      <t>ジギョウ</t>
    </rPh>
    <rPh sb="2" eb="4">
      <t>クブン</t>
    </rPh>
    <rPh sb="4" eb="5">
      <t>カン</t>
    </rPh>
    <rPh sb="5" eb="7">
      <t>クリイレ</t>
    </rPh>
    <rPh sb="7" eb="8">
      <t>キン</t>
    </rPh>
    <rPh sb="8" eb="10">
      <t>シ</t>
    </rPh>
    <phoneticPr fontId="3"/>
  </si>
  <si>
    <t>拠点区分間繰入金支出</t>
    <rPh sb="0" eb="2">
      <t>キョテン</t>
    </rPh>
    <rPh sb="2" eb="4">
      <t>クブン</t>
    </rPh>
    <rPh sb="4" eb="5">
      <t>カン</t>
    </rPh>
    <rPh sb="5" eb="7">
      <t>クリイレ</t>
    </rPh>
    <rPh sb="7" eb="8">
      <t>キン</t>
    </rPh>
    <rPh sb="8" eb="10">
      <t>シ</t>
    </rPh>
    <phoneticPr fontId="3"/>
  </si>
  <si>
    <t>サービス区分間繰入金支出</t>
    <rPh sb="4" eb="6">
      <t>クブン</t>
    </rPh>
    <rPh sb="6" eb="7">
      <t>カン</t>
    </rPh>
    <rPh sb="7" eb="9">
      <t>クリイレ</t>
    </rPh>
    <rPh sb="9" eb="10">
      <t>キン</t>
    </rPh>
    <rPh sb="10" eb="12">
      <t>シ</t>
    </rPh>
    <phoneticPr fontId="3"/>
  </si>
  <si>
    <t>敷金等預け金支出</t>
    <rPh sb="0" eb="3">
      <t>シキキントウ</t>
    </rPh>
    <rPh sb="3" eb="4">
      <t>アズ</t>
    </rPh>
    <rPh sb="5" eb="6">
      <t>キン</t>
    </rPh>
    <rPh sb="6" eb="8">
      <t>シシュツ</t>
    </rPh>
    <phoneticPr fontId="3"/>
  </si>
  <si>
    <t xml:space="preserve">他・長期預け金支出 </t>
    <rPh sb="0" eb="1">
      <t>ホカ</t>
    </rPh>
    <rPh sb="2" eb="4">
      <t>チョウキ</t>
    </rPh>
    <rPh sb="4" eb="5">
      <t>アズ</t>
    </rPh>
    <rPh sb="6" eb="7">
      <t>キン</t>
    </rPh>
    <rPh sb="7" eb="9">
      <t>シシュツ</t>
    </rPh>
    <phoneticPr fontId="3"/>
  </si>
  <si>
    <t>その他の活動による支出</t>
    <rPh sb="2" eb="3">
      <t>タ</t>
    </rPh>
    <rPh sb="4" eb="6">
      <t>カツドウ</t>
    </rPh>
    <rPh sb="9" eb="11">
      <t>シ</t>
    </rPh>
    <phoneticPr fontId="3"/>
  </si>
  <si>
    <t>○○支出（その他活動）</t>
    <rPh sb="2" eb="4">
      <t>シ</t>
    </rPh>
    <rPh sb="7" eb="8">
      <t>タ</t>
    </rPh>
    <rPh sb="8" eb="10">
      <t>カツドウ</t>
    </rPh>
    <phoneticPr fontId="3"/>
  </si>
  <si>
    <t>その他の活動支出計(8)</t>
    <rPh sb="2" eb="3">
      <t>タ</t>
    </rPh>
    <rPh sb="4" eb="6">
      <t>カツドウ</t>
    </rPh>
    <rPh sb="6" eb="8">
      <t>シシュツ</t>
    </rPh>
    <rPh sb="8" eb="9">
      <t>ケイ</t>
    </rPh>
    <phoneticPr fontId="3"/>
  </si>
  <si>
    <t>その他の活動資金収支差額（9）=(7)-(8)</t>
    <rPh sb="2" eb="3">
      <t>タ</t>
    </rPh>
    <rPh sb="4" eb="6">
      <t>カツドウ</t>
    </rPh>
    <rPh sb="6" eb="8">
      <t>シキン</t>
    </rPh>
    <rPh sb="8" eb="10">
      <t>シュウシ</t>
    </rPh>
    <rPh sb="10" eb="12">
      <t>サガク</t>
    </rPh>
    <phoneticPr fontId="3"/>
  </si>
  <si>
    <t>予備費支出(10)</t>
    <rPh sb="0" eb="3">
      <t>ヨビヒ</t>
    </rPh>
    <rPh sb="3" eb="5">
      <t>シ</t>
    </rPh>
    <phoneticPr fontId="3"/>
  </si>
  <si>
    <t>当期資金収支差額合計(11)=(3)+(6)+(9)-(10)</t>
    <rPh sb="0" eb="2">
      <t>トウキ</t>
    </rPh>
    <rPh sb="2" eb="4">
      <t>シキン</t>
    </rPh>
    <rPh sb="4" eb="6">
      <t>シュウシ</t>
    </rPh>
    <rPh sb="6" eb="8">
      <t>サガク</t>
    </rPh>
    <rPh sb="8" eb="10">
      <t>ゴウケイ</t>
    </rPh>
    <phoneticPr fontId="3"/>
  </si>
  <si>
    <t>前期末支払資金残高　(12)</t>
  </si>
  <si>
    <t>当期末支払資金残高　(11)+(12)</t>
  </si>
  <si>
    <t>前期末支払資金残高（当初予算には入れない？）</t>
    <rPh sb="10" eb="12">
      <t>トウショ</t>
    </rPh>
    <rPh sb="12" eb="14">
      <t>ヨサン</t>
    </rPh>
    <rPh sb="16" eb="17">
      <t>イ</t>
    </rPh>
    <phoneticPr fontId="2"/>
  </si>
  <si>
    <t>地域相談支援給付費</t>
    <rPh sb="0" eb="2">
      <t>チイキ</t>
    </rPh>
    <rPh sb="2" eb="4">
      <t>ソウダン</t>
    </rPh>
    <rPh sb="4" eb="6">
      <t>シエン</t>
    </rPh>
    <rPh sb="6" eb="8">
      <t>キュウフ</t>
    </rPh>
    <rPh sb="8" eb="9">
      <t>ヒ</t>
    </rPh>
    <phoneticPr fontId="3"/>
  </si>
  <si>
    <t>障害児相談支援給付費</t>
    <rPh sb="0" eb="3">
      <t>ショウガイジ</t>
    </rPh>
    <rPh sb="3" eb="5">
      <t>ソウダン</t>
    </rPh>
    <rPh sb="5" eb="7">
      <t>シエン</t>
    </rPh>
    <rPh sb="7" eb="9">
      <t>キュウフ</t>
    </rPh>
    <rPh sb="9" eb="10">
      <t>ヒ</t>
    </rPh>
    <phoneticPr fontId="3"/>
  </si>
  <si>
    <t>器具什器費支出</t>
    <rPh sb="0" eb="2">
      <t>キグ</t>
    </rPh>
    <rPh sb="2" eb="4">
      <t>ジュウキ</t>
    </rPh>
    <rPh sb="4" eb="5">
      <t>ヒ</t>
    </rPh>
    <rPh sb="5" eb="7">
      <t>シシュツ</t>
    </rPh>
    <phoneticPr fontId="3"/>
  </si>
  <si>
    <t>※大野、佐野</t>
    <rPh sb="1" eb="3">
      <t>オオノ</t>
    </rPh>
    <rPh sb="4" eb="6">
      <t>サノ</t>
    </rPh>
    <phoneticPr fontId="3"/>
  </si>
  <si>
    <t>※美穂さんのみ</t>
    <rPh sb="1" eb="3">
      <t>ミホ</t>
    </rPh>
    <phoneticPr fontId="3"/>
  </si>
  <si>
    <t>※17年度同様
（大野さん抜ける）</t>
    <rPh sb="3" eb="4">
      <t>ネン</t>
    </rPh>
    <rPh sb="4" eb="5">
      <t>ド</t>
    </rPh>
    <rPh sb="5" eb="7">
      <t>ドウヨウ</t>
    </rPh>
    <rPh sb="9" eb="11">
      <t>オオノ</t>
    </rPh>
    <rPh sb="13" eb="14">
      <t>ヌ</t>
    </rPh>
    <phoneticPr fontId="3"/>
  </si>
  <si>
    <t>※17年度途中入職者ＭＡＸ計上、康子さん計上</t>
    <rPh sb="3" eb="4">
      <t>ネン</t>
    </rPh>
    <rPh sb="4" eb="5">
      <t>ド</t>
    </rPh>
    <rPh sb="5" eb="7">
      <t>トチュウ</t>
    </rPh>
    <rPh sb="7" eb="9">
      <t>ニュウショク</t>
    </rPh>
    <rPh sb="9" eb="10">
      <t>シャ</t>
    </rPh>
    <rPh sb="13" eb="15">
      <t>ケイジョウ</t>
    </rPh>
    <rPh sb="16" eb="18">
      <t>ヤスコ</t>
    </rPh>
    <rPh sb="20" eb="22">
      <t>ケイジョウ</t>
    </rPh>
    <phoneticPr fontId="3"/>
  </si>
  <si>
    <t>※小松さん追加</t>
    <rPh sb="1" eb="3">
      <t>コマツ</t>
    </rPh>
    <rPh sb="5" eb="7">
      <t>ツイカ</t>
    </rPh>
    <phoneticPr fontId="3"/>
  </si>
  <si>
    <t>※大槻さん抜く、
厚子さん・西川さん追加</t>
    <rPh sb="1" eb="3">
      <t>オオツキ</t>
    </rPh>
    <rPh sb="5" eb="6">
      <t>ヌ</t>
    </rPh>
    <rPh sb="9" eb="11">
      <t>アツコ</t>
    </rPh>
    <rPh sb="14" eb="16">
      <t>ニシカワ</t>
    </rPh>
    <rPh sb="18" eb="20">
      <t>ツイカ</t>
    </rPh>
    <phoneticPr fontId="3"/>
  </si>
  <si>
    <t>すまいるたいむ</t>
    <phoneticPr fontId="2"/>
  </si>
  <si>
    <t>ｸﾞﾙｰﾌﾟﾎｰﾑきらきら
（おりおん・えくら）</t>
    <phoneticPr fontId="2"/>
  </si>
  <si>
    <t>特記事項</t>
    <rPh sb="0" eb="4">
      <t>トッキジコウ</t>
    </rPh>
    <phoneticPr fontId="3"/>
  </si>
  <si>
    <t>ケアホーム
さくらんぼ</t>
    <phoneticPr fontId="2"/>
  </si>
  <si>
    <t>ショートステイ
えくら</t>
    <phoneticPr fontId="2"/>
  </si>
  <si>
    <t>ショートステイ
さくらんぼ</t>
    <phoneticPr fontId="2"/>
  </si>
  <si>
    <t>多機能
生活介護</t>
    <rPh sb="0" eb="3">
      <t>タキノウ</t>
    </rPh>
    <rPh sb="4" eb="6">
      <t>セイカツ</t>
    </rPh>
    <rPh sb="6" eb="8">
      <t>カイゴ</t>
    </rPh>
    <phoneticPr fontId="2"/>
  </si>
  <si>
    <t>多機能
就労継続B型</t>
    <rPh sb="0" eb="3">
      <t>タキノウ</t>
    </rPh>
    <rPh sb="4" eb="6">
      <t>シュウロウ</t>
    </rPh>
    <rPh sb="6" eb="8">
      <t>ケイゾク</t>
    </rPh>
    <rPh sb="9" eb="10">
      <t>ガタ</t>
    </rPh>
    <phoneticPr fontId="2"/>
  </si>
  <si>
    <t>おそうざいの
さくらんぼ</t>
    <phoneticPr fontId="2"/>
  </si>
  <si>
    <t>SSえくら単独型加算なし</t>
    <rPh sb="5" eb="8">
      <t>タンドクガタ</t>
    </rPh>
    <rPh sb="8" eb="10">
      <t>カサン</t>
    </rPh>
    <phoneticPr fontId="3"/>
  </si>
  <si>
    <t>施設維持費収入</t>
    <rPh sb="0" eb="2">
      <t>シセツ</t>
    </rPh>
    <rPh sb="2" eb="5">
      <t>イジヒ</t>
    </rPh>
    <rPh sb="5" eb="7">
      <t>シュウニュウ</t>
    </rPh>
    <phoneticPr fontId="3"/>
  </si>
  <si>
    <t>２０２４年度資金収支予算（案）　　　　</t>
    <rPh sb="4" eb="5">
      <t>ネン</t>
    </rPh>
    <rPh sb="5" eb="6">
      <t>ド</t>
    </rPh>
    <rPh sb="10" eb="11">
      <t>ヨ</t>
    </rPh>
    <rPh sb="13" eb="14">
      <t>アン</t>
    </rPh>
    <phoneticPr fontId="4"/>
  </si>
  <si>
    <t>社会福祉法人　さくらんぼの会（2024.4.1～2025.3.31）</t>
    <rPh sb="13" eb="14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</si>
</sst>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_ * #,##0_ ;_ * \-#,##0_ ;_ * 0_ ;_ @_ "/>
    <numFmt numFmtId="177" formatCode="_ * #,##0_ ;_ * \-#,##0_ ;;_ @_ "/>
  </numFmts>
  <fonts count="2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.5"/>
      <color theme="1"/>
      <name val="ＭＳ Ｐゴシック"/>
      <family val="2"/>
      <charset val="128"/>
      <scheme val="minor"/>
    </font>
    <font>
      <sz val="10.5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.5"/>
      <color rgb="FF000066"/>
      <name val="ＭＳ Ｐゴシック"/>
      <family val="2"/>
      <charset val="128"/>
      <scheme val="minor"/>
    </font>
    <font>
      <i/>
      <sz val="10.5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.5"/>
      <color rgb="FF000066"/>
      <name val="ＭＳ Ｐゴシック"/>
      <family val="3"/>
      <charset val="128"/>
      <scheme val="minor"/>
    </font>
    <font>
      <b/>
      <sz val="10.5"/>
      <color rgb="FF000066"/>
      <name val="ＭＳ Ｐゴシック"/>
      <family val="3"/>
      <charset val="128"/>
      <scheme val="minor"/>
    </font>
    <font>
      <sz val="10.5"/>
      <color rgb="FFFF0000"/>
      <name val="ＭＳ Ｐ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20"/>
      <name val="ＭＳ Ｐゴシック"/>
      <family val="3"/>
      <charset val="128"/>
      <scheme val="major"/>
    </font>
    <font>
      <sz val="10.5"/>
      <color rgb="FFFF0000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</cellStyleXfs>
  <cellXfs count="89">
    <xf numFmtId="0" fontId="0" fillId="0" borderId="0" xfId="0">
      <alignment vertical="center"/>
    </xf>
    <xf numFmtId="0" fontId="5" fillId="0" borderId="0" xfId="0" applyFont="1" applyBorder="1">
      <alignment vertical="center"/>
    </xf>
    <xf numFmtId="0" fontId="5" fillId="0" borderId="0" xfId="0" applyFont="1">
      <alignment vertical="center"/>
    </xf>
    <xf numFmtId="38" fontId="5" fillId="0" borderId="0" xfId="1" applyFont="1">
      <alignment vertical="center"/>
    </xf>
    <xf numFmtId="38" fontId="6" fillId="0" borderId="0" xfId="1" applyFont="1" applyAlignment="1">
      <alignment horizontal="right" vertical="center"/>
    </xf>
    <xf numFmtId="38" fontId="7" fillId="0" borderId="0" xfId="1" applyFont="1" applyAlignment="1">
      <alignment horizontal="left"/>
    </xf>
    <xf numFmtId="0" fontId="5" fillId="0" borderId="0" xfId="0" applyFont="1" applyBorder="1" applyAlignment="1"/>
    <xf numFmtId="0" fontId="5" fillId="0" borderId="0" xfId="0" applyFont="1" applyAlignment="1"/>
    <xf numFmtId="38" fontId="5" fillId="0" borderId="0" xfId="1" applyFont="1" applyAlignment="1"/>
    <xf numFmtId="0" fontId="6" fillId="0" borderId="1" xfId="0" applyFont="1" applyBorder="1" applyAlignment="1">
      <alignment horizontal="centerContinuous" vertical="center"/>
    </xf>
    <xf numFmtId="0" fontId="6" fillId="0" borderId="2" xfId="0" applyFont="1" applyBorder="1" applyAlignment="1">
      <alignment horizontal="centerContinuous" vertical="center"/>
    </xf>
    <xf numFmtId="0" fontId="6" fillId="0" borderId="3" xfId="0" applyFont="1" applyBorder="1" applyAlignment="1">
      <alignment horizontal="centerContinuous" vertical="center"/>
    </xf>
    <xf numFmtId="0" fontId="6" fillId="0" borderId="4" xfId="0" applyFont="1" applyBorder="1" applyAlignment="1">
      <alignment horizontal="centerContinuous" vertical="center"/>
    </xf>
    <xf numFmtId="38" fontId="6" fillId="0" borderId="1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 applyBorder="1">
      <alignment vertical="center"/>
    </xf>
    <xf numFmtId="0" fontId="5" fillId="2" borderId="0" xfId="0" applyFont="1" applyFill="1" applyBorder="1">
      <alignment vertical="center"/>
    </xf>
    <xf numFmtId="0" fontId="9" fillId="2" borderId="6" xfId="0" applyFont="1" applyFill="1" applyBorder="1">
      <alignment vertical="center"/>
    </xf>
    <xf numFmtId="176" fontId="5" fillId="2" borderId="7" xfId="1" applyNumberFormat="1" applyFont="1" applyFill="1" applyBorder="1">
      <alignment vertical="center"/>
    </xf>
    <xf numFmtId="0" fontId="5" fillId="0" borderId="0" xfId="0" applyFont="1" applyFill="1">
      <alignment vertical="center"/>
    </xf>
    <xf numFmtId="0" fontId="8" fillId="0" borderId="0" xfId="0" applyFont="1" applyBorder="1">
      <alignment vertical="center"/>
    </xf>
    <xf numFmtId="0" fontId="9" fillId="0" borderId="6" xfId="0" applyFont="1" applyBorder="1">
      <alignment vertical="center"/>
    </xf>
    <xf numFmtId="177" fontId="5" fillId="0" borderId="7" xfId="1" applyNumberFormat="1" applyFont="1" applyBorder="1">
      <alignment vertical="center"/>
    </xf>
    <xf numFmtId="0" fontId="9" fillId="3" borderId="6" xfId="0" applyFont="1" applyFill="1" applyBorder="1">
      <alignment vertical="center"/>
    </xf>
    <xf numFmtId="177" fontId="5" fillId="3" borderId="7" xfId="1" applyNumberFormat="1" applyFont="1" applyFill="1" applyBorder="1">
      <alignment vertical="center"/>
    </xf>
    <xf numFmtId="177" fontId="5" fillId="3" borderId="7" xfId="1" applyNumberFormat="1" applyFont="1" applyFill="1" applyBorder="1" applyProtection="1">
      <alignment vertical="center"/>
      <protection locked="0"/>
    </xf>
    <xf numFmtId="38" fontId="10" fillId="0" borderId="0" xfId="2" applyFont="1" applyAlignment="1">
      <alignment vertical="center"/>
    </xf>
    <xf numFmtId="38" fontId="11" fillId="0" borderId="0" xfId="2" applyFont="1" applyAlignment="1">
      <alignment vertical="center"/>
    </xf>
    <xf numFmtId="0" fontId="12" fillId="2" borderId="0" xfId="0" applyFont="1" applyFill="1" applyBorder="1">
      <alignment vertical="center"/>
    </xf>
    <xf numFmtId="0" fontId="12" fillId="0" borderId="0" xfId="0" applyFont="1" applyFill="1" applyBorder="1">
      <alignment vertical="center"/>
    </xf>
    <xf numFmtId="0" fontId="5" fillId="0" borderId="0" xfId="0" applyFont="1" applyFill="1" applyBorder="1">
      <alignment vertical="center"/>
    </xf>
    <xf numFmtId="177" fontId="5" fillId="0" borderId="7" xfId="1" applyNumberFormat="1" applyFont="1" applyFill="1" applyBorder="1">
      <alignment vertical="center"/>
    </xf>
    <xf numFmtId="0" fontId="13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9" fillId="0" borderId="4" xfId="0" applyFont="1" applyBorder="1">
      <alignment vertical="center"/>
    </xf>
    <xf numFmtId="176" fontId="5" fillId="0" borderId="1" xfId="1" applyNumberFormat="1" applyFont="1" applyBorder="1">
      <alignment vertical="center"/>
    </xf>
    <xf numFmtId="0" fontId="9" fillId="0" borderId="6" xfId="0" applyFont="1" applyFill="1" applyBorder="1">
      <alignment vertical="center"/>
    </xf>
    <xf numFmtId="0" fontId="13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9" fillId="0" borderId="11" xfId="0" applyFont="1" applyBorder="1">
      <alignment vertical="center"/>
    </xf>
    <xf numFmtId="176" fontId="5" fillId="0" borderId="5" xfId="1" applyNumberFormat="1" applyFont="1" applyBorder="1">
      <alignment vertical="center"/>
    </xf>
    <xf numFmtId="0" fontId="13" fillId="0" borderId="3" xfId="0" applyFont="1" applyBorder="1" applyAlignment="1">
      <alignment horizontal="left" vertical="center" indent="1"/>
    </xf>
    <xf numFmtId="0" fontId="13" fillId="0" borderId="3" xfId="0" applyFont="1" applyBorder="1">
      <alignment vertical="center"/>
    </xf>
    <xf numFmtId="0" fontId="13" fillId="0" borderId="12" xfId="0" applyFont="1" applyBorder="1" applyAlignment="1">
      <alignment horizontal="left" vertical="center" indent="1"/>
    </xf>
    <xf numFmtId="0" fontId="13" fillId="0" borderId="12" xfId="0" applyFont="1" applyBorder="1">
      <alignment vertical="center"/>
    </xf>
    <xf numFmtId="0" fontId="5" fillId="0" borderId="12" xfId="0" applyFont="1" applyBorder="1">
      <alignment vertical="center"/>
    </xf>
    <xf numFmtId="0" fontId="9" fillId="0" borderId="13" xfId="0" applyFont="1" applyBorder="1">
      <alignment vertical="center"/>
    </xf>
    <xf numFmtId="176" fontId="5" fillId="0" borderId="8" xfId="1" applyNumberFormat="1" applyFont="1" applyBorder="1">
      <alignment vertical="center"/>
    </xf>
    <xf numFmtId="0" fontId="5" fillId="0" borderId="14" xfId="0" applyFont="1" applyBorder="1" applyAlignment="1">
      <alignment vertical="center" textRotation="255"/>
    </xf>
    <xf numFmtId="0" fontId="9" fillId="0" borderId="0" xfId="0" applyFont="1">
      <alignment vertical="center"/>
    </xf>
    <xf numFmtId="176" fontId="5" fillId="0" borderId="0" xfId="1" applyNumberFormat="1" applyFont="1">
      <alignment vertical="center"/>
    </xf>
    <xf numFmtId="0" fontId="13" fillId="0" borderId="4" xfId="0" applyFont="1" applyBorder="1">
      <alignment vertical="center"/>
    </xf>
    <xf numFmtId="0" fontId="5" fillId="0" borderId="1" xfId="0" applyFont="1" applyBorder="1">
      <alignment vertical="center"/>
    </xf>
    <xf numFmtId="0" fontId="9" fillId="0" borderId="1" xfId="0" applyFont="1" applyBorder="1">
      <alignment vertical="center"/>
    </xf>
    <xf numFmtId="0" fontId="14" fillId="4" borderId="0" xfId="0" applyFont="1" applyFill="1" applyBorder="1">
      <alignment vertical="center"/>
    </xf>
    <xf numFmtId="0" fontId="5" fillId="4" borderId="0" xfId="0" applyFont="1" applyFill="1" applyBorder="1">
      <alignment vertical="center"/>
    </xf>
    <xf numFmtId="0" fontId="5" fillId="4" borderId="0" xfId="0" applyFont="1" applyFill="1">
      <alignment vertical="center"/>
    </xf>
    <xf numFmtId="38" fontId="5" fillId="0" borderId="0" xfId="1" applyFont="1" applyAlignment="1">
      <alignment vertical="center" wrapText="1"/>
    </xf>
    <xf numFmtId="38" fontId="5" fillId="0" borderId="0" xfId="1" applyFont="1" applyFill="1" applyAlignment="1">
      <alignment wrapText="1"/>
    </xf>
    <xf numFmtId="38" fontId="5" fillId="0" borderId="0" xfId="1" applyFont="1" applyFill="1" applyAlignment="1"/>
    <xf numFmtId="38" fontId="5" fillId="5" borderId="0" xfId="1" applyFont="1" applyFill="1" applyAlignment="1"/>
    <xf numFmtId="38" fontId="6" fillId="0" borderId="1" xfId="1" applyFont="1" applyFill="1" applyBorder="1" applyAlignment="1">
      <alignment horizontal="center" vertical="center"/>
    </xf>
    <xf numFmtId="38" fontId="18" fillId="0" borderId="0" xfId="1" applyFont="1" applyAlignment="1">
      <alignment vertical="center"/>
    </xf>
    <xf numFmtId="38" fontId="5" fillId="0" borderId="0" xfId="1" applyFont="1" applyFill="1" applyAlignment="1">
      <alignment horizontal="left" wrapText="1"/>
    </xf>
    <xf numFmtId="38" fontId="5" fillId="0" borderId="0" xfId="1" applyFont="1" applyFill="1" applyAlignment="1">
      <alignment horizontal="left"/>
    </xf>
    <xf numFmtId="38" fontId="6" fillId="0" borderId="0" xfId="1" applyFont="1" applyFill="1" applyAlignment="1">
      <alignment horizontal="right"/>
    </xf>
    <xf numFmtId="38" fontId="6" fillId="0" borderId="0" xfId="1" applyFont="1" applyFill="1" applyAlignment="1">
      <alignment horizontal="left" wrapText="1"/>
    </xf>
    <xf numFmtId="38" fontId="14" fillId="0" borderId="0" xfId="1" applyFont="1">
      <alignment vertical="center"/>
    </xf>
    <xf numFmtId="38" fontId="19" fillId="0" borderId="0" xfId="1" applyFont="1" applyFill="1" applyAlignment="1"/>
    <xf numFmtId="0" fontId="14" fillId="0" borderId="0" xfId="0" applyFont="1">
      <alignment vertical="center"/>
    </xf>
    <xf numFmtId="0" fontId="19" fillId="0" borderId="2" xfId="0" applyFont="1" applyBorder="1">
      <alignment vertical="center"/>
    </xf>
    <xf numFmtId="0" fontId="19" fillId="0" borderId="0" xfId="0" applyFont="1">
      <alignment vertical="center"/>
    </xf>
    <xf numFmtId="38" fontId="6" fillId="0" borderId="1" xfId="1" applyFont="1" applyFill="1" applyBorder="1" applyAlignment="1">
      <alignment horizontal="center" vertical="center" wrapText="1"/>
    </xf>
    <xf numFmtId="177" fontId="20" fillId="3" borderId="7" xfId="1" applyNumberFormat="1" applyFont="1" applyFill="1" applyBorder="1">
      <alignment vertical="center"/>
    </xf>
    <xf numFmtId="177" fontId="20" fillId="0" borderId="7" xfId="1" applyNumberFormat="1" applyFont="1" applyBorder="1">
      <alignment vertical="center"/>
    </xf>
    <xf numFmtId="0" fontId="5" fillId="0" borderId="5" xfId="0" applyFont="1" applyBorder="1" applyAlignment="1">
      <alignment horizontal="center" vertical="top" textRotation="255" indent="8"/>
    </xf>
    <xf numFmtId="0" fontId="5" fillId="0" borderId="7" xfId="0" applyFont="1" applyBorder="1" applyAlignment="1">
      <alignment horizontal="center" vertical="top" textRotation="255" indent="8"/>
    </xf>
    <xf numFmtId="0" fontId="5" fillId="0" borderId="8" xfId="0" applyFont="1" applyBorder="1" applyAlignment="1">
      <alignment horizontal="center" vertical="top" textRotation="255" indent="8"/>
    </xf>
    <xf numFmtId="0" fontId="5" fillId="0" borderId="5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 textRotation="255"/>
    </xf>
    <xf numFmtId="38" fontId="5" fillId="0" borderId="0" xfId="1" applyFont="1" applyFill="1" applyAlignment="1">
      <alignment horizontal="left" wrapText="1"/>
    </xf>
    <xf numFmtId="38" fontId="5" fillId="0" borderId="0" xfId="1" applyFont="1" applyFill="1" applyAlignment="1">
      <alignment horizontal="left"/>
    </xf>
    <xf numFmtId="0" fontId="5" fillId="0" borderId="5" xfId="0" applyFont="1" applyBorder="1" applyAlignment="1">
      <alignment horizontal="center" vertical="top" textRotation="255" indent="18"/>
    </xf>
    <xf numFmtId="0" fontId="5" fillId="0" borderId="7" xfId="0" applyFont="1" applyBorder="1" applyAlignment="1">
      <alignment horizontal="center" vertical="top" textRotation="255" indent="18"/>
    </xf>
    <xf numFmtId="0" fontId="5" fillId="0" borderId="8" xfId="0" applyFont="1" applyBorder="1" applyAlignment="1">
      <alignment horizontal="center" vertical="top" textRotation="255" indent="18"/>
    </xf>
    <xf numFmtId="0" fontId="5" fillId="0" borderId="5" xfId="0" applyFont="1" applyBorder="1" applyAlignment="1">
      <alignment horizontal="center" vertical="top" textRotation="255" indent="2"/>
    </xf>
    <xf numFmtId="0" fontId="5" fillId="0" borderId="7" xfId="0" applyFont="1" applyBorder="1" applyAlignment="1">
      <alignment horizontal="center" vertical="top" textRotation="255" indent="2"/>
    </xf>
    <xf numFmtId="0" fontId="5" fillId="0" borderId="8" xfId="0" applyFont="1" applyBorder="1" applyAlignment="1">
      <alignment horizontal="center" vertical="top" textRotation="255" indent="2"/>
    </xf>
  </cellXfs>
  <cellStyles count="3">
    <cellStyle name="桁区切り" xfId="1" builtinId="6"/>
    <cellStyle name="桁区切り 2" xfId="2"/>
    <cellStyle name="標準" xfId="0" builtinId="0"/>
  </cellStyles>
  <dxfs count="549"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b val="0"/>
        <i val="0"/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b val="0"/>
        <i val="0"/>
        <color rgb="FF000066"/>
      </font>
    </dxf>
  </dxfs>
  <tableStyles count="0" defaultTableStyle="TableStyleMedium9" defaultPivotStyle="PivotStyleLight16"/>
  <colors>
    <mruColors>
      <color rgb="FFFF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X492"/>
  <sheetViews>
    <sheetView tabSelected="1" view="pageBreakPreview" zoomScale="85" zoomScaleNormal="85" zoomScaleSheetLayoutView="85" workbookViewId="0">
      <pane xSplit="5" ySplit="5" topLeftCell="F332" activePane="bottomRight" state="frozen"/>
      <selection activeCell="E221" sqref="E221"/>
      <selection pane="topRight" activeCell="E221" sqref="E221"/>
      <selection pane="bottomLeft" activeCell="E221" sqref="E221"/>
      <selection pane="bottomRight" activeCell="S239" sqref="S239"/>
    </sheetView>
  </sheetViews>
  <sheetFormatPr defaultColWidth="9" defaultRowHeight="13.2" outlineLevelRow="1"/>
  <cols>
    <col min="1" max="1" width="3" style="2" customWidth="1"/>
    <col min="2" max="4" width="3" style="1" customWidth="1"/>
    <col min="5" max="5" width="32.109375" style="2" bestFit="1" customWidth="1"/>
    <col min="6" max="6" width="12.77734375" style="3" bestFit="1" customWidth="1"/>
    <col min="7" max="7" width="12.44140625" style="3" bestFit="1" customWidth="1"/>
    <col min="8" max="8" width="11" style="3" bestFit="1" customWidth="1"/>
    <col min="9" max="9" width="17.44140625" style="3" bestFit="1" customWidth="1"/>
    <col min="10" max="10" width="15.33203125" style="3" bestFit="1" customWidth="1"/>
    <col min="11" max="11" width="13.21875" style="3" bestFit="1" customWidth="1"/>
    <col min="12" max="12" width="13.88671875" style="3" bestFit="1" customWidth="1"/>
    <col min="13" max="13" width="13.33203125" style="3" bestFit="1" customWidth="1"/>
    <col min="14" max="15" width="17.21875" style="3" bestFit="1" customWidth="1"/>
    <col min="16" max="16" width="18.77734375" style="3" bestFit="1" customWidth="1"/>
    <col min="17" max="17" width="17" style="3" bestFit="1" customWidth="1"/>
    <col min="18" max="18" width="17.109375" style="3" customWidth="1"/>
    <col min="19" max="19" width="12.6640625" style="3" bestFit="1" customWidth="1"/>
    <col min="20" max="20" width="15.6640625" style="3" bestFit="1" customWidth="1"/>
    <col min="21" max="21" width="8.77734375" style="2" hidden="1" customWidth="1"/>
    <col min="22" max="22" width="37" style="2" hidden="1" customWidth="1"/>
    <col min="23" max="23" width="0" style="2" hidden="1" customWidth="1"/>
    <col min="24" max="26" width="17.77734375" style="2" bestFit="1" customWidth="1"/>
    <col min="27" max="33" width="9" style="2"/>
    <col min="34" max="35" width="11.88671875" style="2" bestFit="1" customWidth="1"/>
    <col min="36" max="16384" width="9" style="2"/>
  </cols>
  <sheetData>
    <row r="1" spans="1:23" ht="23.4">
      <c r="A1" s="62" t="s">
        <v>371</v>
      </c>
      <c r="G1" s="67"/>
      <c r="Q1" s="4"/>
      <c r="R1" s="4"/>
      <c r="S1" s="4"/>
      <c r="T1" s="4"/>
    </row>
    <row r="2" spans="1:23" s="7" customFormat="1" ht="14.4">
      <c r="A2" s="5" t="s">
        <v>372</v>
      </c>
      <c r="B2" s="6"/>
      <c r="C2" s="6"/>
      <c r="D2" s="6"/>
      <c r="F2" s="8"/>
      <c r="G2" s="68"/>
      <c r="H2" s="59"/>
      <c r="I2" s="59"/>
      <c r="J2" s="59"/>
      <c r="K2" s="59"/>
      <c r="L2" s="59"/>
      <c r="M2" s="58"/>
      <c r="N2" s="59"/>
      <c r="O2" s="59"/>
      <c r="P2" s="59"/>
      <c r="Q2" s="81"/>
      <c r="R2" s="82"/>
      <c r="S2" s="64"/>
      <c r="T2" s="65" t="s">
        <v>0</v>
      </c>
    </row>
    <row r="3" spans="1:23" s="7" customFormat="1" ht="24" hidden="1" customHeight="1">
      <c r="A3" s="5"/>
      <c r="B3" s="6"/>
      <c r="C3" s="6"/>
      <c r="D3" s="6"/>
      <c r="F3" s="8"/>
      <c r="G3" s="60" t="s">
        <v>354</v>
      </c>
      <c r="H3" s="59"/>
      <c r="I3" s="59"/>
      <c r="J3" s="59"/>
      <c r="K3" s="59"/>
      <c r="L3" s="59"/>
      <c r="M3" s="58"/>
      <c r="N3" s="59" t="s">
        <v>358</v>
      </c>
      <c r="O3" s="59" t="s">
        <v>355</v>
      </c>
      <c r="P3" s="59" t="s">
        <v>355</v>
      </c>
      <c r="Q3" s="63" t="s">
        <v>356</v>
      </c>
      <c r="R3" s="63" t="s">
        <v>357</v>
      </c>
      <c r="S3" s="63"/>
      <c r="T3" s="66" t="s">
        <v>359</v>
      </c>
    </row>
    <row r="4" spans="1:23" s="7" customFormat="1" ht="8.25" customHeight="1">
      <c r="A4" s="5"/>
      <c r="B4" s="6"/>
      <c r="C4" s="6"/>
      <c r="D4" s="6"/>
      <c r="F4" s="8"/>
      <c r="G4" s="8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65"/>
    </row>
    <row r="5" spans="1:23" ht="26.4">
      <c r="A5" s="9" t="s">
        <v>1</v>
      </c>
      <c r="B5" s="10"/>
      <c r="C5" s="11"/>
      <c r="D5" s="11"/>
      <c r="E5" s="12"/>
      <c r="F5" s="13" t="s">
        <v>2</v>
      </c>
      <c r="G5" s="61" t="s">
        <v>3</v>
      </c>
      <c r="H5" s="61" t="s">
        <v>4</v>
      </c>
      <c r="I5" s="61" t="s">
        <v>5</v>
      </c>
      <c r="J5" s="61" t="s">
        <v>6</v>
      </c>
      <c r="K5" s="61" t="s">
        <v>7</v>
      </c>
      <c r="L5" s="61" t="s">
        <v>8</v>
      </c>
      <c r="M5" s="72" t="s">
        <v>363</v>
      </c>
      <c r="N5" s="72" t="s">
        <v>361</v>
      </c>
      <c r="O5" s="72" t="s">
        <v>364</v>
      </c>
      <c r="P5" s="72" t="s">
        <v>365</v>
      </c>
      <c r="Q5" s="72" t="s">
        <v>367</v>
      </c>
      <c r="R5" s="72" t="s">
        <v>366</v>
      </c>
      <c r="S5" s="72" t="s">
        <v>368</v>
      </c>
      <c r="T5" s="61" t="s">
        <v>360</v>
      </c>
      <c r="U5" s="14" t="s">
        <v>9</v>
      </c>
      <c r="V5" s="14" t="s">
        <v>10</v>
      </c>
      <c r="W5" s="2" t="s">
        <v>11</v>
      </c>
    </row>
    <row r="6" spans="1:23" ht="16.5" hidden="1" customHeight="1" outlineLevel="1">
      <c r="A6" s="83" t="s">
        <v>12</v>
      </c>
      <c r="B6" s="78" t="s">
        <v>13</v>
      </c>
      <c r="C6" s="15" t="s">
        <v>14</v>
      </c>
      <c r="D6" s="16"/>
      <c r="E6" s="17"/>
      <c r="F6" s="18">
        <f t="shared" ref="F6:F69" si="0">SUM(G6:T6)</f>
        <v>0</v>
      </c>
      <c r="G6" s="18">
        <f>SUBTOTAL(9,G7:G46)</f>
        <v>0</v>
      </c>
      <c r="H6" s="18">
        <f t="shared" ref="H6:T6" si="1">SUBTOTAL(9,H7:H46)</f>
        <v>0</v>
      </c>
      <c r="I6" s="18">
        <f t="shared" si="1"/>
        <v>0</v>
      </c>
      <c r="J6" s="18">
        <f t="shared" si="1"/>
        <v>0</v>
      </c>
      <c r="K6" s="18">
        <f t="shared" si="1"/>
        <v>0</v>
      </c>
      <c r="L6" s="18">
        <f t="shared" si="1"/>
        <v>0</v>
      </c>
      <c r="M6" s="18">
        <f t="shared" si="1"/>
        <v>0</v>
      </c>
      <c r="N6" s="18">
        <f t="shared" si="1"/>
        <v>0</v>
      </c>
      <c r="O6" s="18">
        <f t="shared" ref="O6" si="2">SUBTOTAL(9,O7:O46)</f>
        <v>0</v>
      </c>
      <c r="P6" s="18">
        <f t="shared" si="1"/>
        <v>0</v>
      </c>
      <c r="Q6" s="18">
        <f t="shared" si="1"/>
        <v>0</v>
      </c>
      <c r="R6" s="18">
        <f t="shared" si="1"/>
        <v>0</v>
      </c>
      <c r="S6" s="18">
        <f t="shared" ref="S6" si="3">SUBTOTAL(9,S7:S46)</f>
        <v>0</v>
      </c>
      <c r="T6" s="18">
        <f t="shared" si="1"/>
        <v>0</v>
      </c>
      <c r="U6" s="2" t="s">
        <v>15</v>
      </c>
      <c r="V6" s="19"/>
    </row>
    <row r="7" spans="1:23" ht="16.5" hidden="1" customHeight="1" outlineLevel="1">
      <c r="A7" s="84"/>
      <c r="B7" s="79"/>
      <c r="C7" s="20"/>
      <c r="D7" s="1" t="s">
        <v>16</v>
      </c>
      <c r="E7" s="21"/>
      <c r="F7" s="22">
        <f t="shared" si="0"/>
        <v>0</v>
      </c>
      <c r="G7" s="22">
        <f>SUBTOTAL(9,G8:G10)</f>
        <v>0</v>
      </c>
      <c r="H7" s="22">
        <f t="shared" ref="H7:T7" si="4">SUBTOTAL(9,H8:H10)</f>
        <v>0</v>
      </c>
      <c r="I7" s="22">
        <f t="shared" si="4"/>
        <v>0</v>
      </c>
      <c r="J7" s="22">
        <f t="shared" si="4"/>
        <v>0</v>
      </c>
      <c r="K7" s="22">
        <f t="shared" si="4"/>
        <v>0</v>
      </c>
      <c r="L7" s="22">
        <f t="shared" si="4"/>
        <v>0</v>
      </c>
      <c r="M7" s="22">
        <f t="shared" si="4"/>
        <v>0</v>
      </c>
      <c r="N7" s="22">
        <f t="shared" si="4"/>
        <v>0</v>
      </c>
      <c r="O7" s="22">
        <f t="shared" ref="O7" si="5">SUBTOTAL(9,O8:O10)</f>
        <v>0</v>
      </c>
      <c r="P7" s="22">
        <f t="shared" si="4"/>
        <v>0</v>
      </c>
      <c r="Q7" s="22">
        <f t="shared" si="4"/>
        <v>0</v>
      </c>
      <c r="R7" s="22">
        <f t="shared" si="4"/>
        <v>0</v>
      </c>
      <c r="S7" s="22">
        <f t="shared" ref="S7" si="6">SUBTOTAL(9,S8:S10)</f>
        <v>0</v>
      </c>
      <c r="T7" s="22">
        <f t="shared" si="4"/>
        <v>0</v>
      </c>
      <c r="U7" s="2" t="s">
        <v>17</v>
      </c>
    </row>
    <row r="8" spans="1:23" ht="16.5" hidden="1" customHeight="1" outlineLevel="1">
      <c r="A8" s="84"/>
      <c r="B8" s="79"/>
      <c r="C8" s="20"/>
      <c r="E8" s="23" t="s">
        <v>18</v>
      </c>
      <c r="F8" s="24">
        <f t="shared" si="0"/>
        <v>0</v>
      </c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" t="s">
        <v>19</v>
      </c>
      <c r="V8" s="2" t="str">
        <f>IF(C8="",IF(D8="",E8,D8),C8)</f>
        <v>施）介護報酬収入</v>
      </c>
      <c r="W8" s="2" t="s">
        <v>13</v>
      </c>
    </row>
    <row r="9" spans="1:23" ht="16.5" hidden="1" customHeight="1" outlineLevel="1">
      <c r="A9" s="84"/>
      <c r="B9" s="79"/>
      <c r="C9" s="20"/>
      <c r="E9" s="23" t="s">
        <v>20</v>
      </c>
      <c r="F9" s="24">
        <f t="shared" si="0"/>
        <v>0</v>
      </c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" t="s">
        <v>19</v>
      </c>
      <c r="V9" s="2" t="str">
        <f>IF(C9="",IF(D9="",E9,D9),C9)</f>
        <v>施）利用者負担金収入（公費）</v>
      </c>
      <c r="W9" s="2" t="s">
        <v>13</v>
      </c>
    </row>
    <row r="10" spans="1:23" ht="16.5" hidden="1" customHeight="1" outlineLevel="1">
      <c r="A10" s="84"/>
      <c r="B10" s="79"/>
      <c r="C10" s="20"/>
      <c r="E10" s="23" t="s">
        <v>21</v>
      </c>
      <c r="F10" s="24">
        <f t="shared" si="0"/>
        <v>0</v>
      </c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" t="s">
        <v>19</v>
      </c>
      <c r="V10" s="2" t="str">
        <f>IF(C10="",IF(D10="",E10,D10),C10)</f>
        <v>施）利用者負担金収入（一般）</v>
      </c>
      <c r="W10" s="2" t="s">
        <v>13</v>
      </c>
    </row>
    <row r="11" spans="1:23" ht="16.5" hidden="1" customHeight="1" outlineLevel="1">
      <c r="A11" s="84"/>
      <c r="B11" s="79"/>
      <c r="C11" s="20"/>
      <c r="D11" s="1" t="s">
        <v>22</v>
      </c>
      <c r="E11" s="21"/>
      <c r="F11" s="22">
        <f t="shared" si="0"/>
        <v>0</v>
      </c>
      <c r="G11" s="22">
        <f>SUBTOTAL(9,G12:G19)</f>
        <v>0</v>
      </c>
      <c r="H11" s="22">
        <f t="shared" ref="H11:T11" si="7">SUBTOTAL(9,H12:H19)</f>
        <v>0</v>
      </c>
      <c r="I11" s="22">
        <f t="shared" si="7"/>
        <v>0</v>
      </c>
      <c r="J11" s="22">
        <f t="shared" si="7"/>
        <v>0</v>
      </c>
      <c r="K11" s="22">
        <f t="shared" si="7"/>
        <v>0</v>
      </c>
      <c r="L11" s="22">
        <f t="shared" si="7"/>
        <v>0</v>
      </c>
      <c r="M11" s="22">
        <f t="shared" si="7"/>
        <v>0</v>
      </c>
      <c r="N11" s="22">
        <f t="shared" si="7"/>
        <v>0</v>
      </c>
      <c r="O11" s="22">
        <f t="shared" ref="O11" si="8">SUBTOTAL(9,O12:O19)</f>
        <v>0</v>
      </c>
      <c r="P11" s="22">
        <f t="shared" si="7"/>
        <v>0</v>
      </c>
      <c r="Q11" s="22">
        <f t="shared" si="7"/>
        <v>0</v>
      </c>
      <c r="R11" s="22">
        <f t="shared" si="7"/>
        <v>0</v>
      </c>
      <c r="S11" s="22">
        <f t="shared" ref="S11" si="9">SUBTOTAL(9,S12:S19)</f>
        <v>0</v>
      </c>
      <c r="T11" s="22">
        <f t="shared" si="7"/>
        <v>0</v>
      </c>
      <c r="U11" s="2" t="s">
        <v>17</v>
      </c>
    </row>
    <row r="12" spans="1:23" ht="16.5" hidden="1" customHeight="1" outlineLevel="1">
      <c r="A12" s="84"/>
      <c r="B12" s="79"/>
      <c r="C12" s="20"/>
      <c r="E12" s="23" t="s">
        <v>23</v>
      </c>
      <c r="F12" s="24">
        <f t="shared" si="0"/>
        <v>0</v>
      </c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" t="s">
        <v>19</v>
      </c>
      <c r="V12" s="2" t="str">
        <f t="shared" ref="V12:V19" si="10">IF(C12="",IF(D12="",E12,D12),C12)</f>
        <v>居）（介護報酬収入）</v>
      </c>
      <c r="W12" s="2" t="s">
        <v>13</v>
      </c>
    </row>
    <row r="13" spans="1:23" ht="16.5" hidden="1" customHeight="1" outlineLevel="1">
      <c r="A13" s="84"/>
      <c r="B13" s="79"/>
      <c r="C13" s="20"/>
      <c r="E13" s="23" t="s">
        <v>24</v>
      </c>
      <c r="F13" s="24">
        <f t="shared" si="0"/>
        <v>0</v>
      </c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" t="s">
        <v>19</v>
      </c>
      <c r="V13" s="2" t="str">
        <f t="shared" si="10"/>
        <v>居）介護報酬収入</v>
      </c>
      <c r="W13" s="2" t="s">
        <v>13</v>
      </c>
    </row>
    <row r="14" spans="1:23" ht="16.5" hidden="1" customHeight="1" outlineLevel="1">
      <c r="A14" s="84"/>
      <c r="B14" s="79"/>
      <c r="C14" s="20"/>
      <c r="E14" s="23" t="s">
        <v>25</v>
      </c>
      <c r="F14" s="24">
        <f t="shared" si="0"/>
        <v>0</v>
      </c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" t="s">
        <v>19</v>
      </c>
      <c r="V14" s="2" t="str">
        <f t="shared" si="10"/>
        <v>居）介護予防報酬収入</v>
      </c>
      <c r="W14" s="2" t="s">
        <v>13</v>
      </c>
    </row>
    <row r="15" spans="1:23" ht="16.5" hidden="1" customHeight="1" outlineLevel="1">
      <c r="A15" s="84"/>
      <c r="B15" s="79"/>
      <c r="C15" s="20"/>
      <c r="E15" s="23" t="s">
        <v>26</v>
      </c>
      <c r="F15" s="24">
        <f t="shared" si="0"/>
        <v>0</v>
      </c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" t="s">
        <v>19</v>
      </c>
      <c r="V15" s="2" t="str">
        <f t="shared" si="10"/>
        <v>居）（利用者負担金収入）</v>
      </c>
      <c r="W15" s="2" t="s">
        <v>13</v>
      </c>
    </row>
    <row r="16" spans="1:23" ht="16.5" hidden="1" customHeight="1" outlineLevel="1">
      <c r="A16" s="84"/>
      <c r="B16" s="79"/>
      <c r="C16" s="20"/>
      <c r="E16" s="23" t="s">
        <v>27</v>
      </c>
      <c r="F16" s="24">
        <f t="shared" si="0"/>
        <v>0</v>
      </c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" t="s">
        <v>19</v>
      </c>
      <c r="V16" s="2" t="str">
        <f t="shared" si="10"/>
        <v>居）介護負担金収入（公費）</v>
      </c>
      <c r="W16" s="2" t="s">
        <v>13</v>
      </c>
    </row>
    <row r="17" spans="1:23" ht="16.5" hidden="1" customHeight="1" outlineLevel="1">
      <c r="A17" s="84"/>
      <c r="B17" s="79"/>
      <c r="C17" s="20"/>
      <c r="E17" s="23" t="s">
        <v>28</v>
      </c>
      <c r="F17" s="24">
        <f t="shared" si="0"/>
        <v>0</v>
      </c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" t="s">
        <v>19</v>
      </c>
      <c r="V17" s="2" t="str">
        <f t="shared" si="10"/>
        <v>居）介護負担金収入（一般）</v>
      </c>
      <c r="W17" s="2" t="s">
        <v>13</v>
      </c>
    </row>
    <row r="18" spans="1:23" ht="16.5" hidden="1" customHeight="1" outlineLevel="1">
      <c r="A18" s="84"/>
      <c r="B18" s="79"/>
      <c r="C18" s="20"/>
      <c r="E18" s="23" t="s">
        <v>29</v>
      </c>
      <c r="F18" s="24">
        <f t="shared" si="0"/>
        <v>0</v>
      </c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" t="s">
        <v>19</v>
      </c>
      <c r="V18" s="2" t="str">
        <f t="shared" si="10"/>
        <v>居）介護予防負担金収入（公費）</v>
      </c>
      <c r="W18" s="2" t="s">
        <v>13</v>
      </c>
    </row>
    <row r="19" spans="1:23" ht="16.5" hidden="1" customHeight="1" outlineLevel="1">
      <c r="A19" s="84"/>
      <c r="B19" s="79"/>
      <c r="C19" s="20"/>
      <c r="E19" s="23" t="s">
        <v>30</v>
      </c>
      <c r="F19" s="24">
        <f t="shared" si="0"/>
        <v>0</v>
      </c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" t="s">
        <v>19</v>
      </c>
      <c r="V19" s="2" t="str">
        <f t="shared" si="10"/>
        <v>居）介護予防負担金収入（一般）</v>
      </c>
      <c r="W19" s="2" t="s">
        <v>13</v>
      </c>
    </row>
    <row r="20" spans="1:23" ht="16.5" hidden="1" customHeight="1" outlineLevel="1">
      <c r="A20" s="84"/>
      <c r="B20" s="79"/>
      <c r="C20" s="20"/>
      <c r="D20" s="1" t="s">
        <v>31</v>
      </c>
      <c r="E20" s="21"/>
      <c r="F20" s="22">
        <f t="shared" si="0"/>
        <v>0</v>
      </c>
      <c r="G20" s="22">
        <f>SUBTOTAL(9,G21:G28)</f>
        <v>0</v>
      </c>
      <c r="H20" s="22">
        <f t="shared" ref="H20:T20" si="11">SUBTOTAL(9,H21:H28)</f>
        <v>0</v>
      </c>
      <c r="I20" s="22">
        <f t="shared" si="11"/>
        <v>0</v>
      </c>
      <c r="J20" s="22">
        <f t="shared" si="11"/>
        <v>0</v>
      </c>
      <c r="K20" s="22">
        <f t="shared" si="11"/>
        <v>0</v>
      </c>
      <c r="L20" s="22">
        <f t="shared" si="11"/>
        <v>0</v>
      </c>
      <c r="M20" s="22">
        <f t="shared" si="11"/>
        <v>0</v>
      </c>
      <c r="N20" s="22">
        <f t="shared" si="11"/>
        <v>0</v>
      </c>
      <c r="O20" s="22">
        <f t="shared" ref="O20" si="12">SUBTOTAL(9,O21:O28)</f>
        <v>0</v>
      </c>
      <c r="P20" s="22">
        <f t="shared" si="11"/>
        <v>0</v>
      </c>
      <c r="Q20" s="22">
        <f t="shared" si="11"/>
        <v>0</v>
      </c>
      <c r="R20" s="22">
        <f t="shared" si="11"/>
        <v>0</v>
      </c>
      <c r="S20" s="22">
        <f t="shared" ref="S20" si="13">SUBTOTAL(9,S21:S28)</f>
        <v>0</v>
      </c>
      <c r="T20" s="22">
        <f t="shared" si="11"/>
        <v>0</v>
      </c>
      <c r="U20" s="2" t="s">
        <v>17</v>
      </c>
    </row>
    <row r="21" spans="1:23" ht="16.5" hidden="1" customHeight="1" outlineLevel="1">
      <c r="A21" s="84"/>
      <c r="B21" s="79"/>
      <c r="C21" s="20"/>
      <c r="E21" s="23" t="s">
        <v>32</v>
      </c>
      <c r="F21" s="24">
        <f t="shared" si="0"/>
        <v>0</v>
      </c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" t="s">
        <v>19</v>
      </c>
      <c r="V21" s="2" t="str">
        <f t="shared" ref="V21:V28" si="14">IF(C21="",IF(D21="",E21,D21),C21)</f>
        <v>地）（介護報酬収入）</v>
      </c>
      <c r="W21" s="2" t="s">
        <v>13</v>
      </c>
    </row>
    <row r="22" spans="1:23" ht="16.5" hidden="1" customHeight="1" outlineLevel="1">
      <c r="A22" s="84"/>
      <c r="B22" s="79"/>
      <c r="C22" s="20"/>
      <c r="E22" s="23" t="s">
        <v>33</v>
      </c>
      <c r="F22" s="24">
        <f t="shared" si="0"/>
        <v>0</v>
      </c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" t="s">
        <v>19</v>
      </c>
      <c r="V22" s="2" t="str">
        <f t="shared" si="14"/>
        <v>地）介護報酬収入</v>
      </c>
      <c r="W22" s="2" t="s">
        <v>13</v>
      </c>
    </row>
    <row r="23" spans="1:23" ht="16.5" hidden="1" customHeight="1" outlineLevel="1">
      <c r="A23" s="84"/>
      <c r="B23" s="79"/>
      <c r="C23" s="20"/>
      <c r="E23" s="23" t="s">
        <v>34</v>
      </c>
      <c r="F23" s="24">
        <f t="shared" si="0"/>
        <v>0</v>
      </c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" t="s">
        <v>19</v>
      </c>
      <c r="V23" s="2" t="str">
        <f t="shared" si="14"/>
        <v>地）介護予防報酬収入</v>
      </c>
      <c r="W23" s="2" t="s">
        <v>13</v>
      </c>
    </row>
    <row r="24" spans="1:23" ht="16.5" hidden="1" customHeight="1" outlineLevel="1">
      <c r="A24" s="84"/>
      <c r="B24" s="79"/>
      <c r="C24" s="20"/>
      <c r="E24" s="23" t="s">
        <v>35</v>
      </c>
      <c r="F24" s="24">
        <f t="shared" si="0"/>
        <v>0</v>
      </c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" t="s">
        <v>19</v>
      </c>
      <c r="V24" s="2" t="str">
        <f t="shared" si="14"/>
        <v>地）（利用者負担金収入）</v>
      </c>
      <c r="W24" s="2" t="s">
        <v>13</v>
      </c>
    </row>
    <row r="25" spans="1:23" ht="16.5" hidden="1" customHeight="1" outlineLevel="1">
      <c r="A25" s="84"/>
      <c r="B25" s="79"/>
      <c r="C25" s="20"/>
      <c r="E25" s="23" t="s">
        <v>36</v>
      </c>
      <c r="F25" s="24">
        <f t="shared" si="0"/>
        <v>0</v>
      </c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" t="s">
        <v>19</v>
      </c>
      <c r="V25" s="2" t="str">
        <f t="shared" si="14"/>
        <v>地）介護負担金収入（公費）</v>
      </c>
      <c r="W25" s="2" t="s">
        <v>13</v>
      </c>
    </row>
    <row r="26" spans="1:23" ht="16.5" hidden="1" customHeight="1" outlineLevel="1">
      <c r="A26" s="84"/>
      <c r="B26" s="79"/>
      <c r="C26" s="20"/>
      <c r="E26" s="23" t="s">
        <v>37</v>
      </c>
      <c r="F26" s="24">
        <f t="shared" si="0"/>
        <v>0</v>
      </c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" t="s">
        <v>19</v>
      </c>
      <c r="V26" s="2" t="str">
        <f t="shared" si="14"/>
        <v>地）介護負担金収入（一般）</v>
      </c>
      <c r="W26" s="2" t="s">
        <v>13</v>
      </c>
    </row>
    <row r="27" spans="1:23" ht="16.5" hidden="1" customHeight="1" outlineLevel="1">
      <c r="A27" s="84"/>
      <c r="B27" s="79"/>
      <c r="C27" s="20"/>
      <c r="E27" s="23" t="s">
        <v>38</v>
      </c>
      <c r="F27" s="24">
        <f t="shared" si="0"/>
        <v>0</v>
      </c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" t="s">
        <v>19</v>
      </c>
      <c r="V27" s="2" t="str">
        <f t="shared" si="14"/>
        <v>地）介護予防負担金収入（公費）</v>
      </c>
      <c r="W27" s="2" t="s">
        <v>13</v>
      </c>
    </row>
    <row r="28" spans="1:23" ht="16.5" hidden="1" customHeight="1" outlineLevel="1">
      <c r="A28" s="84"/>
      <c r="B28" s="79"/>
      <c r="C28" s="20"/>
      <c r="E28" s="23" t="s">
        <v>39</v>
      </c>
      <c r="F28" s="24">
        <f t="shared" si="0"/>
        <v>0</v>
      </c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" t="s">
        <v>19</v>
      </c>
      <c r="V28" s="2" t="str">
        <f t="shared" si="14"/>
        <v>地）介護予防負担金収入（一般）</v>
      </c>
      <c r="W28" s="2" t="s">
        <v>13</v>
      </c>
    </row>
    <row r="29" spans="1:23" ht="16.5" hidden="1" customHeight="1" outlineLevel="1">
      <c r="A29" s="84"/>
      <c r="B29" s="79"/>
      <c r="C29" s="20"/>
      <c r="D29" s="1" t="s">
        <v>40</v>
      </c>
      <c r="E29" s="21"/>
      <c r="F29" s="22">
        <f t="shared" si="0"/>
        <v>0</v>
      </c>
      <c r="G29" s="22">
        <f>SUBTOTAL(9,G30:G31)</f>
        <v>0</v>
      </c>
      <c r="H29" s="22">
        <f t="shared" ref="H29:T29" si="15">SUBTOTAL(9,H30:H31)</f>
        <v>0</v>
      </c>
      <c r="I29" s="22">
        <f t="shared" si="15"/>
        <v>0</v>
      </c>
      <c r="J29" s="22">
        <f t="shared" si="15"/>
        <v>0</v>
      </c>
      <c r="K29" s="22">
        <f t="shared" si="15"/>
        <v>0</v>
      </c>
      <c r="L29" s="22">
        <f t="shared" si="15"/>
        <v>0</v>
      </c>
      <c r="M29" s="22">
        <f t="shared" si="15"/>
        <v>0</v>
      </c>
      <c r="N29" s="22">
        <f t="shared" si="15"/>
        <v>0</v>
      </c>
      <c r="O29" s="22">
        <f t="shared" ref="O29" si="16">SUBTOTAL(9,O30:O31)</f>
        <v>0</v>
      </c>
      <c r="P29" s="22">
        <f t="shared" si="15"/>
        <v>0</v>
      </c>
      <c r="Q29" s="22">
        <f t="shared" si="15"/>
        <v>0</v>
      </c>
      <c r="R29" s="22">
        <f t="shared" si="15"/>
        <v>0</v>
      </c>
      <c r="S29" s="22">
        <f t="shared" ref="S29" si="17">SUBTOTAL(9,S30:S31)</f>
        <v>0</v>
      </c>
      <c r="T29" s="22">
        <f t="shared" si="15"/>
        <v>0</v>
      </c>
      <c r="U29" s="2" t="s">
        <v>17</v>
      </c>
    </row>
    <row r="30" spans="1:23" ht="16.5" hidden="1" customHeight="1" outlineLevel="1">
      <c r="A30" s="84"/>
      <c r="B30" s="79"/>
      <c r="C30" s="20"/>
      <c r="E30" s="23" t="s">
        <v>40</v>
      </c>
      <c r="F30" s="24">
        <f t="shared" si="0"/>
        <v>0</v>
      </c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" t="s">
        <v>19</v>
      </c>
      <c r="V30" s="2" t="str">
        <f>IF(C30="",IF(D30="",E30,D30),C30)</f>
        <v>居宅介護支援介護料収入</v>
      </c>
      <c r="W30" s="2" t="s">
        <v>13</v>
      </c>
    </row>
    <row r="31" spans="1:23" ht="16.5" hidden="1" customHeight="1" outlineLevel="1">
      <c r="A31" s="84"/>
      <c r="B31" s="79"/>
      <c r="C31" s="20"/>
      <c r="E31" s="23" t="s">
        <v>41</v>
      </c>
      <c r="F31" s="24">
        <f t="shared" si="0"/>
        <v>0</v>
      </c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" t="s">
        <v>19</v>
      </c>
      <c r="V31" s="2" t="str">
        <f>IF(C31="",IF(D31="",E31,D31),C31)</f>
        <v>介護予防支援介護料収入</v>
      </c>
      <c r="W31" s="2" t="s">
        <v>13</v>
      </c>
    </row>
    <row r="32" spans="1:23" ht="16.5" hidden="1" customHeight="1" outlineLevel="1">
      <c r="A32" s="84"/>
      <c r="B32" s="79"/>
      <c r="C32" s="20"/>
      <c r="D32" s="1" t="s">
        <v>42</v>
      </c>
      <c r="E32" s="21"/>
      <c r="F32" s="22">
        <f t="shared" si="0"/>
        <v>0</v>
      </c>
      <c r="G32" s="22">
        <f>SUBTOTAL(9,G33:G40)</f>
        <v>0</v>
      </c>
      <c r="H32" s="22">
        <f t="shared" ref="H32:T32" si="18">SUBTOTAL(9,H33:H40)</f>
        <v>0</v>
      </c>
      <c r="I32" s="22">
        <f t="shared" si="18"/>
        <v>0</v>
      </c>
      <c r="J32" s="22">
        <f t="shared" si="18"/>
        <v>0</v>
      </c>
      <c r="K32" s="22">
        <f t="shared" si="18"/>
        <v>0</v>
      </c>
      <c r="L32" s="22">
        <f t="shared" si="18"/>
        <v>0</v>
      </c>
      <c r="M32" s="22">
        <f t="shared" si="18"/>
        <v>0</v>
      </c>
      <c r="N32" s="22">
        <f t="shared" si="18"/>
        <v>0</v>
      </c>
      <c r="O32" s="22">
        <f t="shared" ref="O32" si="19">SUBTOTAL(9,O33:O40)</f>
        <v>0</v>
      </c>
      <c r="P32" s="22">
        <f t="shared" si="18"/>
        <v>0</v>
      </c>
      <c r="Q32" s="22">
        <f t="shared" si="18"/>
        <v>0</v>
      </c>
      <c r="R32" s="22">
        <f t="shared" si="18"/>
        <v>0</v>
      </c>
      <c r="S32" s="22">
        <f t="shared" ref="S32" si="20">SUBTOTAL(9,S33:S40)</f>
        <v>0</v>
      </c>
      <c r="T32" s="22">
        <f t="shared" si="18"/>
        <v>0</v>
      </c>
      <c r="U32" s="2" t="s">
        <v>17</v>
      </c>
    </row>
    <row r="33" spans="1:23" ht="16.5" hidden="1" customHeight="1" outlineLevel="1">
      <c r="A33" s="84"/>
      <c r="B33" s="79"/>
      <c r="C33" s="20"/>
      <c r="E33" s="23" t="s">
        <v>43</v>
      </c>
      <c r="F33" s="24">
        <f t="shared" si="0"/>
        <v>0</v>
      </c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" t="s">
        <v>19</v>
      </c>
      <c r="V33" s="2" t="str">
        <f t="shared" ref="V33:V40" si="21">IF(C33="",IF(D33="",E33,D33),C33)</f>
        <v>施設介護サービス利用料収入</v>
      </c>
      <c r="W33" s="2" t="s">
        <v>13</v>
      </c>
    </row>
    <row r="34" spans="1:23" ht="16.5" hidden="1" customHeight="1" outlineLevel="1">
      <c r="A34" s="84"/>
      <c r="B34" s="79"/>
      <c r="C34" s="20"/>
      <c r="E34" s="23" t="s">
        <v>44</v>
      </c>
      <c r="F34" s="24">
        <f t="shared" si="0"/>
        <v>0</v>
      </c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" t="s">
        <v>19</v>
      </c>
      <c r="V34" s="2" t="str">
        <f t="shared" si="21"/>
        <v>居宅介護サービス利用料収入</v>
      </c>
      <c r="W34" s="2" t="s">
        <v>13</v>
      </c>
    </row>
    <row r="35" spans="1:23" ht="16.5" hidden="1" customHeight="1" outlineLevel="1">
      <c r="A35" s="84"/>
      <c r="B35" s="79"/>
      <c r="C35" s="20"/>
      <c r="E35" s="23" t="s">
        <v>45</v>
      </c>
      <c r="F35" s="24">
        <f t="shared" si="0"/>
        <v>0</v>
      </c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" t="s">
        <v>19</v>
      </c>
      <c r="V35" s="2" t="str">
        <f t="shared" si="21"/>
        <v>地域密着型介護サービス利用料収入</v>
      </c>
      <c r="W35" s="2" t="s">
        <v>13</v>
      </c>
    </row>
    <row r="36" spans="1:23" ht="16.5" hidden="1" customHeight="1" outlineLevel="1">
      <c r="A36" s="84"/>
      <c r="B36" s="79"/>
      <c r="C36" s="20"/>
      <c r="E36" s="23" t="s">
        <v>46</v>
      </c>
      <c r="F36" s="24">
        <f t="shared" si="0"/>
        <v>0</v>
      </c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" t="s">
        <v>19</v>
      </c>
      <c r="V36" s="2" t="str">
        <f t="shared" si="21"/>
        <v>食費収入（公費）</v>
      </c>
      <c r="W36" s="2" t="s">
        <v>13</v>
      </c>
    </row>
    <row r="37" spans="1:23" ht="16.5" hidden="1" customHeight="1" outlineLevel="1">
      <c r="A37" s="84"/>
      <c r="B37" s="79"/>
      <c r="C37" s="20"/>
      <c r="E37" s="23" t="s">
        <v>47</v>
      </c>
      <c r="F37" s="24">
        <f t="shared" si="0"/>
        <v>0</v>
      </c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" t="s">
        <v>19</v>
      </c>
      <c r="V37" s="2" t="str">
        <f t="shared" si="21"/>
        <v>食費収入（一般）</v>
      </c>
      <c r="W37" s="2" t="s">
        <v>13</v>
      </c>
    </row>
    <row r="38" spans="1:23" ht="16.5" hidden="1" customHeight="1" outlineLevel="1">
      <c r="A38" s="84"/>
      <c r="B38" s="79"/>
      <c r="C38" s="20"/>
      <c r="E38" s="23" t="s">
        <v>48</v>
      </c>
      <c r="F38" s="24">
        <f t="shared" si="0"/>
        <v>0</v>
      </c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" t="s">
        <v>19</v>
      </c>
      <c r="V38" s="2" t="str">
        <f t="shared" si="21"/>
        <v>居住費収入（公費）</v>
      </c>
      <c r="W38" s="2" t="s">
        <v>13</v>
      </c>
    </row>
    <row r="39" spans="1:23" ht="16.5" hidden="1" customHeight="1" outlineLevel="1">
      <c r="A39" s="84"/>
      <c r="B39" s="79"/>
      <c r="C39" s="20"/>
      <c r="E39" s="23" t="s">
        <v>49</v>
      </c>
      <c r="F39" s="24">
        <f t="shared" si="0"/>
        <v>0</v>
      </c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" t="s">
        <v>19</v>
      </c>
      <c r="V39" s="2" t="str">
        <f t="shared" si="21"/>
        <v>居住費収入（一般）</v>
      </c>
      <c r="W39" s="2" t="s">
        <v>13</v>
      </c>
    </row>
    <row r="40" spans="1:23" ht="16.5" hidden="1" customHeight="1" outlineLevel="1">
      <c r="A40" s="84"/>
      <c r="B40" s="79"/>
      <c r="C40" s="20"/>
      <c r="E40" s="23" t="s">
        <v>50</v>
      </c>
      <c r="F40" s="24">
        <f t="shared" si="0"/>
        <v>0</v>
      </c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" t="s">
        <v>19</v>
      </c>
      <c r="V40" s="2" t="str">
        <f t="shared" si="21"/>
        <v>介）その他利用料収入</v>
      </c>
      <c r="W40" s="2" t="s">
        <v>13</v>
      </c>
    </row>
    <row r="41" spans="1:23" ht="16.5" hidden="1" customHeight="1" outlineLevel="1">
      <c r="A41" s="84"/>
      <c r="B41" s="79"/>
      <c r="C41" s="20"/>
      <c r="D41" s="1" t="s">
        <v>51</v>
      </c>
      <c r="E41" s="21"/>
      <c r="F41" s="22">
        <f t="shared" si="0"/>
        <v>0</v>
      </c>
      <c r="G41" s="22">
        <f>SUBTOTAL(9,G42:G46)</f>
        <v>0</v>
      </c>
      <c r="H41" s="22">
        <f t="shared" ref="H41:T41" si="22">SUBTOTAL(9,H42:H46)</f>
        <v>0</v>
      </c>
      <c r="I41" s="22">
        <f t="shared" si="22"/>
        <v>0</v>
      </c>
      <c r="J41" s="22">
        <f t="shared" si="22"/>
        <v>0</v>
      </c>
      <c r="K41" s="22">
        <f t="shared" si="22"/>
        <v>0</v>
      </c>
      <c r="L41" s="22">
        <f t="shared" si="22"/>
        <v>0</v>
      </c>
      <c r="M41" s="22">
        <f t="shared" si="22"/>
        <v>0</v>
      </c>
      <c r="N41" s="22">
        <f t="shared" si="22"/>
        <v>0</v>
      </c>
      <c r="O41" s="22">
        <f t="shared" ref="O41" si="23">SUBTOTAL(9,O42:O46)</f>
        <v>0</v>
      </c>
      <c r="P41" s="22">
        <f t="shared" si="22"/>
        <v>0</v>
      </c>
      <c r="Q41" s="22">
        <f t="shared" si="22"/>
        <v>0</v>
      </c>
      <c r="R41" s="22">
        <f t="shared" si="22"/>
        <v>0</v>
      </c>
      <c r="S41" s="22">
        <f t="shared" ref="S41" si="24">SUBTOTAL(9,S42:S46)</f>
        <v>0</v>
      </c>
      <c r="T41" s="22">
        <f t="shared" si="22"/>
        <v>0</v>
      </c>
      <c r="U41" s="2" t="s">
        <v>17</v>
      </c>
    </row>
    <row r="42" spans="1:23" ht="16.5" hidden="1" customHeight="1" outlineLevel="1">
      <c r="A42" s="84"/>
      <c r="B42" s="79"/>
      <c r="C42" s="20"/>
      <c r="E42" s="23" t="s">
        <v>52</v>
      </c>
      <c r="F42" s="24">
        <f t="shared" si="0"/>
        <v>0</v>
      </c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" t="s">
        <v>19</v>
      </c>
      <c r="V42" s="2" t="str">
        <f>IF(C42="",IF(D42="",E42,D42),C42)</f>
        <v>介）補助金事業収入</v>
      </c>
      <c r="W42" s="2" t="s">
        <v>13</v>
      </c>
    </row>
    <row r="43" spans="1:23" ht="16.5" hidden="1" customHeight="1" outlineLevel="1">
      <c r="A43" s="84"/>
      <c r="B43" s="79"/>
      <c r="C43" s="20"/>
      <c r="E43" s="23" t="s">
        <v>53</v>
      </c>
      <c r="F43" s="24">
        <f t="shared" si="0"/>
        <v>0</v>
      </c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" t="s">
        <v>19</v>
      </c>
      <c r="V43" s="2" t="str">
        <f>IF(C43="",IF(D43="",E43,D43),C43)</f>
        <v>介）市町村特別事業収入</v>
      </c>
      <c r="W43" s="2" t="s">
        <v>13</v>
      </c>
    </row>
    <row r="44" spans="1:23" ht="16.5" hidden="1" customHeight="1" outlineLevel="1">
      <c r="A44" s="84"/>
      <c r="B44" s="79"/>
      <c r="C44" s="20"/>
      <c r="E44" s="23" t="s">
        <v>54</v>
      </c>
      <c r="F44" s="24">
        <f t="shared" si="0"/>
        <v>0</v>
      </c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" t="s">
        <v>19</v>
      </c>
      <c r="V44" s="2" t="str">
        <f>IF(C44="",IF(D44="",E44,D44),C44)</f>
        <v>介）受託事業収入</v>
      </c>
      <c r="W44" s="2" t="s">
        <v>13</v>
      </c>
    </row>
    <row r="45" spans="1:23" ht="16.5" hidden="1" customHeight="1" outlineLevel="1">
      <c r="A45" s="84"/>
      <c r="B45" s="79"/>
      <c r="C45" s="20"/>
      <c r="E45" s="23" t="s">
        <v>55</v>
      </c>
      <c r="F45" s="24">
        <f t="shared" si="0"/>
        <v>0</v>
      </c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" t="s">
        <v>19</v>
      </c>
      <c r="V45" s="2" t="str">
        <f>IF(C45="",IF(D45="",E45,D45),C45)</f>
        <v>介）その他の事業収入</v>
      </c>
      <c r="W45" s="2" t="s">
        <v>13</v>
      </c>
    </row>
    <row r="46" spans="1:23" ht="16.5" hidden="1" customHeight="1" outlineLevel="1">
      <c r="A46" s="84"/>
      <c r="B46" s="79"/>
      <c r="C46" s="20"/>
      <c r="E46" s="23" t="s">
        <v>56</v>
      </c>
      <c r="F46" s="24">
        <f t="shared" si="0"/>
        <v>0</v>
      </c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" t="s">
        <v>19</v>
      </c>
      <c r="V46" s="2" t="str">
        <f>IF(C46="",IF(D46="",E46,D46),C46)</f>
        <v>介）（保険等査定減）</v>
      </c>
      <c r="W46" s="2" t="s">
        <v>13</v>
      </c>
    </row>
    <row r="47" spans="1:23" ht="16.5" hidden="1" customHeight="1" outlineLevel="1">
      <c r="A47" s="84"/>
      <c r="B47" s="79"/>
      <c r="C47" s="15" t="s">
        <v>57</v>
      </c>
      <c r="D47" s="16"/>
      <c r="E47" s="17"/>
      <c r="F47" s="18">
        <f t="shared" si="0"/>
        <v>0</v>
      </c>
      <c r="G47" s="18">
        <f>SUBTOTAL(9,G48:G61)</f>
        <v>0</v>
      </c>
      <c r="H47" s="18">
        <f t="shared" ref="H47:T47" si="25">SUBTOTAL(9,H48:H61)</f>
        <v>0</v>
      </c>
      <c r="I47" s="18">
        <f t="shared" si="25"/>
        <v>0</v>
      </c>
      <c r="J47" s="18">
        <f t="shared" si="25"/>
        <v>0</v>
      </c>
      <c r="K47" s="18">
        <f t="shared" si="25"/>
        <v>0</v>
      </c>
      <c r="L47" s="18">
        <f t="shared" si="25"/>
        <v>0</v>
      </c>
      <c r="M47" s="18">
        <f t="shared" si="25"/>
        <v>0</v>
      </c>
      <c r="N47" s="18">
        <f t="shared" si="25"/>
        <v>0</v>
      </c>
      <c r="O47" s="18">
        <f t="shared" ref="O47" si="26">SUBTOTAL(9,O48:O61)</f>
        <v>0</v>
      </c>
      <c r="P47" s="18">
        <f t="shared" si="25"/>
        <v>0</v>
      </c>
      <c r="Q47" s="18">
        <f t="shared" si="25"/>
        <v>0</v>
      </c>
      <c r="R47" s="18">
        <f t="shared" si="25"/>
        <v>0</v>
      </c>
      <c r="S47" s="18">
        <f t="shared" ref="S47" si="27">SUBTOTAL(9,S48:S61)</f>
        <v>0</v>
      </c>
      <c r="T47" s="18">
        <f t="shared" si="25"/>
        <v>0</v>
      </c>
      <c r="U47" s="2" t="s">
        <v>15</v>
      </c>
    </row>
    <row r="48" spans="1:23" ht="16.5" hidden="1" customHeight="1" outlineLevel="1">
      <c r="A48" s="84"/>
      <c r="B48" s="79"/>
      <c r="C48" s="20"/>
      <c r="D48" s="1" t="s">
        <v>58</v>
      </c>
      <c r="E48" s="21"/>
      <c r="F48" s="22">
        <f t="shared" si="0"/>
        <v>0</v>
      </c>
      <c r="G48" s="22">
        <f>SUBTOTAL(9,G49:G52)</f>
        <v>0</v>
      </c>
      <c r="H48" s="22">
        <f t="shared" ref="H48:T48" si="28">SUBTOTAL(9,H49:H52)</f>
        <v>0</v>
      </c>
      <c r="I48" s="22">
        <f t="shared" si="28"/>
        <v>0</v>
      </c>
      <c r="J48" s="22">
        <f t="shared" si="28"/>
        <v>0</v>
      </c>
      <c r="K48" s="22">
        <f t="shared" si="28"/>
        <v>0</v>
      </c>
      <c r="L48" s="22">
        <f t="shared" si="28"/>
        <v>0</v>
      </c>
      <c r="M48" s="22">
        <f t="shared" si="28"/>
        <v>0</v>
      </c>
      <c r="N48" s="22">
        <f t="shared" si="28"/>
        <v>0</v>
      </c>
      <c r="O48" s="22">
        <f t="shared" ref="O48" si="29">SUBTOTAL(9,O49:O52)</f>
        <v>0</v>
      </c>
      <c r="P48" s="22">
        <f t="shared" si="28"/>
        <v>0</v>
      </c>
      <c r="Q48" s="22">
        <f t="shared" si="28"/>
        <v>0</v>
      </c>
      <c r="R48" s="22">
        <f t="shared" si="28"/>
        <v>0</v>
      </c>
      <c r="S48" s="22">
        <f t="shared" ref="S48" si="30">SUBTOTAL(9,S49:S52)</f>
        <v>0</v>
      </c>
      <c r="T48" s="22">
        <f t="shared" si="28"/>
        <v>0</v>
      </c>
      <c r="U48" s="2" t="s">
        <v>17</v>
      </c>
    </row>
    <row r="49" spans="1:24" ht="16.5" hidden="1" customHeight="1" outlineLevel="1">
      <c r="A49" s="84"/>
      <c r="B49" s="79"/>
      <c r="C49" s="20"/>
      <c r="E49" s="23" t="s">
        <v>59</v>
      </c>
      <c r="F49" s="24">
        <f t="shared" si="0"/>
        <v>0</v>
      </c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" t="s">
        <v>19</v>
      </c>
      <c r="V49" s="2" t="str">
        <f>IF(C49="",IF(D49="",E49,D49),C49)</f>
        <v>老措）事務費収入</v>
      </c>
      <c r="W49" s="2" t="s">
        <v>13</v>
      </c>
    </row>
    <row r="50" spans="1:24" ht="16.5" hidden="1" customHeight="1" outlineLevel="1">
      <c r="A50" s="84"/>
      <c r="B50" s="79"/>
      <c r="C50" s="20"/>
      <c r="E50" s="23" t="s">
        <v>60</v>
      </c>
      <c r="F50" s="24">
        <f t="shared" si="0"/>
        <v>0</v>
      </c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" t="s">
        <v>19</v>
      </c>
      <c r="V50" s="2" t="str">
        <f>IF(C50="",IF(D50="",E50,D50),C50)</f>
        <v>老措）事業費収入</v>
      </c>
      <c r="W50" s="2" t="s">
        <v>13</v>
      </c>
    </row>
    <row r="51" spans="1:24" ht="16.5" hidden="1" customHeight="1" outlineLevel="1">
      <c r="A51" s="84"/>
      <c r="B51" s="79"/>
      <c r="C51" s="20"/>
      <c r="E51" s="23" t="s">
        <v>61</v>
      </c>
      <c r="F51" s="24">
        <f t="shared" si="0"/>
        <v>0</v>
      </c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" t="s">
        <v>19</v>
      </c>
      <c r="V51" s="2" t="str">
        <f>IF(C51="",IF(D51="",E51,D51),C51)</f>
        <v>老措）その他の利用料収入</v>
      </c>
      <c r="W51" s="2" t="s">
        <v>13</v>
      </c>
    </row>
    <row r="52" spans="1:24" ht="16.5" hidden="1" customHeight="1" outlineLevel="1">
      <c r="A52" s="84"/>
      <c r="B52" s="79"/>
      <c r="C52" s="20"/>
      <c r="E52" s="23" t="s">
        <v>62</v>
      </c>
      <c r="F52" s="24">
        <f t="shared" si="0"/>
        <v>0</v>
      </c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" t="s">
        <v>19</v>
      </c>
      <c r="V52" s="2" t="str">
        <f>IF(C52="",IF(D52="",E52,D52),C52)</f>
        <v>老措）その他の事業収入</v>
      </c>
      <c r="W52" s="2" t="s">
        <v>13</v>
      </c>
    </row>
    <row r="53" spans="1:24" ht="16.5" hidden="1" customHeight="1" outlineLevel="1">
      <c r="A53" s="84"/>
      <c r="B53" s="79"/>
      <c r="C53" s="20"/>
      <c r="D53" s="1" t="s">
        <v>63</v>
      </c>
      <c r="E53" s="21"/>
      <c r="F53" s="22">
        <f t="shared" si="0"/>
        <v>0</v>
      </c>
      <c r="G53" s="22">
        <f>SUBTOTAL(9,G54:G57)</f>
        <v>0</v>
      </c>
      <c r="H53" s="22">
        <f t="shared" ref="H53:T53" si="31">SUBTOTAL(9,H54:H57)</f>
        <v>0</v>
      </c>
      <c r="I53" s="22">
        <f t="shared" si="31"/>
        <v>0</v>
      </c>
      <c r="J53" s="22">
        <f t="shared" si="31"/>
        <v>0</v>
      </c>
      <c r="K53" s="22">
        <f t="shared" si="31"/>
        <v>0</v>
      </c>
      <c r="L53" s="22">
        <f t="shared" si="31"/>
        <v>0</v>
      </c>
      <c r="M53" s="22">
        <f t="shared" si="31"/>
        <v>0</v>
      </c>
      <c r="N53" s="22">
        <f t="shared" si="31"/>
        <v>0</v>
      </c>
      <c r="O53" s="22">
        <f t="shared" ref="O53" si="32">SUBTOTAL(9,O54:O57)</f>
        <v>0</v>
      </c>
      <c r="P53" s="22">
        <f t="shared" si="31"/>
        <v>0</v>
      </c>
      <c r="Q53" s="22">
        <f t="shared" si="31"/>
        <v>0</v>
      </c>
      <c r="R53" s="22">
        <f t="shared" si="31"/>
        <v>0</v>
      </c>
      <c r="S53" s="22">
        <f t="shared" ref="S53" si="33">SUBTOTAL(9,S54:S57)</f>
        <v>0</v>
      </c>
      <c r="T53" s="22">
        <f t="shared" si="31"/>
        <v>0</v>
      </c>
      <c r="U53" s="2" t="s">
        <v>17</v>
      </c>
    </row>
    <row r="54" spans="1:24" ht="16.5" hidden="1" customHeight="1" outlineLevel="1">
      <c r="A54" s="84"/>
      <c r="B54" s="79"/>
      <c r="C54" s="20"/>
      <c r="E54" s="23" t="s">
        <v>64</v>
      </c>
      <c r="F54" s="24">
        <f t="shared" si="0"/>
        <v>0</v>
      </c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" t="s">
        <v>19</v>
      </c>
      <c r="V54" s="2" t="str">
        <f>IF(C54="",IF(D54="",E54,D54),C54)</f>
        <v>老運）管理費収入</v>
      </c>
      <c r="W54" s="2" t="s">
        <v>13</v>
      </c>
    </row>
    <row r="55" spans="1:24" ht="16.5" hidden="1" customHeight="1" outlineLevel="1">
      <c r="A55" s="84"/>
      <c r="B55" s="79"/>
      <c r="C55" s="20"/>
      <c r="E55" s="23" t="s">
        <v>65</v>
      </c>
      <c r="F55" s="24">
        <f t="shared" si="0"/>
        <v>0</v>
      </c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" t="s">
        <v>19</v>
      </c>
      <c r="V55" s="2" t="str">
        <f>IF(C55="",IF(D55="",E55,D55),C55)</f>
        <v>老運）その他の利用料収入</v>
      </c>
      <c r="W55" s="2" t="s">
        <v>13</v>
      </c>
    </row>
    <row r="56" spans="1:24" ht="16.5" hidden="1" customHeight="1" outlineLevel="1">
      <c r="A56" s="84"/>
      <c r="B56" s="79"/>
      <c r="C56" s="20"/>
      <c r="E56" s="23" t="s">
        <v>66</v>
      </c>
      <c r="F56" s="24">
        <f t="shared" si="0"/>
        <v>0</v>
      </c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" t="s">
        <v>19</v>
      </c>
      <c r="V56" s="2" t="str">
        <f>IF(C56="",IF(D56="",E56,D56),C56)</f>
        <v>老運）補助金事業収入</v>
      </c>
      <c r="W56" s="2" t="s">
        <v>13</v>
      </c>
    </row>
    <row r="57" spans="1:24" ht="16.5" hidden="1" customHeight="1" outlineLevel="1">
      <c r="A57" s="84"/>
      <c r="B57" s="79"/>
      <c r="C57" s="20"/>
      <c r="E57" s="23" t="s">
        <v>67</v>
      </c>
      <c r="F57" s="24">
        <f t="shared" si="0"/>
        <v>0</v>
      </c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" t="s">
        <v>19</v>
      </c>
      <c r="V57" s="2" t="str">
        <f>IF(C57="",IF(D57="",E57,D57),C57)</f>
        <v>老運）その他の事業収入</v>
      </c>
      <c r="W57" s="2" t="s">
        <v>13</v>
      </c>
    </row>
    <row r="58" spans="1:24" ht="16.5" hidden="1" customHeight="1" outlineLevel="1">
      <c r="A58" s="84"/>
      <c r="B58" s="79"/>
      <c r="C58" s="20"/>
      <c r="D58" s="1" t="s">
        <v>68</v>
      </c>
      <c r="E58" s="21"/>
      <c r="F58" s="22">
        <f t="shared" si="0"/>
        <v>0</v>
      </c>
      <c r="G58" s="22">
        <f>SUBTOTAL(9,G59:G61)</f>
        <v>0</v>
      </c>
      <c r="H58" s="22">
        <f t="shared" ref="H58:T58" si="34">SUBTOTAL(9,H59:H61)</f>
        <v>0</v>
      </c>
      <c r="I58" s="22">
        <f t="shared" si="34"/>
        <v>0</v>
      </c>
      <c r="J58" s="22">
        <f t="shared" si="34"/>
        <v>0</v>
      </c>
      <c r="K58" s="22">
        <f t="shared" si="34"/>
        <v>0</v>
      </c>
      <c r="L58" s="22">
        <f t="shared" si="34"/>
        <v>0</v>
      </c>
      <c r="M58" s="22">
        <f t="shared" si="34"/>
        <v>0</v>
      </c>
      <c r="N58" s="22">
        <f t="shared" si="34"/>
        <v>0</v>
      </c>
      <c r="O58" s="22">
        <f t="shared" ref="O58" si="35">SUBTOTAL(9,O59:O61)</f>
        <v>0</v>
      </c>
      <c r="P58" s="22">
        <f t="shared" si="34"/>
        <v>0</v>
      </c>
      <c r="Q58" s="22">
        <f t="shared" si="34"/>
        <v>0</v>
      </c>
      <c r="R58" s="22">
        <f t="shared" si="34"/>
        <v>0</v>
      </c>
      <c r="S58" s="22">
        <f t="shared" ref="S58" si="36">SUBTOTAL(9,S59:S61)</f>
        <v>0</v>
      </c>
      <c r="T58" s="22">
        <f t="shared" si="34"/>
        <v>0</v>
      </c>
      <c r="U58" s="2" t="s">
        <v>17</v>
      </c>
    </row>
    <row r="59" spans="1:24" ht="16.5" hidden="1" customHeight="1" outlineLevel="1">
      <c r="A59" s="84"/>
      <c r="B59" s="79"/>
      <c r="C59" s="20"/>
      <c r="E59" s="23" t="s">
        <v>69</v>
      </c>
      <c r="F59" s="24">
        <f t="shared" si="0"/>
        <v>0</v>
      </c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" t="s">
        <v>19</v>
      </c>
      <c r="V59" s="2" t="str">
        <f>IF(C59="",IF(D59="",E59,D59),C59)</f>
        <v>老他）管理費収入</v>
      </c>
      <c r="W59" s="2" t="s">
        <v>13</v>
      </c>
    </row>
    <row r="60" spans="1:24" ht="16.5" hidden="1" customHeight="1" outlineLevel="1">
      <c r="A60" s="84"/>
      <c r="B60" s="79"/>
      <c r="C60" s="20"/>
      <c r="E60" s="23" t="s">
        <v>70</v>
      </c>
      <c r="F60" s="24">
        <f t="shared" si="0"/>
        <v>0</v>
      </c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" t="s">
        <v>19</v>
      </c>
      <c r="V60" s="2" t="str">
        <f>IF(C60="",IF(D60="",E60,D60),C60)</f>
        <v>老他）その他の利用料収入</v>
      </c>
      <c r="W60" s="2" t="s">
        <v>13</v>
      </c>
    </row>
    <row r="61" spans="1:24" ht="16.5" hidden="1" customHeight="1" outlineLevel="1">
      <c r="A61" s="84"/>
      <c r="B61" s="79"/>
      <c r="C61" s="20"/>
      <c r="E61" s="23" t="s">
        <v>71</v>
      </c>
      <c r="F61" s="24">
        <f t="shared" si="0"/>
        <v>0</v>
      </c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" t="s">
        <v>19</v>
      </c>
      <c r="V61" s="2" t="str">
        <f>IF(C61="",IF(D61="",E61,D61),C61)</f>
        <v>老他）その他の事業収入</v>
      </c>
      <c r="W61" s="2" t="s">
        <v>13</v>
      </c>
    </row>
    <row r="62" spans="1:24" ht="16.5" hidden="1" customHeight="1" outlineLevel="1">
      <c r="A62" s="84"/>
      <c r="B62" s="79"/>
      <c r="C62" s="15" t="s">
        <v>72</v>
      </c>
      <c r="D62" s="16"/>
      <c r="E62" s="17"/>
      <c r="F62" s="18">
        <f t="shared" si="0"/>
        <v>0</v>
      </c>
      <c r="G62" s="18">
        <f>SUBTOTAL(9,G63:G70)</f>
        <v>0</v>
      </c>
      <c r="H62" s="18">
        <f>SUBTOTAL(9,H63:H70)</f>
        <v>0</v>
      </c>
      <c r="I62" s="18">
        <f t="shared" ref="I62:K62" si="37">SUBTOTAL(9,I63:I70)</f>
        <v>0</v>
      </c>
      <c r="J62" s="18">
        <f t="shared" si="37"/>
        <v>0</v>
      </c>
      <c r="K62" s="18">
        <f t="shared" si="37"/>
        <v>0</v>
      </c>
      <c r="L62" s="18">
        <f>SUBTOTAL(9,L63:L70)</f>
        <v>0</v>
      </c>
      <c r="M62" s="18">
        <f t="shared" ref="M62:P62" si="38">SUBTOTAL(9,M63:M70)</f>
        <v>0</v>
      </c>
      <c r="N62" s="18">
        <f t="shared" si="38"/>
        <v>0</v>
      </c>
      <c r="O62" s="18">
        <f t="shared" ref="O62" si="39">SUBTOTAL(9,O63:O70)</f>
        <v>0</v>
      </c>
      <c r="P62" s="18">
        <f t="shared" si="38"/>
        <v>0</v>
      </c>
      <c r="Q62" s="18">
        <f>SUBTOTAL(9,Q63:Q70)</f>
        <v>0</v>
      </c>
      <c r="R62" s="18">
        <f>SUBTOTAL(9,R63:R70)</f>
        <v>0</v>
      </c>
      <c r="S62" s="18">
        <f>SUBTOTAL(9,S63:S70)</f>
        <v>0</v>
      </c>
      <c r="T62" s="18">
        <f>SUBTOTAL(9,T63:T70)</f>
        <v>0</v>
      </c>
      <c r="U62" s="2" t="s">
        <v>15</v>
      </c>
    </row>
    <row r="63" spans="1:24" ht="16.5" hidden="1" customHeight="1" outlineLevel="1">
      <c r="A63" s="84"/>
      <c r="B63" s="79"/>
      <c r="C63" s="20"/>
      <c r="D63" s="1" t="s">
        <v>73</v>
      </c>
      <c r="E63" s="21"/>
      <c r="F63" s="22">
        <f t="shared" si="0"/>
        <v>0</v>
      </c>
      <c r="G63" s="22">
        <f t="shared" ref="G63:R63" si="40">SUBTOTAL(9,G64:G65)</f>
        <v>0</v>
      </c>
      <c r="H63" s="22">
        <f t="shared" si="40"/>
        <v>0</v>
      </c>
      <c r="I63" s="22">
        <f t="shared" si="40"/>
        <v>0</v>
      </c>
      <c r="J63" s="22">
        <f t="shared" si="40"/>
        <v>0</v>
      </c>
      <c r="K63" s="22">
        <f t="shared" si="40"/>
        <v>0</v>
      </c>
      <c r="L63" s="22">
        <f t="shared" si="40"/>
        <v>0</v>
      </c>
      <c r="M63" s="22">
        <f t="shared" si="40"/>
        <v>0</v>
      </c>
      <c r="N63" s="22">
        <f t="shared" si="40"/>
        <v>0</v>
      </c>
      <c r="O63" s="22">
        <f t="shared" ref="O63" si="41">SUBTOTAL(9,O64:O65)</f>
        <v>0</v>
      </c>
      <c r="P63" s="22">
        <f t="shared" si="40"/>
        <v>0</v>
      </c>
      <c r="Q63" s="22">
        <f t="shared" si="40"/>
        <v>0</v>
      </c>
      <c r="R63" s="22">
        <f t="shared" si="40"/>
        <v>0</v>
      </c>
      <c r="S63" s="22">
        <f>SUBTOTAL(9,S64:S65)</f>
        <v>0</v>
      </c>
      <c r="T63" s="22">
        <f>SUBTOTAL(9,T64:T65)</f>
        <v>0</v>
      </c>
      <c r="U63" s="2" t="s">
        <v>17</v>
      </c>
      <c r="X63" s="26"/>
    </row>
    <row r="64" spans="1:24" ht="16.5" hidden="1" customHeight="1" outlineLevel="1">
      <c r="A64" s="84"/>
      <c r="B64" s="79"/>
      <c r="C64" s="20"/>
      <c r="E64" s="23" t="s">
        <v>74</v>
      </c>
      <c r="F64" s="24">
        <f t="shared" si="0"/>
        <v>0</v>
      </c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" t="s">
        <v>19</v>
      </c>
      <c r="V64" s="2" t="str">
        <f>IF(C64="",IF(D64="",E64,D64),C64)</f>
        <v>児）事務費収入</v>
      </c>
      <c r="W64" s="2" t="s">
        <v>13</v>
      </c>
      <c r="X64" s="27"/>
    </row>
    <row r="65" spans="1:24" ht="16.5" hidden="1" customHeight="1" outlineLevel="1">
      <c r="A65" s="84"/>
      <c r="B65" s="79"/>
      <c r="C65" s="20"/>
      <c r="E65" s="23" t="s">
        <v>75</v>
      </c>
      <c r="F65" s="24">
        <f t="shared" si="0"/>
        <v>0</v>
      </c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" t="s">
        <v>19</v>
      </c>
      <c r="V65" s="2" t="str">
        <f>IF(C65="",IF(D65="",E65,D65),C65)</f>
        <v>児）事業費収入</v>
      </c>
      <c r="W65" s="2" t="s">
        <v>13</v>
      </c>
      <c r="X65" s="27"/>
    </row>
    <row r="66" spans="1:24" ht="16.5" hidden="1" customHeight="1" outlineLevel="1">
      <c r="A66" s="84"/>
      <c r="B66" s="79"/>
      <c r="C66" s="20"/>
      <c r="D66" s="1" t="s">
        <v>76</v>
      </c>
      <c r="E66" s="21"/>
      <c r="F66" s="22">
        <f t="shared" si="0"/>
        <v>0</v>
      </c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" t="s">
        <v>77</v>
      </c>
      <c r="V66" s="2" t="str">
        <f>IF(C66="",IF(D66="",E66,D66),C66)</f>
        <v>児）私的契約利用料収入</v>
      </c>
      <c r="W66" s="2" t="s">
        <v>13</v>
      </c>
      <c r="X66" s="27"/>
    </row>
    <row r="67" spans="1:24" ht="16.5" hidden="1" customHeight="1" outlineLevel="1">
      <c r="A67" s="84"/>
      <c r="B67" s="79"/>
      <c r="C67" s="20"/>
      <c r="D67" s="1" t="s">
        <v>78</v>
      </c>
      <c r="E67" s="21"/>
      <c r="F67" s="22">
        <f t="shared" si="0"/>
        <v>0</v>
      </c>
      <c r="G67" s="22">
        <f>SUBTOTAL(9,G68:G70)</f>
        <v>0</v>
      </c>
      <c r="H67" s="22">
        <f t="shared" ref="H67:T67" si="42">SUBTOTAL(9,H68:H70)</f>
        <v>0</v>
      </c>
      <c r="I67" s="22">
        <f t="shared" si="42"/>
        <v>0</v>
      </c>
      <c r="J67" s="22">
        <f t="shared" si="42"/>
        <v>0</v>
      </c>
      <c r="K67" s="22">
        <f t="shared" si="42"/>
        <v>0</v>
      </c>
      <c r="L67" s="22">
        <f t="shared" si="42"/>
        <v>0</v>
      </c>
      <c r="M67" s="22">
        <f t="shared" si="42"/>
        <v>0</v>
      </c>
      <c r="N67" s="22">
        <f t="shared" si="42"/>
        <v>0</v>
      </c>
      <c r="O67" s="22">
        <f t="shared" ref="O67" si="43">SUBTOTAL(9,O68:O70)</f>
        <v>0</v>
      </c>
      <c r="P67" s="22">
        <f t="shared" si="42"/>
        <v>0</v>
      </c>
      <c r="Q67" s="22">
        <f t="shared" si="42"/>
        <v>0</v>
      </c>
      <c r="R67" s="22">
        <f t="shared" si="42"/>
        <v>0</v>
      </c>
      <c r="S67" s="22">
        <f t="shared" ref="S67" si="44">SUBTOTAL(9,S68:S70)</f>
        <v>0</v>
      </c>
      <c r="T67" s="22">
        <f t="shared" si="42"/>
        <v>0</v>
      </c>
      <c r="U67" s="2" t="s">
        <v>17</v>
      </c>
      <c r="X67" s="26"/>
    </row>
    <row r="68" spans="1:24" ht="16.5" hidden="1" customHeight="1" outlineLevel="1">
      <c r="A68" s="84"/>
      <c r="B68" s="79"/>
      <c r="C68" s="20"/>
      <c r="E68" s="23" t="s">
        <v>79</v>
      </c>
      <c r="F68" s="24">
        <f t="shared" si="0"/>
        <v>0</v>
      </c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" t="s">
        <v>19</v>
      </c>
      <c r="V68" s="2" t="str">
        <f>IF(C68="",IF(D68="",E68,D68),C68)</f>
        <v>児）補助金事業収入</v>
      </c>
      <c r="W68" s="2" t="s">
        <v>13</v>
      </c>
      <c r="X68" s="27"/>
    </row>
    <row r="69" spans="1:24" ht="16.5" hidden="1" customHeight="1" outlineLevel="1">
      <c r="A69" s="84"/>
      <c r="B69" s="79"/>
      <c r="C69" s="20"/>
      <c r="E69" s="23" t="s">
        <v>80</v>
      </c>
      <c r="F69" s="24">
        <f t="shared" si="0"/>
        <v>0</v>
      </c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" t="s">
        <v>19</v>
      </c>
      <c r="V69" s="2" t="str">
        <f>IF(C69="",IF(D69="",E69,D69),C69)</f>
        <v>児）受託事業収入</v>
      </c>
      <c r="W69" s="2" t="s">
        <v>13</v>
      </c>
      <c r="X69" s="26"/>
    </row>
    <row r="70" spans="1:24" ht="16.5" hidden="1" customHeight="1" outlineLevel="1">
      <c r="A70" s="84"/>
      <c r="B70" s="79"/>
      <c r="C70" s="20"/>
      <c r="E70" s="23" t="s">
        <v>81</v>
      </c>
      <c r="F70" s="24">
        <f t="shared" ref="F70:F133" si="45">SUM(G70:T70)</f>
        <v>0</v>
      </c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" t="s">
        <v>19</v>
      </c>
      <c r="V70" s="2" t="str">
        <f>IF(C70="",IF(D70="",E70,D70),C70)</f>
        <v>児）その他の事業収入</v>
      </c>
      <c r="W70" s="2" t="s">
        <v>13</v>
      </c>
      <c r="X70" s="27"/>
    </row>
    <row r="71" spans="1:24" ht="16.5" hidden="1" customHeight="1" outlineLevel="1">
      <c r="A71" s="84"/>
      <c r="B71" s="79"/>
      <c r="C71" s="15" t="s">
        <v>82</v>
      </c>
      <c r="D71" s="16"/>
      <c r="E71" s="17"/>
      <c r="F71" s="18">
        <f t="shared" si="45"/>
        <v>0</v>
      </c>
      <c r="G71" s="18">
        <f>SUBTOTAL(9,G72:G78)</f>
        <v>0</v>
      </c>
      <c r="H71" s="18">
        <f t="shared" ref="H71:T71" si="46">SUBTOTAL(9,H72:H78)</f>
        <v>0</v>
      </c>
      <c r="I71" s="18">
        <f t="shared" si="46"/>
        <v>0</v>
      </c>
      <c r="J71" s="18">
        <f t="shared" si="46"/>
        <v>0</v>
      </c>
      <c r="K71" s="18">
        <f t="shared" si="46"/>
        <v>0</v>
      </c>
      <c r="L71" s="18">
        <f t="shared" si="46"/>
        <v>0</v>
      </c>
      <c r="M71" s="18">
        <f t="shared" si="46"/>
        <v>0</v>
      </c>
      <c r="N71" s="18">
        <f t="shared" si="46"/>
        <v>0</v>
      </c>
      <c r="O71" s="18">
        <f t="shared" ref="O71" si="47">SUBTOTAL(9,O72:O78)</f>
        <v>0</v>
      </c>
      <c r="P71" s="18">
        <f t="shared" si="46"/>
        <v>0</v>
      </c>
      <c r="Q71" s="18">
        <f t="shared" si="46"/>
        <v>0</v>
      </c>
      <c r="R71" s="18">
        <f t="shared" si="46"/>
        <v>0</v>
      </c>
      <c r="S71" s="18">
        <f t="shared" ref="S71" si="48">SUBTOTAL(9,S72:S78)</f>
        <v>0</v>
      </c>
      <c r="T71" s="18">
        <f t="shared" si="46"/>
        <v>0</v>
      </c>
      <c r="U71" s="2" t="s">
        <v>15</v>
      </c>
      <c r="X71" s="27"/>
    </row>
    <row r="72" spans="1:24" ht="16.5" hidden="1" customHeight="1" outlineLevel="1">
      <c r="A72" s="84"/>
      <c r="B72" s="79"/>
      <c r="C72" s="20"/>
      <c r="D72" s="1" t="s">
        <v>83</v>
      </c>
      <c r="E72" s="21"/>
      <c r="F72" s="22">
        <f t="shared" si="45"/>
        <v>0</v>
      </c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" t="s">
        <v>77</v>
      </c>
      <c r="V72" s="2" t="str">
        <f>IF(C72="",IF(D72="",E72,D72),C72)</f>
        <v>保育所運営費収入</v>
      </c>
      <c r="W72" s="2" t="s">
        <v>13</v>
      </c>
      <c r="X72" s="27"/>
    </row>
    <row r="73" spans="1:24" ht="16.5" hidden="1" customHeight="1" outlineLevel="1">
      <c r="A73" s="84"/>
      <c r="B73" s="79"/>
      <c r="C73" s="20"/>
      <c r="D73" s="1" t="s">
        <v>84</v>
      </c>
      <c r="E73" s="21"/>
      <c r="F73" s="22">
        <f t="shared" si="45"/>
        <v>0</v>
      </c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" t="s">
        <v>77</v>
      </c>
      <c r="V73" s="2" t="str">
        <f>IF(C73="",IF(D73="",E73,D73),C73)</f>
        <v>保）私的契約利用料収入</v>
      </c>
      <c r="W73" s="2" t="s">
        <v>13</v>
      </c>
      <c r="X73" s="26"/>
    </row>
    <row r="74" spans="1:24" ht="16.5" hidden="1" customHeight="1" outlineLevel="1">
      <c r="A74" s="84"/>
      <c r="B74" s="79"/>
      <c r="C74" s="20"/>
      <c r="D74" s="1" t="s">
        <v>85</v>
      </c>
      <c r="E74" s="21"/>
      <c r="F74" s="22">
        <f t="shared" si="45"/>
        <v>0</v>
      </c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" t="s">
        <v>77</v>
      </c>
      <c r="V74" s="2" t="str">
        <f>IF(C74="",IF(D74="",E74,D74),C74)</f>
        <v>私的認定保育所利用料収入</v>
      </c>
      <c r="W74" s="2" t="s">
        <v>13</v>
      </c>
      <c r="X74" s="27"/>
    </row>
    <row r="75" spans="1:24" ht="16.5" hidden="1" customHeight="1" outlineLevel="1">
      <c r="A75" s="84"/>
      <c r="B75" s="79"/>
      <c r="C75" s="20"/>
      <c r="D75" s="1" t="s">
        <v>86</v>
      </c>
      <c r="E75" s="21"/>
      <c r="F75" s="22">
        <f t="shared" si="45"/>
        <v>0</v>
      </c>
      <c r="G75" s="22">
        <f>SUBTOTAL(9,G76:G78)</f>
        <v>0</v>
      </c>
      <c r="H75" s="22">
        <f t="shared" ref="H75:T75" si="49">SUBTOTAL(9,H76:H78)</f>
        <v>0</v>
      </c>
      <c r="I75" s="22">
        <f t="shared" si="49"/>
        <v>0</v>
      </c>
      <c r="J75" s="22">
        <f t="shared" si="49"/>
        <v>0</v>
      </c>
      <c r="K75" s="22">
        <f t="shared" si="49"/>
        <v>0</v>
      </c>
      <c r="L75" s="22">
        <f t="shared" si="49"/>
        <v>0</v>
      </c>
      <c r="M75" s="22">
        <f t="shared" si="49"/>
        <v>0</v>
      </c>
      <c r="N75" s="22">
        <f t="shared" si="49"/>
        <v>0</v>
      </c>
      <c r="O75" s="22">
        <f t="shared" ref="O75" si="50">SUBTOTAL(9,O76:O78)</f>
        <v>0</v>
      </c>
      <c r="P75" s="22">
        <f t="shared" si="49"/>
        <v>0</v>
      </c>
      <c r="Q75" s="22">
        <f t="shared" si="49"/>
        <v>0</v>
      </c>
      <c r="R75" s="22">
        <f t="shared" si="49"/>
        <v>0</v>
      </c>
      <c r="S75" s="22">
        <f t="shared" ref="S75" si="51">SUBTOTAL(9,S76:S78)</f>
        <v>0</v>
      </c>
      <c r="T75" s="22">
        <f t="shared" si="49"/>
        <v>0</v>
      </c>
      <c r="U75" s="2" t="s">
        <v>17</v>
      </c>
    </row>
    <row r="76" spans="1:24" ht="16.5" hidden="1" customHeight="1" outlineLevel="1">
      <c r="A76" s="84"/>
      <c r="B76" s="79"/>
      <c r="C76" s="20"/>
      <c r="E76" s="23" t="s">
        <v>87</v>
      </c>
      <c r="F76" s="24">
        <f t="shared" si="45"/>
        <v>0</v>
      </c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" t="s">
        <v>19</v>
      </c>
      <c r="V76" s="2" t="str">
        <f>IF(C76="",IF(D76="",E76,D76),C76)</f>
        <v>保）補助金事業収入</v>
      </c>
      <c r="W76" s="2" t="s">
        <v>13</v>
      </c>
    </row>
    <row r="77" spans="1:24" ht="16.5" hidden="1" customHeight="1" outlineLevel="1">
      <c r="A77" s="84"/>
      <c r="B77" s="79"/>
      <c r="C77" s="20"/>
      <c r="E77" s="23" t="s">
        <v>88</v>
      </c>
      <c r="F77" s="24">
        <f t="shared" si="45"/>
        <v>0</v>
      </c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" t="s">
        <v>19</v>
      </c>
      <c r="V77" s="2" t="str">
        <f>IF(C77="",IF(D77="",E77,D77),C77)</f>
        <v>保）受託事業収入</v>
      </c>
      <c r="W77" s="2" t="s">
        <v>13</v>
      </c>
    </row>
    <row r="78" spans="1:24" ht="16.5" hidden="1" customHeight="1" outlineLevel="1">
      <c r="A78" s="84"/>
      <c r="B78" s="79"/>
      <c r="C78" s="20"/>
      <c r="E78" s="23" t="s">
        <v>89</v>
      </c>
      <c r="F78" s="24">
        <f t="shared" si="45"/>
        <v>0</v>
      </c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" t="s">
        <v>19</v>
      </c>
      <c r="V78" s="2" t="str">
        <f>IF(C78="",IF(D78="",E78,D78),C78)</f>
        <v>保）その他の事業収入</v>
      </c>
      <c r="W78" s="2" t="s">
        <v>13</v>
      </c>
    </row>
    <row r="79" spans="1:24" ht="16.5" customHeight="1" collapsed="1">
      <c r="A79" s="84"/>
      <c r="B79" s="79"/>
      <c r="C79" s="15" t="s">
        <v>90</v>
      </c>
      <c r="D79" s="16"/>
      <c r="E79" s="17"/>
      <c r="F79" s="18">
        <f t="shared" si="45"/>
        <v>42923918</v>
      </c>
      <c r="G79" s="18">
        <f>SUM(G80:G84)</f>
        <v>0</v>
      </c>
      <c r="H79" s="18">
        <f t="shared" ref="H79:T79" si="52">SUBTOTAL(9,H80:H84)</f>
        <v>0</v>
      </c>
      <c r="I79" s="18">
        <f t="shared" si="52"/>
        <v>0</v>
      </c>
      <c r="J79" s="18">
        <f t="shared" si="52"/>
        <v>0</v>
      </c>
      <c r="K79" s="18">
        <f t="shared" si="52"/>
        <v>0</v>
      </c>
      <c r="L79" s="18">
        <f t="shared" si="52"/>
        <v>0</v>
      </c>
      <c r="M79" s="18">
        <f>SUBTOTAL(9,M80:M84)</f>
        <v>0</v>
      </c>
      <c r="N79" s="18">
        <f>SUBTOTAL(9,N80:N84)</f>
        <v>0</v>
      </c>
      <c r="O79" s="18">
        <f>SUBTOTAL(9,O80:O84)</f>
        <v>0</v>
      </c>
      <c r="P79" s="18">
        <f>SUBTOTAL(9,P80:P84)</f>
        <v>0</v>
      </c>
      <c r="Q79" s="18">
        <f t="shared" ref="Q79" si="53">SUBTOTAL(9,Q80:Q84)</f>
        <v>14788511</v>
      </c>
      <c r="R79" s="18">
        <f>SUBTOTAL(9,R80:R84)</f>
        <v>2714510</v>
      </c>
      <c r="S79" s="18">
        <f t="shared" ref="S79" si="54">SUBTOTAL(9,S80:S84)</f>
        <v>18120282</v>
      </c>
      <c r="T79" s="18">
        <f t="shared" si="52"/>
        <v>7300615</v>
      </c>
      <c r="U79" s="2" t="s">
        <v>15</v>
      </c>
    </row>
    <row r="80" spans="1:24" ht="16.5" customHeight="1">
      <c r="A80" s="84"/>
      <c r="B80" s="79"/>
      <c r="C80" s="20"/>
      <c r="D80" s="1" t="s">
        <v>91</v>
      </c>
      <c r="E80" s="21"/>
      <c r="F80" s="22">
        <f t="shared" si="45"/>
        <v>20774293</v>
      </c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>
        <v>13689137</v>
      </c>
      <c r="R80" s="22"/>
      <c r="S80" s="22">
        <v>7085156</v>
      </c>
      <c r="T80" s="22"/>
      <c r="U80" s="2" t="s">
        <v>77</v>
      </c>
      <c r="V80" s="2" t="str">
        <f>IF(C80="",IF(D80="",E80,D80),C80)</f>
        <v>お弁当事業収入</v>
      </c>
      <c r="W80" s="2" t="s">
        <v>13</v>
      </c>
    </row>
    <row r="81" spans="1:23" ht="16.5" customHeight="1">
      <c r="A81" s="84"/>
      <c r="B81" s="79"/>
      <c r="C81" s="20"/>
      <c r="D81" s="1" t="s">
        <v>92</v>
      </c>
      <c r="E81" s="21"/>
      <c r="F81" s="22">
        <f t="shared" si="45"/>
        <v>969000</v>
      </c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>
        <v>411200</v>
      </c>
      <c r="S81" s="22"/>
      <c r="T81" s="22">
        <v>557800</v>
      </c>
      <c r="U81" s="2" t="s">
        <v>77</v>
      </c>
      <c r="V81" s="2" t="str">
        <f>IF(C81="",IF(D81="",E81,D81),C81)</f>
        <v>委託販売事業収入</v>
      </c>
      <c r="W81" s="2" t="s">
        <v>13</v>
      </c>
    </row>
    <row r="82" spans="1:23" ht="16.5" customHeight="1">
      <c r="A82" s="84"/>
      <c r="B82" s="79"/>
      <c r="C82" s="20"/>
      <c r="D82" s="1" t="s">
        <v>93</v>
      </c>
      <c r="E82" s="21"/>
      <c r="F82" s="22">
        <f t="shared" si="45"/>
        <v>6300000</v>
      </c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>
        <v>6300000</v>
      </c>
      <c r="U82" s="2" t="s">
        <v>77</v>
      </c>
      <c r="V82" s="2" t="str">
        <f>IF(C82="",IF(D82="",E82,D82),C82)</f>
        <v>物資販売事業収入</v>
      </c>
      <c r="W82" s="2" t="s">
        <v>13</v>
      </c>
    </row>
    <row r="83" spans="1:23" ht="16.5" customHeight="1">
      <c r="A83" s="84"/>
      <c r="B83" s="79"/>
      <c r="C83" s="20"/>
      <c r="D83" s="1" t="s">
        <v>94</v>
      </c>
      <c r="E83" s="21"/>
      <c r="F83" s="22">
        <f t="shared" si="45"/>
        <v>10017026</v>
      </c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>
        <v>10017026</v>
      </c>
      <c r="T83" s="22"/>
      <c r="U83" s="2" t="s">
        <v>77</v>
      </c>
      <c r="V83" s="2" t="str">
        <f>IF(C83="",IF(D83="",E83,D83),C83)</f>
        <v>おそうざい事業収入</v>
      </c>
      <c r="W83" s="2" t="s">
        <v>13</v>
      </c>
    </row>
    <row r="84" spans="1:23" ht="16.5" customHeight="1">
      <c r="A84" s="84"/>
      <c r="B84" s="79"/>
      <c r="C84" s="20"/>
      <c r="D84" s="1" t="s">
        <v>95</v>
      </c>
      <c r="E84" s="21"/>
      <c r="F84" s="22">
        <f t="shared" si="45"/>
        <v>4863599</v>
      </c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>
        <v>1099374</v>
      </c>
      <c r="R84" s="22">
        <v>2303310</v>
      </c>
      <c r="S84" s="22">
        <v>1018100</v>
      </c>
      <c r="T84" s="22">
        <v>442815</v>
      </c>
      <c r="U84" s="2" t="s">
        <v>77</v>
      </c>
      <c r="V84" s="2" t="str">
        <f>IF(C84="",IF(D84="",E84,D84),C84)</f>
        <v>内部委託事業収入</v>
      </c>
      <c r="W84" s="2" t="s">
        <v>13</v>
      </c>
    </row>
    <row r="85" spans="1:23" ht="16.5" customHeight="1">
      <c r="A85" s="84"/>
      <c r="B85" s="79"/>
      <c r="C85" s="15" t="s">
        <v>96</v>
      </c>
      <c r="D85" s="16"/>
      <c r="E85" s="17"/>
      <c r="F85" s="18">
        <f t="shared" si="45"/>
        <v>436026000</v>
      </c>
      <c r="G85" s="18">
        <f>G86+G94+G95+G96+G100+G101</f>
        <v>0</v>
      </c>
      <c r="H85" s="18">
        <f t="shared" ref="H85:I85" si="55">H86+H94+H95+H96+H100+H101</f>
        <v>0</v>
      </c>
      <c r="I85" s="18">
        <f t="shared" si="55"/>
        <v>8400000</v>
      </c>
      <c r="J85" s="18">
        <f>J86+J94+J95+J96+J100+J101</f>
        <v>276000</v>
      </c>
      <c r="K85" s="18">
        <f t="shared" ref="K85:L85" si="56">K86+K94+K95+K96+K100+K101</f>
        <v>216000</v>
      </c>
      <c r="L85" s="18">
        <f t="shared" si="56"/>
        <v>158000000</v>
      </c>
      <c r="M85" s="18">
        <f>M86+M94+M95+M96+M100+M101</f>
        <v>55668000</v>
      </c>
      <c r="N85" s="18">
        <f t="shared" ref="N85:P85" si="57">N86+N94+N95+N96+N100+N101</f>
        <v>35316000</v>
      </c>
      <c r="O85" s="18">
        <f t="shared" ref="O85" si="58">O86+O94+O95+O96+O100+O101</f>
        <v>150000</v>
      </c>
      <c r="P85" s="18">
        <f t="shared" si="57"/>
        <v>2000000</v>
      </c>
      <c r="Q85" s="18">
        <f>Q86+Q94+Q95+Q96+Q100+Q101</f>
        <v>13000000</v>
      </c>
      <c r="R85" s="18">
        <f t="shared" ref="R85:T85" si="59">R86+R94+R95+R96+R100+R101</f>
        <v>20000000</v>
      </c>
      <c r="S85" s="18">
        <f t="shared" ref="S85" si="60">S86+S94+S95+S96+S100+S101</f>
        <v>55000000</v>
      </c>
      <c r="T85" s="18">
        <f t="shared" si="59"/>
        <v>88000000</v>
      </c>
      <c r="U85" s="2" t="s">
        <v>15</v>
      </c>
    </row>
    <row r="86" spans="1:23" ht="16.5" customHeight="1">
      <c r="A86" s="84"/>
      <c r="B86" s="79"/>
      <c r="C86" s="20"/>
      <c r="D86" s="1" t="s">
        <v>97</v>
      </c>
      <c r="E86" s="21"/>
      <c r="F86" s="22">
        <f t="shared" si="45"/>
        <v>399042000</v>
      </c>
      <c r="G86" s="22">
        <f>SUBTOTAL(9,G87:G93)</f>
        <v>0</v>
      </c>
      <c r="H86" s="22">
        <f t="shared" ref="H86:T86" si="61">SUBTOTAL(9,H87:H93)</f>
        <v>0</v>
      </c>
      <c r="I86" s="22">
        <f t="shared" si="61"/>
        <v>8400000</v>
      </c>
      <c r="J86" s="22">
        <f t="shared" si="61"/>
        <v>276000</v>
      </c>
      <c r="K86" s="22">
        <f t="shared" si="61"/>
        <v>216000</v>
      </c>
      <c r="L86" s="22">
        <f t="shared" si="61"/>
        <v>140000000</v>
      </c>
      <c r="M86" s="22">
        <f>SUBTOTAL(9,M87:M93)</f>
        <v>45000000</v>
      </c>
      <c r="N86" s="22">
        <f t="shared" si="61"/>
        <v>27000000</v>
      </c>
      <c r="O86" s="22">
        <f t="shared" ref="O86" si="62">SUBTOTAL(9,O87:O93)</f>
        <v>150000</v>
      </c>
      <c r="P86" s="22">
        <f t="shared" si="61"/>
        <v>2000000</v>
      </c>
      <c r="Q86" s="22">
        <f t="shared" si="61"/>
        <v>13000000</v>
      </c>
      <c r="R86" s="22">
        <f t="shared" si="61"/>
        <v>20000000</v>
      </c>
      <c r="S86" s="22">
        <f t="shared" ref="S86" si="63">SUBTOTAL(9,S87:S93)</f>
        <v>55000000</v>
      </c>
      <c r="T86" s="22">
        <f t="shared" si="61"/>
        <v>88000000</v>
      </c>
      <c r="U86" s="2" t="s">
        <v>17</v>
      </c>
    </row>
    <row r="87" spans="1:23" ht="16.5" customHeight="1">
      <c r="A87" s="84"/>
      <c r="B87" s="79"/>
      <c r="C87" s="20"/>
      <c r="E87" s="23" t="s">
        <v>98</v>
      </c>
      <c r="F87" s="73">
        <f t="shared" si="45"/>
        <v>303000000</v>
      </c>
      <c r="G87" s="73"/>
      <c r="H87" s="73"/>
      <c r="I87" s="73"/>
      <c r="J87" s="73"/>
      <c r="K87" s="73"/>
      <c r="L87" s="73">
        <v>140000000</v>
      </c>
      <c r="M87" s="73"/>
      <c r="N87" s="73"/>
      <c r="O87" s="73"/>
      <c r="P87" s="73"/>
      <c r="Q87" s="73"/>
      <c r="R87" s="73">
        <v>20000000</v>
      </c>
      <c r="S87" s="73">
        <v>55000000</v>
      </c>
      <c r="T87" s="73">
        <v>88000000</v>
      </c>
      <c r="U87" s="2" t="s">
        <v>19</v>
      </c>
      <c r="V87" s="2" t="str">
        <f>IF(C87="",IF(D87="",E87,D87),C87)</f>
        <v>介護給付費収入</v>
      </c>
      <c r="W87" s="2" t="s">
        <v>13</v>
      </c>
    </row>
    <row r="88" spans="1:23" ht="16.5" customHeight="1">
      <c r="A88" s="84"/>
      <c r="B88" s="79"/>
      <c r="C88" s="20"/>
      <c r="E88" s="23" t="s">
        <v>99</v>
      </c>
      <c r="F88" s="73">
        <f t="shared" si="45"/>
        <v>0</v>
      </c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2" t="s">
        <v>19</v>
      </c>
      <c r="V88" s="2" t="str">
        <f>IF(C88="",IF(D88="",E88,D88),C88)</f>
        <v>特例介護給付費収入</v>
      </c>
      <c r="W88" s="2" t="s">
        <v>13</v>
      </c>
    </row>
    <row r="89" spans="1:23" ht="16.5" customHeight="1">
      <c r="A89" s="84"/>
      <c r="B89" s="79"/>
      <c r="C89" s="20"/>
      <c r="E89" s="23" t="s">
        <v>100</v>
      </c>
      <c r="F89" s="73">
        <f t="shared" si="45"/>
        <v>87150000</v>
      </c>
      <c r="G89" s="73"/>
      <c r="H89" s="73"/>
      <c r="I89" s="73"/>
      <c r="J89" s="73"/>
      <c r="K89" s="73"/>
      <c r="L89" s="73"/>
      <c r="M89" s="73">
        <v>45000000</v>
      </c>
      <c r="N89" s="73">
        <v>27000000</v>
      </c>
      <c r="O89" s="73">
        <v>150000</v>
      </c>
      <c r="P89" s="73">
        <v>2000000</v>
      </c>
      <c r="Q89" s="73">
        <v>13000000</v>
      </c>
      <c r="R89" s="73"/>
      <c r="S89" s="73"/>
      <c r="T89" s="73"/>
      <c r="U89" s="2" t="s">
        <v>19</v>
      </c>
      <c r="V89" s="2" t="str">
        <f>IF(C89="",IF(D89="",E89,D89),C89)</f>
        <v>訓練等給付費収入</v>
      </c>
      <c r="W89" s="2" t="s">
        <v>13</v>
      </c>
    </row>
    <row r="90" spans="1:23" ht="16.5" customHeight="1">
      <c r="A90" s="84"/>
      <c r="B90" s="79"/>
      <c r="C90" s="20"/>
      <c r="E90" s="23" t="s">
        <v>101</v>
      </c>
      <c r="F90" s="73">
        <f t="shared" si="45"/>
        <v>0</v>
      </c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2" t="s">
        <v>19</v>
      </c>
      <c r="V90" s="2" t="str">
        <f>IF(C90="",IF(D90="",E90,D90),C90)</f>
        <v>特例訓練等給付費収入</v>
      </c>
      <c r="W90" s="2" t="s">
        <v>13</v>
      </c>
    </row>
    <row r="91" spans="1:23" ht="16.5" customHeight="1">
      <c r="A91" s="84"/>
      <c r="B91" s="79"/>
      <c r="C91" s="20"/>
      <c r="E91" s="23" t="s">
        <v>102</v>
      </c>
      <c r="F91" s="73">
        <f t="shared" si="45"/>
        <v>8400000</v>
      </c>
      <c r="G91" s="73"/>
      <c r="H91" s="73"/>
      <c r="I91" s="73">
        <v>8400000</v>
      </c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</row>
    <row r="92" spans="1:23">
      <c r="A92" s="84"/>
      <c r="B92" s="79"/>
      <c r="C92" s="20"/>
      <c r="E92" s="23" t="s">
        <v>351</v>
      </c>
      <c r="F92" s="73">
        <f t="shared" si="45"/>
        <v>216000</v>
      </c>
      <c r="G92" s="73"/>
      <c r="H92" s="73"/>
      <c r="I92" s="73"/>
      <c r="J92" s="73"/>
      <c r="K92" s="73">
        <v>216000</v>
      </c>
      <c r="L92" s="73"/>
      <c r="M92" s="73"/>
      <c r="N92" s="73"/>
      <c r="O92" s="73"/>
      <c r="P92" s="73"/>
      <c r="Q92" s="73"/>
      <c r="R92" s="73"/>
      <c r="S92" s="73"/>
      <c r="T92" s="73"/>
      <c r="U92" s="2" t="s">
        <v>19</v>
      </c>
      <c r="V92" s="2" t="str">
        <f>IF(C92="",IF(D92="",E92,D92),C92)</f>
        <v>地域相談支援給付費</v>
      </c>
      <c r="W92" s="2" t="s">
        <v>13</v>
      </c>
    </row>
    <row r="93" spans="1:23">
      <c r="A93" s="84"/>
      <c r="B93" s="79"/>
      <c r="C93" s="20"/>
      <c r="E93" s="23" t="s">
        <v>352</v>
      </c>
      <c r="F93" s="73">
        <f t="shared" si="45"/>
        <v>276000</v>
      </c>
      <c r="G93" s="73"/>
      <c r="H93" s="73"/>
      <c r="I93" s="73"/>
      <c r="J93" s="73">
        <v>276000</v>
      </c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2" t="s">
        <v>19</v>
      </c>
      <c r="V93" s="2" t="str">
        <f>IF(C93="",IF(D93="",E93,D93),C93)</f>
        <v>障害児相談支援給付費</v>
      </c>
      <c r="W93" s="2" t="s">
        <v>13</v>
      </c>
    </row>
    <row r="94" spans="1:23" hidden="1" outlineLevel="1">
      <c r="A94" s="84"/>
      <c r="B94" s="79"/>
      <c r="C94" s="20"/>
      <c r="D94" s="1" t="s">
        <v>103</v>
      </c>
      <c r="E94" s="21"/>
      <c r="F94" s="74">
        <f t="shared" si="45"/>
        <v>0</v>
      </c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2" t="s">
        <v>77</v>
      </c>
      <c r="V94" s="2" t="str">
        <f>IF(C94="",IF(D94="",E94,D94),C94)</f>
        <v>障害児施設給付費収入</v>
      </c>
      <c r="W94" s="2" t="s">
        <v>13</v>
      </c>
    </row>
    <row r="95" spans="1:23" collapsed="1">
      <c r="A95" s="84"/>
      <c r="B95" s="79"/>
      <c r="C95" s="20"/>
      <c r="D95" s="1" t="s">
        <v>104</v>
      </c>
      <c r="E95" s="21"/>
      <c r="F95" s="74">
        <f t="shared" si="45"/>
        <v>16224000</v>
      </c>
      <c r="G95" s="74"/>
      <c r="H95" s="74"/>
      <c r="I95" s="74"/>
      <c r="J95" s="74"/>
      <c r="K95" s="74"/>
      <c r="L95" s="74"/>
      <c r="M95" s="74">
        <v>8988000</v>
      </c>
      <c r="N95" s="74">
        <v>7236000</v>
      </c>
      <c r="O95" s="74"/>
      <c r="P95" s="74"/>
      <c r="Q95" s="74">
        <v>0</v>
      </c>
      <c r="R95" s="74"/>
      <c r="S95" s="74"/>
      <c r="T95" s="74"/>
      <c r="U95" s="2" t="s">
        <v>77</v>
      </c>
      <c r="V95" s="2" t="str">
        <f>IF(C95="",IF(D95="",E95,D95),C95)</f>
        <v>利用者負担金収入</v>
      </c>
      <c r="W95" s="2" t="s">
        <v>13</v>
      </c>
    </row>
    <row r="96" spans="1:23" ht="16.5" customHeight="1">
      <c r="A96" s="84"/>
      <c r="B96" s="79"/>
      <c r="C96" s="20"/>
      <c r="D96" s="1" t="s">
        <v>105</v>
      </c>
      <c r="E96" s="21"/>
      <c r="F96" s="74">
        <f t="shared" si="45"/>
        <v>2760000</v>
      </c>
      <c r="G96" s="74">
        <f>SUBTOTAL(9,G97:G99)</f>
        <v>0</v>
      </c>
      <c r="H96" s="74">
        <f t="shared" ref="H96:T96" si="64">SUBTOTAL(9,H97:H99)</f>
        <v>0</v>
      </c>
      <c r="I96" s="74">
        <f t="shared" si="64"/>
        <v>0</v>
      </c>
      <c r="J96" s="74">
        <f t="shared" si="64"/>
        <v>0</v>
      </c>
      <c r="K96" s="74">
        <f t="shared" si="64"/>
        <v>0</v>
      </c>
      <c r="L96" s="74">
        <f t="shared" si="64"/>
        <v>0</v>
      </c>
      <c r="M96" s="74">
        <f t="shared" si="64"/>
        <v>1680000</v>
      </c>
      <c r="N96" s="74">
        <f t="shared" si="64"/>
        <v>1080000</v>
      </c>
      <c r="O96" s="74">
        <f t="shared" ref="O96" si="65">SUBTOTAL(9,O97:O99)</f>
        <v>0</v>
      </c>
      <c r="P96" s="74">
        <f t="shared" si="64"/>
        <v>0</v>
      </c>
      <c r="Q96" s="74">
        <f t="shared" si="64"/>
        <v>0</v>
      </c>
      <c r="R96" s="74">
        <f t="shared" si="64"/>
        <v>0</v>
      </c>
      <c r="S96" s="74">
        <f t="shared" ref="S96" si="66">SUBTOTAL(9,S97:S99)</f>
        <v>0</v>
      </c>
      <c r="T96" s="74">
        <f t="shared" si="64"/>
        <v>0</v>
      </c>
      <c r="U96" s="2" t="s">
        <v>17</v>
      </c>
    </row>
    <row r="97" spans="1:23" ht="16.5" customHeight="1">
      <c r="A97" s="84"/>
      <c r="B97" s="79"/>
      <c r="C97" s="20"/>
      <c r="E97" s="23" t="s">
        <v>106</v>
      </c>
      <c r="F97" s="73">
        <f t="shared" si="45"/>
        <v>2760000</v>
      </c>
      <c r="G97" s="73"/>
      <c r="H97" s="73"/>
      <c r="I97" s="73"/>
      <c r="J97" s="73"/>
      <c r="K97" s="73"/>
      <c r="L97" s="73"/>
      <c r="M97" s="73">
        <v>1680000</v>
      </c>
      <c r="N97" s="73">
        <v>1080000</v>
      </c>
      <c r="O97" s="73"/>
      <c r="P97" s="73"/>
      <c r="Q97" s="73"/>
      <c r="R97" s="73"/>
      <c r="S97" s="73"/>
      <c r="T97" s="73"/>
      <c r="U97" s="2" t="s">
        <v>19</v>
      </c>
      <c r="V97" s="2" t="str">
        <f>IF(C97="",IF(D97="",E97,D97),C97)</f>
        <v>特定障害者特別給付費収入</v>
      </c>
      <c r="W97" s="2" t="s">
        <v>13</v>
      </c>
    </row>
    <row r="98" spans="1:23" ht="16.5" customHeight="1">
      <c r="A98" s="84"/>
      <c r="B98" s="79"/>
      <c r="C98" s="20"/>
      <c r="E98" s="23" t="s">
        <v>107</v>
      </c>
      <c r="F98" s="73">
        <f t="shared" si="45"/>
        <v>0</v>
      </c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2" t="s">
        <v>19</v>
      </c>
      <c r="V98" s="2" t="str">
        <f>IF(C98="",IF(D98="",E98,D98),C98)</f>
        <v>特例特定障害者特別給付費収入</v>
      </c>
      <c r="W98" s="2" t="s">
        <v>13</v>
      </c>
    </row>
    <row r="99" spans="1:23" ht="16.5" customHeight="1">
      <c r="A99" s="84"/>
      <c r="B99" s="79"/>
      <c r="C99" s="20"/>
      <c r="E99" s="23" t="s">
        <v>108</v>
      </c>
      <c r="F99" s="73">
        <f t="shared" si="45"/>
        <v>0</v>
      </c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2" t="s">
        <v>19</v>
      </c>
      <c r="V99" s="2" t="str">
        <f>IF(C99="",IF(D99="",E99,D99),C99)</f>
        <v>特定入所障害児食費等給付費収入</v>
      </c>
      <c r="W99" s="2" t="s">
        <v>13</v>
      </c>
    </row>
    <row r="100" spans="1:23" ht="16.5" customHeight="1">
      <c r="A100" s="84"/>
      <c r="B100" s="79"/>
      <c r="C100" s="20"/>
      <c r="D100" s="1" t="s">
        <v>109</v>
      </c>
      <c r="E100" s="21"/>
      <c r="F100" s="74">
        <f t="shared" si="45"/>
        <v>0</v>
      </c>
      <c r="G100" s="74"/>
      <c r="H100" s="74"/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2" t="s">
        <v>77</v>
      </c>
      <c r="V100" s="2" t="str">
        <f>IF(C100="",IF(D100="",E100,D100),C100)</f>
        <v>特定費用収入</v>
      </c>
      <c r="W100" s="2" t="s">
        <v>13</v>
      </c>
    </row>
    <row r="101" spans="1:23" ht="16.5" customHeight="1">
      <c r="A101" s="84"/>
      <c r="B101" s="79"/>
      <c r="C101" s="20"/>
      <c r="D101" s="1" t="s">
        <v>110</v>
      </c>
      <c r="E101" s="21"/>
      <c r="F101" s="74">
        <f t="shared" si="45"/>
        <v>18000000</v>
      </c>
      <c r="G101" s="74">
        <f>SUBTOTAL(9,G102:G105)</f>
        <v>0</v>
      </c>
      <c r="H101" s="74">
        <f t="shared" ref="H101:T101" si="67">SUBTOTAL(9,H102:H105)</f>
        <v>0</v>
      </c>
      <c r="I101" s="74">
        <f t="shared" si="67"/>
        <v>0</v>
      </c>
      <c r="J101" s="74">
        <f t="shared" si="67"/>
        <v>0</v>
      </c>
      <c r="K101" s="74">
        <f t="shared" si="67"/>
        <v>0</v>
      </c>
      <c r="L101" s="74">
        <f t="shared" si="67"/>
        <v>18000000</v>
      </c>
      <c r="M101" s="74">
        <f t="shared" si="67"/>
        <v>0</v>
      </c>
      <c r="N101" s="74">
        <f t="shared" si="67"/>
        <v>0</v>
      </c>
      <c r="O101" s="74">
        <f t="shared" ref="O101" si="68">SUBTOTAL(9,O102:O105)</f>
        <v>0</v>
      </c>
      <c r="P101" s="74">
        <f t="shared" si="67"/>
        <v>0</v>
      </c>
      <c r="Q101" s="74">
        <f t="shared" si="67"/>
        <v>0</v>
      </c>
      <c r="R101" s="74">
        <f t="shared" si="67"/>
        <v>0</v>
      </c>
      <c r="S101" s="74">
        <f t="shared" ref="S101" si="69">SUBTOTAL(9,S102:S105)</f>
        <v>0</v>
      </c>
      <c r="T101" s="74">
        <f t="shared" si="67"/>
        <v>0</v>
      </c>
      <c r="U101" s="2" t="s">
        <v>17</v>
      </c>
    </row>
    <row r="102" spans="1:23" ht="16.5" customHeight="1">
      <c r="A102" s="84"/>
      <c r="B102" s="79"/>
      <c r="C102" s="20"/>
      <c r="E102" s="23" t="s">
        <v>111</v>
      </c>
      <c r="F102" s="73">
        <f t="shared" si="45"/>
        <v>0</v>
      </c>
      <c r="G102" s="73"/>
      <c r="H102" s="73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2" t="s">
        <v>19</v>
      </c>
      <c r="V102" s="2" t="str">
        <f>IF(C102="",IF(D102="",E102,D102),C102)</f>
        <v>障）補助金事業収入</v>
      </c>
      <c r="W102" s="2" t="s">
        <v>13</v>
      </c>
    </row>
    <row r="103" spans="1:23" ht="16.5" customHeight="1">
      <c r="A103" s="84"/>
      <c r="B103" s="79"/>
      <c r="C103" s="20"/>
      <c r="E103" s="23" t="s">
        <v>112</v>
      </c>
      <c r="F103" s="73">
        <f t="shared" si="45"/>
        <v>18000000</v>
      </c>
      <c r="G103" s="73"/>
      <c r="H103" s="73"/>
      <c r="I103" s="73"/>
      <c r="J103" s="73"/>
      <c r="K103" s="73"/>
      <c r="L103" s="73">
        <v>18000000</v>
      </c>
      <c r="M103" s="73"/>
      <c r="N103" s="73"/>
      <c r="O103" s="73"/>
      <c r="P103" s="73"/>
      <c r="Q103" s="73"/>
      <c r="R103" s="73"/>
      <c r="S103" s="73"/>
      <c r="T103" s="73"/>
      <c r="U103" s="2" t="s">
        <v>19</v>
      </c>
      <c r="V103" s="2" t="str">
        <f>IF(C103="",IF(D103="",E103,D103),C103)</f>
        <v>障）受託事業収入</v>
      </c>
      <c r="W103" s="2" t="s">
        <v>13</v>
      </c>
    </row>
    <row r="104" spans="1:23" ht="16.5" customHeight="1">
      <c r="A104" s="84"/>
      <c r="B104" s="79"/>
      <c r="C104" s="20"/>
      <c r="E104" s="23" t="s">
        <v>113</v>
      </c>
      <c r="F104" s="73">
        <f t="shared" si="45"/>
        <v>0</v>
      </c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2" t="s">
        <v>19</v>
      </c>
      <c r="V104" s="2" t="str">
        <f>IF(C104="",IF(D104="",E104,D104),C104)</f>
        <v>障）その他の事業収入</v>
      </c>
      <c r="W104" s="2" t="s">
        <v>13</v>
      </c>
    </row>
    <row r="105" spans="1:23">
      <c r="A105" s="84"/>
      <c r="B105" s="79"/>
      <c r="C105" s="20"/>
      <c r="E105" s="23" t="s">
        <v>114</v>
      </c>
      <c r="F105" s="73">
        <f t="shared" si="45"/>
        <v>0</v>
      </c>
      <c r="G105" s="73"/>
      <c r="H105" s="73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2" t="s">
        <v>19</v>
      </c>
      <c r="V105" s="2" t="str">
        <f>IF(C105="",IF(D105="",E105,D105),C105)</f>
        <v>障）（保険等査定減）</v>
      </c>
      <c r="W105" s="2" t="s">
        <v>13</v>
      </c>
    </row>
    <row r="106" spans="1:23" hidden="1" outlineLevel="1">
      <c r="A106" s="84"/>
      <c r="B106" s="79"/>
      <c r="C106" s="15" t="s">
        <v>115</v>
      </c>
      <c r="D106" s="16"/>
      <c r="E106" s="17"/>
      <c r="F106" s="18">
        <f t="shared" si="45"/>
        <v>0</v>
      </c>
      <c r="G106" s="18">
        <f>SUBTOTAL(9,G107:G116)</f>
        <v>0</v>
      </c>
      <c r="H106" s="18">
        <f t="shared" ref="H106:T106" si="70">SUBTOTAL(9,H107:H116)</f>
        <v>0</v>
      </c>
      <c r="I106" s="18">
        <f t="shared" si="70"/>
        <v>0</v>
      </c>
      <c r="J106" s="18">
        <f t="shared" si="70"/>
        <v>0</v>
      </c>
      <c r="K106" s="18">
        <f t="shared" si="70"/>
        <v>0</v>
      </c>
      <c r="L106" s="18">
        <f t="shared" si="70"/>
        <v>0</v>
      </c>
      <c r="M106" s="18">
        <f t="shared" si="70"/>
        <v>0</v>
      </c>
      <c r="N106" s="18">
        <f t="shared" si="70"/>
        <v>0</v>
      </c>
      <c r="O106" s="18">
        <f t="shared" ref="O106" si="71">SUBTOTAL(9,O107:O116)</f>
        <v>0</v>
      </c>
      <c r="P106" s="18">
        <f t="shared" si="70"/>
        <v>0</v>
      </c>
      <c r="Q106" s="18">
        <f t="shared" si="70"/>
        <v>0</v>
      </c>
      <c r="R106" s="18">
        <f t="shared" si="70"/>
        <v>0</v>
      </c>
      <c r="S106" s="18">
        <f t="shared" ref="S106" si="72">SUBTOTAL(9,S107:S116)</f>
        <v>0</v>
      </c>
      <c r="T106" s="18">
        <f t="shared" si="70"/>
        <v>0</v>
      </c>
      <c r="U106" s="2" t="s">
        <v>15</v>
      </c>
    </row>
    <row r="107" spans="1:23" hidden="1" outlineLevel="1">
      <c r="A107" s="84"/>
      <c r="B107" s="79"/>
      <c r="C107" s="20"/>
      <c r="D107" s="1" t="s">
        <v>116</v>
      </c>
      <c r="E107" s="21"/>
      <c r="F107" s="22">
        <f t="shared" si="45"/>
        <v>0</v>
      </c>
      <c r="G107" s="22">
        <f>SUBTOTAL(9,G108:G109)</f>
        <v>0</v>
      </c>
      <c r="H107" s="22">
        <f t="shared" ref="H107:T107" si="73">SUBTOTAL(9,H108:H109)</f>
        <v>0</v>
      </c>
      <c r="I107" s="22">
        <f t="shared" si="73"/>
        <v>0</v>
      </c>
      <c r="J107" s="22">
        <f t="shared" si="73"/>
        <v>0</v>
      </c>
      <c r="K107" s="22">
        <f t="shared" si="73"/>
        <v>0</v>
      </c>
      <c r="L107" s="22">
        <f t="shared" si="73"/>
        <v>0</v>
      </c>
      <c r="M107" s="22">
        <f t="shared" si="73"/>
        <v>0</v>
      </c>
      <c r="N107" s="22">
        <f t="shared" si="73"/>
        <v>0</v>
      </c>
      <c r="O107" s="22">
        <f t="shared" ref="O107" si="74">SUBTOTAL(9,O108:O109)</f>
        <v>0</v>
      </c>
      <c r="P107" s="22">
        <f t="shared" si="73"/>
        <v>0</v>
      </c>
      <c r="Q107" s="22">
        <f t="shared" si="73"/>
        <v>0</v>
      </c>
      <c r="R107" s="22">
        <f t="shared" si="73"/>
        <v>0</v>
      </c>
      <c r="S107" s="22">
        <f t="shared" ref="S107" si="75">SUBTOTAL(9,S108:S109)</f>
        <v>0</v>
      </c>
      <c r="T107" s="22">
        <f t="shared" si="73"/>
        <v>0</v>
      </c>
      <c r="U107" s="2" t="s">
        <v>17</v>
      </c>
    </row>
    <row r="108" spans="1:23" hidden="1" outlineLevel="1">
      <c r="A108" s="84"/>
      <c r="B108" s="79"/>
      <c r="C108" s="20"/>
      <c r="E108" s="23" t="s">
        <v>117</v>
      </c>
      <c r="F108" s="24">
        <f t="shared" si="45"/>
        <v>0</v>
      </c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" t="s">
        <v>19</v>
      </c>
      <c r="V108" s="2" t="str">
        <f>IF(C108="",IF(D108="",E108,D108),C108)</f>
        <v>生）事務費収入</v>
      </c>
      <c r="W108" s="2" t="s">
        <v>13</v>
      </c>
    </row>
    <row r="109" spans="1:23" hidden="1" outlineLevel="1">
      <c r="A109" s="84"/>
      <c r="B109" s="79"/>
      <c r="C109" s="20"/>
      <c r="E109" s="23" t="s">
        <v>118</v>
      </c>
      <c r="F109" s="24">
        <f t="shared" si="45"/>
        <v>0</v>
      </c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" t="s">
        <v>19</v>
      </c>
      <c r="V109" s="2" t="str">
        <f>IF(C109="",IF(D109="",E109,D109),C109)</f>
        <v>生）事業費収入</v>
      </c>
      <c r="W109" s="2" t="s">
        <v>13</v>
      </c>
    </row>
    <row r="110" spans="1:23" hidden="1" outlineLevel="1">
      <c r="A110" s="84"/>
      <c r="B110" s="79"/>
      <c r="C110" s="20"/>
      <c r="D110" s="1" t="s">
        <v>119</v>
      </c>
      <c r="E110" s="21"/>
      <c r="F110" s="22">
        <f t="shared" si="45"/>
        <v>0</v>
      </c>
      <c r="G110" s="22">
        <f>SUBTOTAL(9,G111)</f>
        <v>0</v>
      </c>
      <c r="H110" s="22">
        <f t="shared" ref="H110:T110" si="76">SUBTOTAL(9,H111)</f>
        <v>0</v>
      </c>
      <c r="I110" s="22">
        <f t="shared" si="76"/>
        <v>0</v>
      </c>
      <c r="J110" s="22">
        <f t="shared" si="76"/>
        <v>0</v>
      </c>
      <c r="K110" s="22">
        <f t="shared" si="76"/>
        <v>0</v>
      </c>
      <c r="L110" s="22">
        <f t="shared" si="76"/>
        <v>0</v>
      </c>
      <c r="M110" s="22">
        <f t="shared" si="76"/>
        <v>0</v>
      </c>
      <c r="N110" s="22">
        <f t="shared" si="76"/>
        <v>0</v>
      </c>
      <c r="O110" s="22">
        <f t="shared" si="76"/>
        <v>0</v>
      </c>
      <c r="P110" s="22">
        <f t="shared" si="76"/>
        <v>0</v>
      </c>
      <c r="Q110" s="22">
        <f t="shared" si="76"/>
        <v>0</v>
      </c>
      <c r="R110" s="22">
        <f t="shared" si="76"/>
        <v>0</v>
      </c>
      <c r="S110" s="22">
        <f t="shared" si="76"/>
        <v>0</v>
      </c>
      <c r="T110" s="22">
        <f t="shared" si="76"/>
        <v>0</v>
      </c>
      <c r="U110" s="2" t="s">
        <v>17</v>
      </c>
    </row>
    <row r="111" spans="1:23" hidden="1" outlineLevel="1">
      <c r="A111" s="84"/>
      <c r="B111" s="79"/>
      <c r="C111" s="20"/>
      <c r="E111" s="23" t="s">
        <v>120</v>
      </c>
      <c r="F111" s="24">
        <f t="shared" si="45"/>
        <v>0</v>
      </c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" t="s">
        <v>19</v>
      </c>
      <c r="V111" s="2" t="str">
        <f>IF(C111="",IF(D111="",E111,D111),C111)</f>
        <v>○○事業収入</v>
      </c>
      <c r="W111" s="2" t="s">
        <v>13</v>
      </c>
    </row>
    <row r="112" spans="1:23" hidden="1" outlineLevel="1">
      <c r="A112" s="84"/>
      <c r="B112" s="79"/>
      <c r="C112" s="20"/>
      <c r="D112" s="1" t="s">
        <v>121</v>
      </c>
      <c r="E112" s="21"/>
      <c r="F112" s="22">
        <f t="shared" si="45"/>
        <v>0</v>
      </c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" t="s">
        <v>77</v>
      </c>
      <c r="V112" s="2" t="str">
        <f>IF(C112="",IF(D112="",E112,D112),C112)</f>
        <v>生）利用者負担金収入</v>
      </c>
      <c r="W112" s="2" t="s">
        <v>13</v>
      </c>
    </row>
    <row r="113" spans="1:23" hidden="1" outlineLevel="1">
      <c r="A113" s="84"/>
      <c r="B113" s="79"/>
      <c r="C113" s="20"/>
      <c r="D113" s="1" t="s">
        <v>122</v>
      </c>
      <c r="E113" s="21"/>
      <c r="F113" s="22">
        <f t="shared" si="45"/>
        <v>0</v>
      </c>
      <c r="G113" s="22">
        <f>SUBTOTAL(9,G114:G116)</f>
        <v>0</v>
      </c>
      <c r="H113" s="22">
        <f t="shared" ref="H113:T113" si="77">SUBTOTAL(9,H114:H116)</f>
        <v>0</v>
      </c>
      <c r="I113" s="22">
        <f t="shared" si="77"/>
        <v>0</v>
      </c>
      <c r="J113" s="22">
        <f t="shared" si="77"/>
        <v>0</v>
      </c>
      <c r="K113" s="22">
        <f t="shared" si="77"/>
        <v>0</v>
      </c>
      <c r="L113" s="22">
        <f t="shared" si="77"/>
        <v>0</v>
      </c>
      <c r="M113" s="22">
        <f t="shared" si="77"/>
        <v>0</v>
      </c>
      <c r="N113" s="22">
        <f t="shared" si="77"/>
        <v>0</v>
      </c>
      <c r="O113" s="22">
        <f t="shared" ref="O113" si="78">SUBTOTAL(9,O114:O116)</f>
        <v>0</v>
      </c>
      <c r="P113" s="22">
        <f t="shared" si="77"/>
        <v>0</v>
      </c>
      <c r="Q113" s="22">
        <f t="shared" si="77"/>
        <v>0</v>
      </c>
      <c r="R113" s="22">
        <f t="shared" si="77"/>
        <v>0</v>
      </c>
      <c r="S113" s="22">
        <f t="shared" ref="S113" si="79">SUBTOTAL(9,S114:S116)</f>
        <v>0</v>
      </c>
      <c r="T113" s="22">
        <f t="shared" si="77"/>
        <v>0</v>
      </c>
      <c r="U113" s="2" t="s">
        <v>17</v>
      </c>
    </row>
    <row r="114" spans="1:23" hidden="1" outlineLevel="1">
      <c r="A114" s="84"/>
      <c r="B114" s="79"/>
      <c r="C114" s="20"/>
      <c r="E114" s="23" t="s">
        <v>123</v>
      </c>
      <c r="F114" s="24">
        <f t="shared" si="45"/>
        <v>0</v>
      </c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" t="s">
        <v>19</v>
      </c>
      <c r="V114" s="2" t="str">
        <f>IF(C114="",IF(D114="",E114,D114),C114)</f>
        <v>生）補助金事業収入</v>
      </c>
      <c r="W114" s="2" t="s">
        <v>13</v>
      </c>
    </row>
    <row r="115" spans="1:23" hidden="1" outlineLevel="1">
      <c r="A115" s="84"/>
      <c r="B115" s="79"/>
      <c r="C115" s="20"/>
      <c r="E115" s="23" t="s">
        <v>124</v>
      </c>
      <c r="F115" s="24">
        <f t="shared" si="45"/>
        <v>0</v>
      </c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" t="s">
        <v>19</v>
      </c>
      <c r="V115" s="2" t="str">
        <f>IF(C115="",IF(D115="",E115,D115),C115)</f>
        <v>生）受託事業収入</v>
      </c>
      <c r="W115" s="2" t="s">
        <v>13</v>
      </c>
    </row>
    <row r="116" spans="1:23" hidden="1" outlineLevel="1">
      <c r="A116" s="84"/>
      <c r="B116" s="79"/>
      <c r="C116" s="20"/>
      <c r="E116" s="23" t="s">
        <v>122</v>
      </c>
      <c r="F116" s="24">
        <f t="shared" si="45"/>
        <v>0</v>
      </c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" t="s">
        <v>19</v>
      </c>
      <c r="V116" s="2" t="str">
        <f>IF(C116="",IF(D116="",E116,D116),C116)</f>
        <v>生）その他の事業収入</v>
      </c>
      <c r="W116" s="2" t="s">
        <v>13</v>
      </c>
    </row>
    <row r="117" spans="1:23" hidden="1" outlineLevel="1">
      <c r="A117" s="84"/>
      <c r="B117" s="79"/>
      <c r="C117" s="15" t="s">
        <v>125</v>
      </c>
      <c r="D117" s="16"/>
      <c r="E117" s="17"/>
      <c r="F117" s="18">
        <f t="shared" si="45"/>
        <v>0</v>
      </c>
      <c r="G117" s="18">
        <f>SUBTOTAL(9,G118:G131)</f>
        <v>0</v>
      </c>
      <c r="H117" s="18">
        <f t="shared" ref="H117:T117" si="80">SUBTOTAL(9,H118:H131)</f>
        <v>0</v>
      </c>
      <c r="I117" s="18">
        <f t="shared" si="80"/>
        <v>0</v>
      </c>
      <c r="J117" s="18">
        <f t="shared" si="80"/>
        <v>0</v>
      </c>
      <c r="K117" s="18">
        <f t="shared" si="80"/>
        <v>0</v>
      </c>
      <c r="L117" s="18">
        <f t="shared" si="80"/>
        <v>0</v>
      </c>
      <c r="M117" s="18">
        <f t="shared" si="80"/>
        <v>0</v>
      </c>
      <c r="N117" s="18">
        <f t="shared" si="80"/>
        <v>0</v>
      </c>
      <c r="O117" s="18">
        <f t="shared" ref="O117" si="81">SUBTOTAL(9,O118:O131)</f>
        <v>0</v>
      </c>
      <c r="P117" s="18">
        <f t="shared" si="80"/>
        <v>0</v>
      </c>
      <c r="Q117" s="18">
        <f t="shared" si="80"/>
        <v>0</v>
      </c>
      <c r="R117" s="18">
        <f t="shared" si="80"/>
        <v>0</v>
      </c>
      <c r="S117" s="18">
        <f t="shared" ref="S117" si="82">SUBTOTAL(9,S118:S131)</f>
        <v>0</v>
      </c>
      <c r="T117" s="18">
        <f t="shared" si="80"/>
        <v>0</v>
      </c>
      <c r="U117" s="2" t="s">
        <v>15</v>
      </c>
    </row>
    <row r="118" spans="1:23" hidden="1" outlineLevel="1">
      <c r="A118" s="84"/>
      <c r="B118" s="79"/>
      <c r="C118" s="20"/>
      <c r="D118" s="1" t="s">
        <v>126</v>
      </c>
      <c r="E118" s="21"/>
      <c r="F118" s="22">
        <f t="shared" si="45"/>
        <v>0</v>
      </c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" t="s">
        <v>77</v>
      </c>
      <c r="V118" s="2" t="str">
        <f t="shared" ref="V118:V123" si="83">IF(C118="",IF(D118="",E118,D118),C118)</f>
        <v>入院診療収入</v>
      </c>
      <c r="W118" s="2" t="s">
        <v>13</v>
      </c>
    </row>
    <row r="119" spans="1:23" hidden="1" outlineLevel="1">
      <c r="A119" s="84"/>
      <c r="B119" s="79"/>
      <c r="C119" s="20"/>
      <c r="D119" s="1" t="s">
        <v>127</v>
      </c>
      <c r="E119" s="21"/>
      <c r="F119" s="22">
        <f t="shared" si="45"/>
        <v>0</v>
      </c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" t="s">
        <v>77</v>
      </c>
      <c r="V119" s="2" t="str">
        <f t="shared" si="83"/>
        <v>室料差額収入</v>
      </c>
      <c r="W119" s="2" t="s">
        <v>13</v>
      </c>
    </row>
    <row r="120" spans="1:23" hidden="1" outlineLevel="1">
      <c r="A120" s="84"/>
      <c r="B120" s="79"/>
      <c r="C120" s="20"/>
      <c r="D120" s="1" t="s">
        <v>128</v>
      </c>
      <c r="E120" s="21"/>
      <c r="F120" s="22">
        <f t="shared" si="45"/>
        <v>0</v>
      </c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" t="s">
        <v>77</v>
      </c>
      <c r="V120" s="2" t="str">
        <f t="shared" si="83"/>
        <v>外来診療収入</v>
      </c>
      <c r="W120" s="2" t="s">
        <v>13</v>
      </c>
    </row>
    <row r="121" spans="1:23" hidden="1" outlineLevel="1">
      <c r="A121" s="84"/>
      <c r="B121" s="79"/>
      <c r="C121" s="20"/>
      <c r="D121" s="1" t="s">
        <v>129</v>
      </c>
      <c r="E121" s="21"/>
      <c r="F121" s="22">
        <f t="shared" si="45"/>
        <v>0</v>
      </c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" t="s">
        <v>77</v>
      </c>
      <c r="V121" s="2" t="str">
        <f t="shared" si="83"/>
        <v>保健予防活動収入</v>
      </c>
      <c r="W121" s="2" t="s">
        <v>13</v>
      </c>
    </row>
    <row r="122" spans="1:23" hidden="1" outlineLevel="1">
      <c r="A122" s="84"/>
      <c r="B122" s="79"/>
      <c r="C122" s="20"/>
      <c r="D122" s="1" t="s">
        <v>130</v>
      </c>
      <c r="E122" s="21"/>
      <c r="F122" s="22">
        <f t="shared" si="45"/>
        <v>0</v>
      </c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" t="s">
        <v>77</v>
      </c>
      <c r="V122" s="2" t="str">
        <f t="shared" si="83"/>
        <v>受託検査・施設利用収入</v>
      </c>
      <c r="W122" s="2" t="s">
        <v>13</v>
      </c>
    </row>
    <row r="123" spans="1:23" hidden="1" outlineLevel="1">
      <c r="A123" s="84"/>
      <c r="B123" s="79"/>
      <c r="C123" s="20"/>
      <c r="D123" s="1" t="s">
        <v>131</v>
      </c>
      <c r="E123" s="21"/>
      <c r="F123" s="22">
        <f t="shared" si="45"/>
        <v>0</v>
      </c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" t="s">
        <v>77</v>
      </c>
      <c r="V123" s="2" t="str">
        <f t="shared" si="83"/>
        <v>訪問看護療養費収入</v>
      </c>
      <c r="W123" s="2" t="s">
        <v>13</v>
      </c>
    </row>
    <row r="124" spans="1:23" hidden="1" outlineLevel="1">
      <c r="A124" s="84"/>
      <c r="B124" s="79"/>
      <c r="C124" s="20"/>
      <c r="D124" s="1" t="s">
        <v>132</v>
      </c>
      <c r="E124" s="21"/>
      <c r="F124" s="22">
        <f t="shared" si="45"/>
        <v>0</v>
      </c>
      <c r="G124" s="22">
        <f>SUBTOTAL(9,G125:G126)</f>
        <v>0</v>
      </c>
      <c r="H124" s="22">
        <f t="shared" ref="H124:T124" si="84">SUBTOTAL(9,H125:H126)</f>
        <v>0</v>
      </c>
      <c r="I124" s="22">
        <f t="shared" si="84"/>
        <v>0</v>
      </c>
      <c r="J124" s="22">
        <f t="shared" si="84"/>
        <v>0</v>
      </c>
      <c r="K124" s="22">
        <f t="shared" si="84"/>
        <v>0</v>
      </c>
      <c r="L124" s="22">
        <f t="shared" si="84"/>
        <v>0</v>
      </c>
      <c r="M124" s="22">
        <f t="shared" si="84"/>
        <v>0</v>
      </c>
      <c r="N124" s="22">
        <f t="shared" si="84"/>
        <v>0</v>
      </c>
      <c r="O124" s="22">
        <f t="shared" ref="O124" si="85">SUBTOTAL(9,O125:O126)</f>
        <v>0</v>
      </c>
      <c r="P124" s="22">
        <f t="shared" si="84"/>
        <v>0</v>
      </c>
      <c r="Q124" s="22">
        <f t="shared" si="84"/>
        <v>0</v>
      </c>
      <c r="R124" s="22">
        <f t="shared" si="84"/>
        <v>0</v>
      </c>
      <c r="S124" s="22">
        <f t="shared" ref="S124" si="86">SUBTOTAL(9,S125:S126)</f>
        <v>0</v>
      </c>
      <c r="T124" s="22">
        <f t="shared" si="84"/>
        <v>0</v>
      </c>
      <c r="U124" s="2" t="s">
        <v>17</v>
      </c>
    </row>
    <row r="125" spans="1:23" hidden="1" outlineLevel="1">
      <c r="A125" s="84"/>
      <c r="B125" s="79"/>
      <c r="C125" s="20"/>
      <c r="E125" s="23" t="s">
        <v>133</v>
      </c>
      <c r="F125" s="24">
        <f t="shared" si="45"/>
        <v>0</v>
      </c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" t="s">
        <v>19</v>
      </c>
      <c r="V125" s="2" t="str">
        <f>IF(C125="",IF(D125="",E125,D125),C125)</f>
        <v>訪問看護基本利用料収入</v>
      </c>
      <c r="W125" s="2" t="s">
        <v>13</v>
      </c>
    </row>
    <row r="126" spans="1:23" hidden="1" outlineLevel="1">
      <c r="A126" s="84"/>
      <c r="B126" s="79"/>
      <c r="C126" s="20"/>
      <c r="E126" s="23" t="s">
        <v>134</v>
      </c>
      <c r="F126" s="24">
        <f t="shared" si="45"/>
        <v>0</v>
      </c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" t="s">
        <v>19</v>
      </c>
      <c r="V126" s="2" t="str">
        <f>IF(C126="",IF(D126="",E126,D126),C126)</f>
        <v>訪問看護その他の利用料収入</v>
      </c>
      <c r="W126" s="2" t="s">
        <v>13</v>
      </c>
    </row>
    <row r="127" spans="1:23" hidden="1" outlineLevel="1">
      <c r="A127" s="84"/>
      <c r="B127" s="79"/>
      <c r="C127" s="20"/>
      <c r="D127" s="1" t="s">
        <v>135</v>
      </c>
      <c r="E127" s="21"/>
      <c r="F127" s="22">
        <f t="shared" si="45"/>
        <v>0</v>
      </c>
      <c r="G127" s="22">
        <f>SUBTOTAL(9,G128:G131)</f>
        <v>0</v>
      </c>
      <c r="H127" s="22">
        <f t="shared" ref="H127:T127" si="87">SUBTOTAL(9,H128:H131)</f>
        <v>0</v>
      </c>
      <c r="I127" s="22">
        <f t="shared" si="87"/>
        <v>0</v>
      </c>
      <c r="J127" s="22">
        <f t="shared" si="87"/>
        <v>0</v>
      </c>
      <c r="K127" s="22">
        <f t="shared" si="87"/>
        <v>0</v>
      </c>
      <c r="L127" s="22">
        <f t="shared" si="87"/>
        <v>0</v>
      </c>
      <c r="M127" s="22">
        <f t="shared" si="87"/>
        <v>0</v>
      </c>
      <c r="N127" s="22">
        <f t="shared" si="87"/>
        <v>0</v>
      </c>
      <c r="O127" s="22">
        <f t="shared" ref="O127" si="88">SUBTOTAL(9,O128:O131)</f>
        <v>0</v>
      </c>
      <c r="P127" s="22">
        <f t="shared" si="87"/>
        <v>0</v>
      </c>
      <c r="Q127" s="22">
        <f t="shared" si="87"/>
        <v>0</v>
      </c>
      <c r="R127" s="22">
        <f t="shared" si="87"/>
        <v>0</v>
      </c>
      <c r="S127" s="22">
        <f t="shared" ref="S127" si="89">SUBTOTAL(9,S128:S131)</f>
        <v>0</v>
      </c>
      <c r="T127" s="22">
        <f t="shared" si="87"/>
        <v>0</v>
      </c>
      <c r="U127" s="2" t="s">
        <v>17</v>
      </c>
    </row>
    <row r="128" spans="1:23" hidden="1" outlineLevel="1">
      <c r="A128" s="84"/>
      <c r="B128" s="79"/>
      <c r="C128" s="20"/>
      <c r="E128" s="23" t="s">
        <v>136</v>
      </c>
      <c r="F128" s="24">
        <f t="shared" si="45"/>
        <v>0</v>
      </c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" t="s">
        <v>19</v>
      </c>
      <c r="V128" s="2" t="str">
        <f>IF(C128="",IF(D128="",E128,D128),C128)</f>
        <v>医）補助金事業収入</v>
      </c>
      <c r="W128" s="2" t="s">
        <v>13</v>
      </c>
    </row>
    <row r="129" spans="1:23" hidden="1" outlineLevel="1">
      <c r="A129" s="84"/>
      <c r="B129" s="79"/>
      <c r="C129" s="20"/>
      <c r="E129" s="23" t="s">
        <v>137</v>
      </c>
      <c r="F129" s="24">
        <f t="shared" si="45"/>
        <v>0</v>
      </c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" t="s">
        <v>19</v>
      </c>
      <c r="V129" s="2" t="str">
        <f>IF(C129="",IF(D129="",E129,D129),C129)</f>
        <v>医）受託事業収入</v>
      </c>
      <c r="W129" s="2" t="s">
        <v>13</v>
      </c>
    </row>
    <row r="130" spans="1:23" hidden="1" outlineLevel="1">
      <c r="A130" s="84"/>
      <c r="B130" s="79"/>
      <c r="C130" s="20"/>
      <c r="E130" s="23" t="s">
        <v>135</v>
      </c>
      <c r="F130" s="24">
        <f t="shared" si="45"/>
        <v>0</v>
      </c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" t="s">
        <v>19</v>
      </c>
      <c r="V130" s="2" t="str">
        <f>IF(C130="",IF(D130="",E130,D130),C130)</f>
        <v>その他の医療事業収入</v>
      </c>
      <c r="W130" s="2" t="s">
        <v>13</v>
      </c>
    </row>
    <row r="131" spans="1:23" hidden="1" outlineLevel="1">
      <c r="A131" s="84"/>
      <c r="B131" s="79"/>
      <c r="C131" s="20"/>
      <c r="E131" s="23" t="s">
        <v>138</v>
      </c>
      <c r="F131" s="24">
        <f t="shared" si="45"/>
        <v>0</v>
      </c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" t="s">
        <v>19</v>
      </c>
      <c r="V131" s="2" t="str">
        <f>IF(C131="",IF(D131="",E131,D131),C131)</f>
        <v>（保険等査定減）</v>
      </c>
      <c r="W131" s="2" t="s">
        <v>13</v>
      </c>
    </row>
    <row r="132" spans="1:23" hidden="1" outlineLevel="1">
      <c r="A132" s="84"/>
      <c r="B132" s="79"/>
      <c r="C132" s="15" t="s">
        <v>120</v>
      </c>
      <c r="D132" s="16"/>
      <c r="E132" s="17"/>
      <c r="F132" s="18">
        <f t="shared" si="45"/>
        <v>0</v>
      </c>
      <c r="G132" s="18">
        <f>SUBTOTAL(9,G133:G137)</f>
        <v>0</v>
      </c>
      <c r="H132" s="18">
        <f t="shared" ref="H132:T132" si="90">SUBTOTAL(9,H133:H137)</f>
        <v>0</v>
      </c>
      <c r="I132" s="18">
        <f t="shared" si="90"/>
        <v>0</v>
      </c>
      <c r="J132" s="18">
        <f t="shared" si="90"/>
        <v>0</v>
      </c>
      <c r="K132" s="18">
        <f t="shared" si="90"/>
        <v>0</v>
      </c>
      <c r="L132" s="18">
        <f t="shared" si="90"/>
        <v>0</v>
      </c>
      <c r="M132" s="18">
        <f t="shared" si="90"/>
        <v>0</v>
      </c>
      <c r="N132" s="18">
        <f t="shared" si="90"/>
        <v>0</v>
      </c>
      <c r="O132" s="18">
        <f t="shared" ref="O132" si="91">SUBTOTAL(9,O133:O137)</f>
        <v>0</v>
      </c>
      <c r="P132" s="18">
        <f t="shared" si="90"/>
        <v>0</v>
      </c>
      <c r="Q132" s="18">
        <f t="shared" si="90"/>
        <v>0</v>
      </c>
      <c r="R132" s="18">
        <f t="shared" si="90"/>
        <v>0</v>
      </c>
      <c r="S132" s="18">
        <f t="shared" ref="S132" si="92">SUBTOTAL(9,S133:S137)</f>
        <v>0</v>
      </c>
      <c r="T132" s="18">
        <f t="shared" si="90"/>
        <v>0</v>
      </c>
      <c r="U132" s="2" t="s">
        <v>15</v>
      </c>
    </row>
    <row r="133" spans="1:23" hidden="1" outlineLevel="1">
      <c r="A133" s="84"/>
      <c r="B133" s="79"/>
      <c r="C133" s="20"/>
      <c r="D133" s="1" t="s">
        <v>120</v>
      </c>
      <c r="E133" s="21"/>
      <c r="F133" s="22">
        <f t="shared" si="45"/>
        <v>0</v>
      </c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" t="s">
        <v>77</v>
      </c>
      <c r="V133" s="2" t="str">
        <f>IF(C133="",IF(D133="",E133,D133),C133)</f>
        <v>○○事業収入</v>
      </c>
      <c r="W133" s="2" t="s">
        <v>13</v>
      </c>
    </row>
    <row r="134" spans="1:23" hidden="1" outlineLevel="1">
      <c r="A134" s="84"/>
      <c r="B134" s="79"/>
      <c r="C134" s="20"/>
      <c r="D134" s="1" t="s">
        <v>139</v>
      </c>
      <c r="E134" s="21"/>
      <c r="F134" s="22">
        <f t="shared" ref="F134:F197" si="93">SUM(G134:T134)</f>
        <v>0</v>
      </c>
      <c r="G134" s="22">
        <f>SUBTOTAL(9,G135:G137)</f>
        <v>0</v>
      </c>
      <c r="H134" s="22">
        <f t="shared" ref="H134:T134" si="94">SUBTOTAL(9,H135:H137)</f>
        <v>0</v>
      </c>
      <c r="I134" s="22">
        <f t="shared" si="94"/>
        <v>0</v>
      </c>
      <c r="J134" s="22">
        <f t="shared" si="94"/>
        <v>0</v>
      </c>
      <c r="K134" s="22">
        <f t="shared" si="94"/>
        <v>0</v>
      </c>
      <c r="L134" s="22">
        <f t="shared" si="94"/>
        <v>0</v>
      </c>
      <c r="M134" s="22">
        <f t="shared" si="94"/>
        <v>0</v>
      </c>
      <c r="N134" s="22">
        <f t="shared" si="94"/>
        <v>0</v>
      </c>
      <c r="O134" s="22">
        <f t="shared" ref="O134" si="95">SUBTOTAL(9,O135:O137)</f>
        <v>0</v>
      </c>
      <c r="P134" s="22">
        <f t="shared" si="94"/>
        <v>0</v>
      </c>
      <c r="Q134" s="22">
        <f t="shared" si="94"/>
        <v>0</v>
      </c>
      <c r="R134" s="22">
        <f t="shared" si="94"/>
        <v>0</v>
      </c>
      <c r="S134" s="22">
        <f t="shared" ref="S134" si="96">SUBTOTAL(9,S135:S137)</f>
        <v>0</v>
      </c>
      <c r="T134" s="22">
        <f t="shared" si="94"/>
        <v>0</v>
      </c>
      <c r="U134" s="2" t="s">
        <v>17</v>
      </c>
    </row>
    <row r="135" spans="1:23" hidden="1" outlineLevel="1">
      <c r="A135" s="84"/>
      <c r="B135" s="79"/>
      <c r="C135" s="20"/>
      <c r="E135" s="23" t="s">
        <v>140</v>
      </c>
      <c r="F135" s="24">
        <f t="shared" si="93"/>
        <v>0</v>
      </c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" t="s">
        <v>19</v>
      </c>
      <c r="V135" s="2" t="str">
        <f>IF(C135="",IF(D135="",E135,D135),C135)</f>
        <v>他）補助金事業収入</v>
      </c>
      <c r="W135" s="2" t="s">
        <v>13</v>
      </c>
    </row>
    <row r="136" spans="1:23" hidden="1" outlineLevel="1">
      <c r="A136" s="84"/>
      <c r="B136" s="79"/>
      <c r="C136" s="20"/>
      <c r="E136" s="23" t="s">
        <v>141</v>
      </c>
      <c r="F136" s="24">
        <f t="shared" si="93"/>
        <v>0</v>
      </c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" t="s">
        <v>19</v>
      </c>
      <c r="V136" s="2" t="str">
        <f>IF(C136="",IF(D136="",E136,D136),C136)</f>
        <v>他）受託事業収入</v>
      </c>
      <c r="W136" s="2" t="s">
        <v>13</v>
      </c>
    </row>
    <row r="137" spans="1:23" hidden="1" outlineLevel="1">
      <c r="A137" s="84"/>
      <c r="B137" s="79"/>
      <c r="C137" s="20"/>
      <c r="E137" s="23" t="s">
        <v>142</v>
      </c>
      <c r="F137" s="24">
        <f t="shared" si="93"/>
        <v>0</v>
      </c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" t="s">
        <v>19</v>
      </c>
      <c r="V137" s="2" t="str">
        <f>IF(C137="",IF(D137="",E137,D137),C137)</f>
        <v>他）その他の事業収入</v>
      </c>
      <c r="W137" s="2" t="s">
        <v>13</v>
      </c>
    </row>
    <row r="138" spans="1:23" outlineLevel="1">
      <c r="A138" s="84"/>
      <c r="B138" s="79"/>
      <c r="C138" s="28" t="s">
        <v>143</v>
      </c>
      <c r="D138" s="16"/>
      <c r="E138" s="17"/>
      <c r="F138" s="18">
        <f t="shared" si="93"/>
        <v>0</v>
      </c>
      <c r="G138" s="18">
        <f>SUBTOTAL(9,G139:G143)</f>
        <v>0</v>
      </c>
      <c r="H138" s="18">
        <f t="shared" ref="H138:T138" si="97">SUBTOTAL(9,H139:H143)</f>
        <v>0</v>
      </c>
      <c r="I138" s="18">
        <f t="shared" si="97"/>
        <v>0</v>
      </c>
      <c r="J138" s="18">
        <f t="shared" si="97"/>
        <v>0</v>
      </c>
      <c r="K138" s="18">
        <f t="shared" si="97"/>
        <v>0</v>
      </c>
      <c r="L138" s="18">
        <f t="shared" si="97"/>
        <v>0</v>
      </c>
      <c r="M138" s="18">
        <f t="shared" si="97"/>
        <v>0</v>
      </c>
      <c r="N138" s="18">
        <f t="shared" si="97"/>
        <v>0</v>
      </c>
      <c r="O138" s="18">
        <f t="shared" ref="O138" si="98">SUBTOTAL(9,O139:O143)</f>
        <v>0</v>
      </c>
      <c r="P138" s="18">
        <f t="shared" si="97"/>
        <v>0</v>
      </c>
      <c r="Q138" s="18">
        <f t="shared" si="97"/>
        <v>0</v>
      </c>
      <c r="R138" s="18">
        <f t="shared" si="97"/>
        <v>0</v>
      </c>
      <c r="S138" s="18">
        <f t="shared" ref="S138" si="99">SUBTOTAL(9,S139:S143)</f>
        <v>0</v>
      </c>
      <c r="T138" s="18">
        <f t="shared" si="97"/>
        <v>0</v>
      </c>
      <c r="U138" s="2" t="s">
        <v>15</v>
      </c>
    </row>
    <row r="139" spans="1:23" outlineLevel="1">
      <c r="A139" s="84"/>
      <c r="B139" s="79"/>
      <c r="C139" s="29"/>
      <c r="D139" s="30" t="s">
        <v>144</v>
      </c>
      <c r="E139" s="21"/>
      <c r="F139" s="22">
        <f t="shared" si="93"/>
        <v>0</v>
      </c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" t="s">
        <v>77</v>
      </c>
      <c r="V139" s="2" t="str">
        <f>IF(C139="",IF(D139="",E139,D139),C139)</f>
        <v>絵本収入</v>
      </c>
      <c r="W139" s="2" t="s">
        <v>13</v>
      </c>
    </row>
    <row r="140" spans="1:23" outlineLevel="1">
      <c r="A140" s="84"/>
      <c r="B140" s="79"/>
      <c r="C140" s="29"/>
      <c r="D140" s="30" t="s">
        <v>145</v>
      </c>
      <c r="E140" s="21"/>
      <c r="F140" s="22">
        <f t="shared" si="93"/>
        <v>0</v>
      </c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" t="s">
        <v>77</v>
      </c>
      <c r="V140" s="2" t="str">
        <f>IF(C140="",IF(D140="",E140,D140),C140)</f>
        <v>制服収入</v>
      </c>
      <c r="W140" s="2" t="s">
        <v>13</v>
      </c>
    </row>
    <row r="141" spans="1:23" outlineLevel="1">
      <c r="A141" s="84"/>
      <c r="B141" s="79"/>
      <c r="C141" s="29"/>
      <c r="D141" s="30" t="s">
        <v>146</v>
      </c>
      <c r="E141" s="21"/>
      <c r="F141" s="22">
        <f t="shared" si="93"/>
        <v>0</v>
      </c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" t="s">
        <v>77</v>
      </c>
      <c r="V141" s="2" t="str">
        <f>IF(C141="",IF(D141="",E141,D141),C141)</f>
        <v>教材収入</v>
      </c>
      <c r="W141" s="2" t="s">
        <v>13</v>
      </c>
    </row>
    <row r="142" spans="1:23" outlineLevel="1">
      <c r="A142" s="84"/>
      <c r="B142" s="79"/>
      <c r="C142" s="29"/>
      <c r="D142" s="30" t="s">
        <v>147</v>
      </c>
      <c r="E142" s="21"/>
      <c r="F142" s="22">
        <f t="shared" si="93"/>
        <v>0</v>
      </c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" t="s">
        <v>77</v>
      </c>
      <c r="V142" s="2" t="str">
        <f>IF(C142="",IF(D142="",E142,D142),C142)</f>
        <v>写真収入</v>
      </c>
      <c r="W142" s="2" t="s">
        <v>13</v>
      </c>
    </row>
    <row r="143" spans="1:23" outlineLevel="1">
      <c r="A143" s="84"/>
      <c r="B143" s="79"/>
      <c r="C143" s="29"/>
      <c r="D143" s="30" t="s">
        <v>148</v>
      </c>
      <c r="E143" s="21"/>
      <c r="F143" s="22">
        <f t="shared" si="93"/>
        <v>0</v>
      </c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" t="s">
        <v>77</v>
      </c>
      <c r="V143" s="2" t="str">
        <f>IF(C143="",IF(D143="",E143,D143),C143)</f>
        <v>主食収入</v>
      </c>
      <c r="W143" s="2" t="s">
        <v>13</v>
      </c>
    </row>
    <row r="144" spans="1:23" outlineLevel="1" collapsed="1">
      <c r="A144" s="84"/>
      <c r="B144" s="79"/>
      <c r="C144" s="15" t="s">
        <v>149</v>
      </c>
      <c r="D144" s="16"/>
      <c r="E144" s="17"/>
      <c r="F144" s="18">
        <f t="shared" si="93"/>
        <v>0</v>
      </c>
      <c r="G144" s="18">
        <f>SUBTOTAL(9,G145)</f>
        <v>0</v>
      </c>
      <c r="H144" s="18">
        <f t="shared" ref="H144:T144" si="100">SUBTOTAL(9,H145)</f>
        <v>0</v>
      </c>
      <c r="I144" s="18">
        <f t="shared" si="100"/>
        <v>0</v>
      </c>
      <c r="J144" s="18">
        <f t="shared" si="100"/>
        <v>0</v>
      </c>
      <c r="K144" s="18">
        <f t="shared" si="100"/>
        <v>0</v>
      </c>
      <c r="L144" s="18">
        <f t="shared" si="100"/>
        <v>0</v>
      </c>
      <c r="M144" s="18">
        <f t="shared" si="100"/>
        <v>0</v>
      </c>
      <c r="N144" s="18">
        <f t="shared" si="100"/>
        <v>0</v>
      </c>
      <c r="O144" s="18">
        <f t="shared" si="100"/>
        <v>0</v>
      </c>
      <c r="P144" s="18">
        <f t="shared" si="100"/>
        <v>0</v>
      </c>
      <c r="Q144" s="18">
        <f t="shared" si="100"/>
        <v>0</v>
      </c>
      <c r="R144" s="18">
        <f t="shared" si="100"/>
        <v>0</v>
      </c>
      <c r="S144" s="18">
        <f t="shared" si="100"/>
        <v>0</v>
      </c>
      <c r="T144" s="18">
        <f t="shared" si="100"/>
        <v>0</v>
      </c>
      <c r="U144" s="2" t="s">
        <v>15</v>
      </c>
    </row>
    <row r="145" spans="1:23" outlineLevel="1">
      <c r="A145" s="84"/>
      <c r="B145" s="79"/>
      <c r="C145" s="20"/>
      <c r="D145" s="1" t="s">
        <v>149</v>
      </c>
      <c r="E145" s="21"/>
      <c r="F145" s="22">
        <f t="shared" si="93"/>
        <v>0</v>
      </c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" t="s">
        <v>77</v>
      </c>
      <c r="V145" s="2" t="str">
        <f>IF(C145="",IF(D145="",E145,D145),C145)</f>
        <v>○○収入</v>
      </c>
      <c r="W145" s="2" t="s">
        <v>13</v>
      </c>
    </row>
    <row r="146" spans="1:23">
      <c r="A146" s="84"/>
      <c r="B146" s="79"/>
      <c r="C146" s="15" t="s">
        <v>150</v>
      </c>
      <c r="D146" s="16"/>
      <c r="E146" s="17"/>
      <c r="F146" s="18">
        <f t="shared" si="93"/>
        <v>0</v>
      </c>
      <c r="G146" s="18">
        <f>SUBTOTAL(9,G147)</f>
        <v>0</v>
      </c>
      <c r="H146" s="18">
        <f t="shared" ref="H146:T146" si="101">SUBTOTAL(9,H147)</f>
        <v>0</v>
      </c>
      <c r="I146" s="18">
        <f t="shared" si="101"/>
        <v>0</v>
      </c>
      <c r="J146" s="18">
        <f t="shared" si="101"/>
        <v>0</v>
      </c>
      <c r="K146" s="18">
        <f t="shared" si="101"/>
        <v>0</v>
      </c>
      <c r="L146" s="18">
        <f t="shared" si="101"/>
        <v>0</v>
      </c>
      <c r="M146" s="18">
        <f t="shared" si="101"/>
        <v>0</v>
      </c>
      <c r="N146" s="18">
        <f t="shared" si="101"/>
        <v>0</v>
      </c>
      <c r="O146" s="18">
        <f t="shared" si="101"/>
        <v>0</v>
      </c>
      <c r="P146" s="18">
        <f t="shared" si="101"/>
        <v>0</v>
      </c>
      <c r="Q146" s="18">
        <f t="shared" si="101"/>
        <v>0</v>
      </c>
      <c r="R146" s="18">
        <f t="shared" si="101"/>
        <v>0</v>
      </c>
      <c r="S146" s="18">
        <f t="shared" si="101"/>
        <v>0</v>
      </c>
      <c r="T146" s="18">
        <f t="shared" si="101"/>
        <v>0</v>
      </c>
      <c r="U146" s="2" t="s">
        <v>15</v>
      </c>
    </row>
    <row r="147" spans="1:23" ht="16.5" customHeight="1">
      <c r="A147" s="84"/>
      <c r="B147" s="79"/>
      <c r="C147" s="20"/>
      <c r="D147" s="1" t="s">
        <v>150</v>
      </c>
      <c r="E147" s="21"/>
      <c r="F147" s="22">
        <f t="shared" si="93"/>
        <v>0</v>
      </c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" t="s">
        <v>77</v>
      </c>
      <c r="V147" s="2" t="str">
        <f>IF(C147="",IF(D147="",E147,D147),C147)</f>
        <v>借入金利息補助金収入</v>
      </c>
      <c r="W147" s="2" t="s">
        <v>13</v>
      </c>
    </row>
    <row r="148" spans="1:23" ht="16.5" customHeight="1">
      <c r="A148" s="84"/>
      <c r="B148" s="79"/>
      <c r="C148" s="15" t="s">
        <v>151</v>
      </c>
      <c r="D148" s="16"/>
      <c r="E148" s="17"/>
      <c r="F148" s="18">
        <f t="shared" si="93"/>
        <v>350000</v>
      </c>
      <c r="G148" s="18">
        <f>SUBTOTAL(9,G149)</f>
        <v>0</v>
      </c>
      <c r="H148" s="18">
        <f t="shared" ref="H148:T148" si="102">SUBTOTAL(9,H149)</f>
        <v>350000</v>
      </c>
      <c r="I148" s="18">
        <f t="shared" si="102"/>
        <v>0</v>
      </c>
      <c r="J148" s="18">
        <f t="shared" si="102"/>
        <v>0</v>
      </c>
      <c r="K148" s="18">
        <f t="shared" si="102"/>
        <v>0</v>
      </c>
      <c r="L148" s="18">
        <f t="shared" si="102"/>
        <v>0</v>
      </c>
      <c r="M148" s="18">
        <f t="shared" si="102"/>
        <v>0</v>
      </c>
      <c r="N148" s="18">
        <f t="shared" si="102"/>
        <v>0</v>
      </c>
      <c r="O148" s="18">
        <f t="shared" si="102"/>
        <v>0</v>
      </c>
      <c r="P148" s="18">
        <f t="shared" si="102"/>
        <v>0</v>
      </c>
      <c r="Q148" s="18">
        <f t="shared" si="102"/>
        <v>0</v>
      </c>
      <c r="R148" s="18">
        <f t="shared" si="102"/>
        <v>0</v>
      </c>
      <c r="S148" s="18">
        <f t="shared" si="102"/>
        <v>0</v>
      </c>
      <c r="T148" s="18">
        <f t="shared" si="102"/>
        <v>0</v>
      </c>
      <c r="U148" s="2" t="s">
        <v>15</v>
      </c>
    </row>
    <row r="149" spans="1:23" ht="16.5" customHeight="1">
      <c r="A149" s="84"/>
      <c r="B149" s="79"/>
      <c r="C149" s="20"/>
      <c r="D149" s="1" t="s">
        <v>151</v>
      </c>
      <c r="E149" s="21"/>
      <c r="F149" s="22">
        <f t="shared" si="93"/>
        <v>350000</v>
      </c>
      <c r="G149" s="22"/>
      <c r="H149" s="22">
        <v>350000</v>
      </c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" t="s">
        <v>77</v>
      </c>
      <c r="V149" s="2" t="str">
        <f>IF(C149="",IF(D149="",E149,D149),C149)</f>
        <v>経常経費寄付金収入</v>
      </c>
      <c r="W149" s="2" t="s">
        <v>13</v>
      </c>
    </row>
    <row r="150" spans="1:23" ht="16.5" customHeight="1">
      <c r="A150" s="84"/>
      <c r="B150" s="79"/>
      <c r="C150" s="15" t="s">
        <v>152</v>
      </c>
      <c r="D150" s="16"/>
      <c r="E150" s="17"/>
      <c r="F150" s="18">
        <f t="shared" si="93"/>
        <v>0</v>
      </c>
      <c r="G150" s="18">
        <f>SUBTOTAL(9,G151)</f>
        <v>0</v>
      </c>
      <c r="H150" s="18">
        <f t="shared" ref="H150:T150" si="103">SUBTOTAL(9,H151)</f>
        <v>0</v>
      </c>
      <c r="I150" s="18">
        <f t="shared" si="103"/>
        <v>0</v>
      </c>
      <c r="J150" s="18">
        <f t="shared" si="103"/>
        <v>0</v>
      </c>
      <c r="K150" s="18">
        <f t="shared" si="103"/>
        <v>0</v>
      </c>
      <c r="L150" s="18">
        <f t="shared" si="103"/>
        <v>0</v>
      </c>
      <c r="M150" s="18">
        <f t="shared" si="103"/>
        <v>0</v>
      </c>
      <c r="N150" s="18">
        <f t="shared" si="103"/>
        <v>0</v>
      </c>
      <c r="O150" s="18">
        <f t="shared" si="103"/>
        <v>0</v>
      </c>
      <c r="P150" s="18">
        <f t="shared" si="103"/>
        <v>0</v>
      </c>
      <c r="Q150" s="18">
        <f t="shared" si="103"/>
        <v>0</v>
      </c>
      <c r="R150" s="18">
        <f t="shared" si="103"/>
        <v>0</v>
      </c>
      <c r="S150" s="18">
        <f t="shared" si="103"/>
        <v>0</v>
      </c>
      <c r="T150" s="18">
        <f t="shared" si="103"/>
        <v>0</v>
      </c>
      <c r="U150" s="2" t="s">
        <v>15</v>
      </c>
    </row>
    <row r="151" spans="1:23" ht="16.5" customHeight="1">
      <c r="A151" s="84"/>
      <c r="B151" s="79"/>
      <c r="C151" s="20"/>
      <c r="D151" s="1" t="s">
        <v>152</v>
      </c>
      <c r="E151" s="21"/>
      <c r="F151" s="22">
        <f t="shared" si="93"/>
        <v>0</v>
      </c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" t="s">
        <v>77</v>
      </c>
      <c r="V151" s="2" t="str">
        <f>IF(C151="",IF(D151="",E151,D151),C151)</f>
        <v>受取利息配当金収入</v>
      </c>
      <c r="W151" s="2" t="s">
        <v>13</v>
      </c>
    </row>
    <row r="152" spans="1:23" ht="16.5" customHeight="1">
      <c r="A152" s="84"/>
      <c r="B152" s="79"/>
      <c r="C152" s="15" t="s">
        <v>153</v>
      </c>
      <c r="D152" s="16"/>
      <c r="E152" s="17"/>
      <c r="F152" s="18">
        <f t="shared" si="93"/>
        <v>3500000</v>
      </c>
      <c r="G152" s="18">
        <f>SUBTOTAL(9,G153:G155)</f>
        <v>3500000</v>
      </c>
      <c r="H152" s="18">
        <f t="shared" ref="H152:T152" si="104">SUBTOTAL(9,H153:H155)</f>
        <v>0</v>
      </c>
      <c r="I152" s="18">
        <f t="shared" si="104"/>
        <v>0</v>
      </c>
      <c r="J152" s="18">
        <f t="shared" si="104"/>
        <v>0</v>
      </c>
      <c r="K152" s="18">
        <f t="shared" si="104"/>
        <v>0</v>
      </c>
      <c r="L152" s="18">
        <f t="shared" si="104"/>
        <v>0</v>
      </c>
      <c r="M152" s="18">
        <f t="shared" si="104"/>
        <v>0</v>
      </c>
      <c r="N152" s="18">
        <f t="shared" si="104"/>
        <v>0</v>
      </c>
      <c r="O152" s="18">
        <f t="shared" ref="O152" si="105">SUBTOTAL(9,O153:O155)</f>
        <v>0</v>
      </c>
      <c r="P152" s="18">
        <f t="shared" si="104"/>
        <v>0</v>
      </c>
      <c r="Q152" s="18">
        <f t="shared" si="104"/>
        <v>0</v>
      </c>
      <c r="R152" s="18">
        <f t="shared" si="104"/>
        <v>0</v>
      </c>
      <c r="S152" s="18">
        <f t="shared" ref="S152" si="106">SUBTOTAL(9,S153:S155)</f>
        <v>0</v>
      </c>
      <c r="T152" s="18">
        <f t="shared" si="104"/>
        <v>0</v>
      </c>
      <c r="U152" s="2" t="s">
        <v>15</v>
      </c>
    </row>
    <row r="153" spans="1:23" ht="16.5" customHeight="1">
      <c r="A153" s="84"/>
      <c r="B153" s="79"/>
      <c r="C153" s="20"/>
      <c r="D153" s="1" t="s">
        <v>154</v>
      </c>
      <c r="E153" s="21"/>
      <c r="F153" s="22">
        <f t="shared" si="93"/>
        <v>0</v>
      </c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" t="s">
        <v>77</v>
      </c>
      <c r="V153" s="2" t="str">
        <f>IF(C153="",IF(D153="",E153,D153),C153)</f>
        <v>受入研修費収入</v>
      </c>
      <c r="W153" s="2" t="s">
        <v>13</v>
      </c>
    </row>
    <row r="154" spans="1:23" ht="12.45" hidden="1" customHeight="1" outlineLevel="1">
      <c r="A154" s="84"/>
      <c r="B154" s="79"/>
      <c r="C154" s="20"/>
      <c r="D154" s="1" t="s">
        <v>155</v>
      </c>
      <c r="E154" s="21"/>
      <c r="F154" s="22">
        <f t="shared" si="93"/>
        <v>0</v>
      </c>
      <c r="G154" s="31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" t="s">
        <v>77</v>
      </c>
      <c r="V154" s="2" t="str">
        <f>IF(C154="",IF(D154="",E154,D154),C154)</f>
        <v>利用者等外給食費収入</v>
      </c>
      <c r="W154" s="2" t="s">
        <v>13</v>
      </c>
    </row>
    <row r="155" spans="1:23" ht="16.5" customHeight="1" collapsed="1">
      <c r="A155" s="84"/>
      <c r="B155" s="79"/>
      <c r="C155" s="20"/>
      <c r="D155" s="1" t="s">
        <v>156</v>
      </c>
      <c r="E155" s="21"/>
      <c r="F155" s="22">
        <f t="shared" si="93"/>
        <v>3500000</v>
      </c>
      <c r="G155" s="22">
        <v>3500000</v>
      </c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" t="s">
        <v>77</v>
      </c>
      <c r="V155" s="2" t="str">
        <f>IF(C155="",IF(D155="",E155,D155),C155)</f>
        <v>雑収入</v>
      </c>
      <c r="W155" s="2" t="s">
        <v>13</v>
      </c>
    </row>
    <row r="156" spans="1:23" ht="12.45" hidden="1" customHeight="1" outlineLevel="1">
      <c r="A156" s="84"/>
      <c r="B156" s="79"/>
      <c r="C156" s="15" t="s">
        <v>157</v>
      </c>
      <c r="D156" s="16"/>
      <c r="E156" s="17"/>
      <c r="F156" s="18">
        <f t="shared" si="93"/>
        <v>0</v>
      </c>
      <c r="G156" s="18">
        <f>SUBTOTAL(9,G157:G159)</f>
        <v>0</v>
      </c>
      <c r="H156" s="18">
        <f t="shared" ref="H156:T156" si="107">SUBTOTAL(9,H157:H159)</f>
        <v>0</v>
      </c>
      <c r="I156" s="18">
        <f t="shared" si="107"/>
        <v>0</v>
      </c>
      <c r="J156" s="18">
        <f t="shared" si="107"/>
        <v>0</v>
      </c>
      <c r="K156" s="18">
        <f t="shared" si="107"/>
        <v>0</v>
      </c>
      <c r="L156" s="18">
        <f t="shared" si="107"/>
        <v>0</v>
      </c>
      <c r="M156" s="18">
        <f t="shared" si="107"/>
        <v>0</v>
      </c>
      <c r="N156" s="18">
        <f t="shared" si="107"/>
        <v>0</v>
      </c>
      <c r="O156" s="18">
        <f t="shared" ref="O156" si="108">SUBTOTAL(9,O157:O159)</f>
        <v>0</v>
      </c>
      <c r="P156" s="18">
        <f t="shared" si="107"/>
        <v>0</v>
      </c>
      <c r="Q156" s="18">
        <f t="shared" si="107"/>
        <v>0</v>
      </c>
      <c r="R156" s="18">
        <f t="shared" si="107"/>
        <v>0</v>
      </c>
      <c r="S156" s="18">
        <f t="shared" ref="S156" si="109">SUBTOTAL(9,S157:S159)</f>
        <v>0</v>
      </c>
      <c r="T156" s="18">
        <f t="shared" si="107"/>
        <v>0</v>
      </c>
      <c r="U156" s="2" t="s">
        <v>15</v>
      </c>
    </row>
    <row r="157" spans="1:23" ht="12.45" hidden="1" customHeight="1" outlineLevel="1">
      <c r="A157" s="84"/>
      <c r="B157" s="79"/>
      <c r="C157" s="20"/>
      <c r="D157" s="1" t="s">
        <v>158</v>
      </c>
      <c r="E157" s="21"/>
      <c r="F157" s="22">
        <f t="shared" si="93"/>
        <v>0</v>
      </c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" t="s">
        <v>77</v>
      </c>
      <c r="V157" s="2" t="str">
        <f>IF(C157="",IF(D157="",E157,D157),C157)</f>
        <v>有価証券売却益</v>
      </c>
      <c r="W157" s="2" t="s">
        <v>13</v>
      </c>
    </row>
    <row r="158" spans="1:23" ht="12.45" hidden="1" customHeight="1" outlineLevel="1">
      <c r="A158" s="84"/>
      <c r="B158" s="79"/>
      <c r="C158" s="20"/>
      <c r="D158" s="1" t="s">
        <v>159</v>
      </c>
      <c r="E158" s="21"/>
      <c r="F158" s="22">
        <f t="shared" si="93"/>
        <v>0</v>
      </c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" t="s">
        <v>77</v>
      </c>
      <c r="V158" s="2" t="str">
        <f>IF(C158="",IF(D158="",E158,D158),C158)</f>
        <v>有価証券評価益</v>
      </c>
      <c r="W158" s="2" t="s">
        <v>13</v>
      </c>
    </row>
    <row r="159" spans="1:23" ht="12.45" hidden="1" customHeight="1" outlineLevel="1">
      <c r="A159" s="84"/>
      <c r="B159" s="79"/>
      <c r="C159" s="20"/>
      <c r="D159" s="1" t="s">
        <v>160</v>
      </c>
      <c r="E159" s="21"/>
      <c r="F159" s="22">
        <f t="shared" si="93"/>
        <v>0</v>
      </c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" t="s">
        <v>77</v>
      </c>
      <c r="V159" s="2" t="str">
        <f>IF(C159="",IF(D159="",E159,D159),C159)</f>
        <v>為替差益</v>
      </c>
      <c r="W159" s="2" t="s">
        <v>13</v>
      </c>
    </row>
    <row r="160" spans="1:23" ht="16.5" customHeight="1" collapsed="1">
      <c r="A160" s="84"/>
      <c r="B160" s="80"/>
      <c r="C160" s="32" t="s">
        <v>161</v>
      </c>
      <c r="D160" s="33"/>
      <c r="E160" s="34"/>
      <c r="F160" s="35">
        <f t="shared" si="93"/>
        <v>482799918</v>
      </c>
      <c r="G160" s="35">
        <f>G79+G85+G138+G144+G146+G148+G150+G152</f>
        <v>3500000</v>
      </c>
      <c r="H160" s="35">
        <f t="shared" ref="H160:R160" si="110">H79+H85+H138+H144+H146+H148+H150+H152</f>
        <v>350000</v>
      </c>
      <c r="I160" s="35">
        <f t="shared" si="110"/>
        <v>8400000</v>
      </c>
      <c r="J160" s="35">
        <f t="shared" si="110"/>
        <v>276000</v>
      </c>
      <c r="K160" s="35">
        <f t="shared" si="110"/>
        <v>216000</v>
      </c>
      <c r="L160" s="35">
        <f>L79+L85+L138+L144+L146+L148+L150+L152</f>
        <v>158000000</v>
      </c>
      <c r="M160" s="35">
        <f t="shared" si="110"/>
        <v>55668000</v>
      </c>
      <c r="N160" s="35">
        <f t="shared" si="110"/>
        <v>35316000</v>
      </c>
      <c r="O160" s="35">
        <f t="shared" ref="O160" si="111">O79+O85+O138+O144+O146+O148+O150+O152</f>
        <v>150000</v>
      </c>
      <c r="P160" s="35">
        <f t="shared" si="110"/>
        <v>2000000</v>
      </c>
      <c r="Q160" s="35">
        <f t="shared" si="110"/>
        <v>27788511</v>
      </c>
      <c r="R160" s="35">
        <f t="shared" si="110"/>
        <v>22714510</v>
      </c>
      <c r="S160" s="35">
        <f t="shared" ref="S160" si="112">S79+S85+S138+S144+S146+S148+S150+S152</f>
        <v>73120282</v>
      </c>
      <c r="T160" s="35">
        <f>T79+T85+T138+T144+T146+T148+T150+T152</f>
        <v>95300615</v>
      </c>
      <c r="U160" s="2" t="s">
        <v>162</v>
      </c>
    </row>
    <row r="161" spans="1:23" ht="16.5" customHeight="1">
      <c r="A161" s="84"/>
      <c r="B161" s="78" t="s">
        <v>163</v>
      </c>
      <c r="C161" s="15" t="s">
        <v>164</v>
      </c>
      <c r="D161" s="16"/>
      <c r="E161" s="17"/>
      <c r="F161" s="18">
        <f t="shared" si="93"/>
        <v>315404900</v>
      </c>
      <c r="G161" s="18">
        <f>SUM(G162:G168)</f>
        <v>3946300</v>
      </c>
      <c r="H161" s="18">
        <f t="shared" ref="H161:T161" si="113">SUM(H162:H168)</f>
        <v>0</v>
      </c>
      <c r="I161" s="18">
        <f t="shared" si="113"/>
        <v>12533890</v>
      </c>
      <c r="J161" s="18">
        <f t="shared" si="113"/>
        <v>1272710</v>
      </c>
      <c r="K161" s="18">
        <f t="shared" si="113"/>
        <v>6871800</v>
      </c>
      <c r="L161" s="18">
        <f t="shared" si="113"/>
        <v>52323000</v>
      </c>
      <c r="M161" s="18">
        <f t="shared" si="113"/>
        <v>53722000</v>
      </c>
      <c r="N161" s="18">
        <f t="shared" si="113"/>
        <v>58864000</v>
      </c>
      <c r="O161" s="18">
        <f t="shared" ref="O161" si="114">SUM(O162:O168)</f>
        <v>400000</v>
      </c>
      <c r="P161" s="18">
        <f t="shared" si="113"/>
        <v>8421500</v>
      </c>
      <c r="Q161" s="18">
        <f t="shared" si="113"/>
        <v>22401300</v>
      </c>
      <c r="R161" s="18">
        <f t="shared" si="113"/>
        <v>12622500</v>
      </c>
      <c r="S161" s="18">
        <f t="shared" ref="S161" si="115">SUM(S162:S168)</f>
        <v>32634000</v>
      </c>
      <c r="T161" s="18">
        <f t="shared" si="113"/>
        <v>49391900</v>
      </c>
      <c r="U161" s="2" t="s">
        <v>15</v>
      </c>
    </row>
    <row r="162" spans="1:23" ht="16.5" customHeight="1">
      <c r="A162" s="84"/>
      <c r="B162" s="79"/>
      <c r="C162" s="20"/>
      <c r="D162" s="1" t="s">
        <v>165</v>
      </c>
      <c r="E162" s="21"/>
      <c r="F162" s="22">
        <f t="shared" si="93"/>
        <v>0</v>
      </c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" t="s">
        <v>77</v>
      </c>
      <c r="V162" s="2" t="str">
        <f t="shared" ref="V162:V168" si="116">IF(C162="",IF(D162="",E162,D162),C162)</f>
        <v>役員報酬支出</v>
      </c>
      <c r="W162" s="2" t="s">
        <v>13</v>
      </c>
    </row>
    <row r="163" spans="1:23" ht="16.5" customHeight="1">
      <c r="A163" s="84"/>
      <c r="B163" s="79"/>
      <c r="C163" s="20"/>
      <c r="D163" s="1" t="s">
        <v>166</v>
      </c>
      <c r="E163" s="21"/>
      <c r="F163" s="22">
        <f t="shared" si="93"/>
        <v>167949800</v>
      </c>
      <c r="G163" s="22">
        <v>3102800</v>
      </c>
      <c r="H163" s="22"/>
      <c r="I163" s="22">
        <v>8760000</v>
      </c>
      <c r="J163" s="22">
        <v>876000</v>
      </c>
      <c r="K163" s="22">
        <v>4964000</v>
      </c>
      <c r="L163" s="22">
        <v>27800000</v>
      </c>
      <c r="M163" s="22">
        <v>29000000</v>
      </c>
      <c r="N163" s="22">
        <v>35600000</v>
      </c>
      <c r="O163" s="22">
        <v>150000</v>
      </c>
      <c r="P163" s="22">
        <v>5697000</v>
      </c>
      <c r="Q163" s="22">
        <v>13000000</v>
      </c>
      <c r="R163" s="22">
        <v>3000000</v>
      </c>
      <c r="S163" s="22">
        <v>11000000</v>
      </c>
      <c r="T163" s="22">
        <v>25000000</v>
      </c>
      <c r="U163" s="2" t="s">
        <v>77</v>
      </c>
      <c r="V163" s="2" t="str">
        <f t="shared" si="116"/>
        <v>職員給料支出</v>
      </c>
      <c r="W163" s="2" t="s">
        <v>163</v>
      </c>
    </row>
    <row r="164" spans="1:23" ht="16.5" customHeight="1">
      <c r="A164" s="84"/>
      <c r="B164" s="79"/>
      <c r="C164" s="20"/>
      <c r="D164" s="1" t="s">
        <v>167</v>
      </c>
      <c r="E164" s="21"/>
      <c r="F164" s="22">
        <f t="shared" si="93"/>
        <v>31511600</v>
      </c>
      <c r="G164" s="31">
        <v>300000</v>
      </c>
      <c r="H164" s="31"/>
      <c r="I164" s="31">
        <v>2820240</v>
      </c>
      <c r="J164" s="31">
        <v>313360</v>
      </c>
      <c r="K164" s="31">
        <v>1274300</v>
      </c>
      <c r="L164" s="31">
        <v>6850000</v>
      </c>
      <c r="M164" s="31">
        <v>3000000</v>
      </c>
      <c r="N164" s="31">
        <v>6674000</v>
      </c>
      <c r="O164" s="31"/>
      <c r="P164" s="31">
        <v>1800000</v>
      </c>
      <c r="Q164" s="31">
        <v>2656300</v>
      </c>
      <c r="R164" s="31">
        <v>500000</v>
      </c>
      <c r="S164" s="31">
        <v>2300000</v>
      </c>
      <c r="T164" s="31">
        <v>3023400</v>
      </c>
      <c r="U164" s="2" t="s">
        <v>77</v>
      </c>
      <c r="V164" s="2" t="str">
        <f t="shared" si="116"/>
        <v>職員賞与支出</v>
      </c>
      <c r="W164" s="2" t="s">
        <v>163</v>
      </c>
    </row>
    <row r="165" spans="1:23" ht="16.5" customHeight="1">
      <c r="A165" s="84"/>
      <c r="B165" s="79"/>
      <c r="C165" s="20"/>
      <c r="D165" s="1" t="s">
        <v>168</v>
      </c>
      <c r="E165" s="21"/>
      <c r="F165" s="22">
        <f t="shared" si="93"/>
        <v>85878000</v>
      </c>
      <c r="G165" s="22">
        <v>149000</v>
      </c>
      <c r="H165" s="22"/>
      <c r="I165" s="22"/>
      <c r="J165" s="22"/>
      <c r="K165" s="22"/>
      <c r="L165" s="22">
        <v>15645000</v>
      </c>
      <c r="M165" s="22">
        <v>14404000</v>
      </c>
      <c r="N165" s="22">
        <v>10200000</v>
      </c>
      <c r="O165" s="22">
        <v>250000</v>
      </c>
      <c r="P165" s="22">
        <v>30000</v>
      </c>
      <c r="Q165" s="22">
        <v>4500000</v>
      </c>
      <c r="R165" s="22">
        <v>8000000</v>
      </c>
      <c r="S165" s="22">
        <v>16500000</v>
      </c>
      <c r="T165" s="22">
        <v>16200000</v>
      </c>
      <c r="U165" s="2" t="s">
        <v>77</v>
      </c>
      <c r="V165" s="2" t="str">
        <f t="shared" si="116"/>
        <v>非常勤職員給与支出</v>
      </c>
      <c r="W165" s="2" t="s">
        <v>163</v>
      </c>
    </row>
    <row r="166" spans="1:23" ht="16.5" customHeight="1">
      <c r="A166" s="84"/>
      <c r="B166" s="79"/>
      <c r="C166" s="20"/>
      <c r="D166" s="1" t="s">
        <v>169</v>
      </c>
      <c r="E166" s="21"/>
      <c r="F166" s="22">
        <f t="shared" si="93"/>
        <v>0</v>
      </c>
      <c r="G166" s="22"/>
      <c r="H166" s="22"/>
      <c r="I166" s="31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" t="s">
        <v>77</v>
      </c>
      <c r="V166" s="2" t="str">
        <f t="shared" si="116"/>
        <v>派遣職員費支出</v>
      </c>
      <c r="W166" s="2" t="s">
        <v>163</v>
      </c>
    </row>
    <row r="167" spans="1:23" ht="16.5" customHeight="1">
      <c r="A167" s="84"/>
      <c r="B167" s="79"/>
      <c r="C167" s="20"/>
      <c r="D167" s="1" t="s">
        <v>170</v>
      </c>
      <c r="E167" s="21"/>
      <c r="F167" s="22">
        <f t="shared" si="93"/>
        <v>5295500</v>
      </c>
      <c r="G167" s="22">
        <v>44500</v>
      </c>
      <c r="H167" s="22"/>
      <c r="I167" s="22">
        <v>253650</v>
      </c>
      <c r="J167" s="22">
        <v>13350</v>
      </c>
      <c r="K167" s="22">
        <v>133500</v>
      </c>
      <c r="L167" s="22">
        <v>178000</v>
      </c>
      <c r="M167" s="22">
        <v>1068000</v>
      </c>
      <c r="N167" s="22">
        <v>890000</v>
      </c>
      <c r="O167" s="22">
        <v>0</v>
      </c>
      <c r="P167" s="22">
        <v>44500</v>
      </c>
      <c r="Q167" s="22">
        <v>445000</v>
      </c>
      <c r="R167" s="22">
        <v>222500</v>
      </c>
      <c r="S167" s="22">
        <v>534000</v>
      </c>
      <c r="T167" s="22">
        <v>1468500</v>
      </c>
      <c r="U167" s="2" t="s">
        <v>77</v>
      </c>
      <c r="V167" s="2" t="str">
        <f t="shared" si="116"/>
        <v>退職給付支出</v>
      </c>
      <c r="W167" s="2" t="s">
        <v>163</v>
      </c>
    </row>
    <row r="168" spans="1:23" ht="16.5" customHeight="1">
      <c r="A168" s="84"/>
      <c r="B168" s="79"/>
      <c r="C168" s="20"/>
      <c r="D168" s="30" t="s">
        <v>171</v>
      </c>
      <c r="E168" s="36"/>
      <c r="F168" s="31">
        <f t="shared" si="93"/>
        <v>24770000</v>
      </c>
      <c r="G168" s="22">
        <v>350000</v>
      </c>
      <c r="H168" s="22"/>
      <c r="I168" s="22">
        <v>700000</v>
      </c>
      <c r="J168" s="22">
        <v>70000</v>
      </c>
      <c r="K168" s="22">
        <v>500000</v>
      </c>
      <c r="L168" s="22">
        <v>1850000</v>
      </c>
      <c r="M168" s="22">
        <v>6250000</v>
      </c>
      <c r="N168" s="22">
        <v>5500000</v>
      </c>
      <c r="O168" s="22"/>
      <c r="P168" s="22">
        <v>850000</v>
      </c>
      <c r="Q168" s="22">
        <v>1800000</v>
      </c>
      <c r="R168" s="22">
        <v>900000</v>
      </c>
      <c r="S168" s="22">
        <v>2300000</v>
      </c>
      <c r="T168" s="22">
        <v>3700000</v>
      </c>
      <c r="U168" s="2" t="s">
        <v>77</v>
      </c>
      <c r="V168" s="2" t="str">
        <f t="shared" si="116"/>
        <v>法定福利費支出</v>
      </c>
      <c r="W168" s="2" t="s">
        <v>163</v>
      </c>
    </row>
    <row r="169" spans="1:23" ht="16.5" customHeight="1">
      <c r="A169" s="84"/>
      <c r="B169" s="79"/>
      <c r="C169" s="15" t="s">
        <v>172</v>
      </c>
      <c r="D169" s="16"/>
      <c r="E169" s="17"/>
      <c r="F169" s="18">
        <f t="shared" si="93"/>
        <v>28682500</v>
      </c>
      <c r="G169" s="18">
        <f>SUM(G170:G192)</f>
        <v>0</v>
      </c>
      <c r="H169" s="18">
        <f t="shared" ref="H169:T169" si="117">SUM(H170:H192)</f>
        <v>0</v>
      </c>
      <c r="I169" s="18">
        <f t="shared" si="117"/>
        <v>0</v>
      </c>
      <c r="J169" s="18">
        <f t="shared" si="117"/>
        <v>0</v>
      </c>
      <c r="K169" s="18">
        <f t="shared" si="117"/>
        <v>0</v>
      </c>
      <c r="L169" s="18">
        <f t="shared" si="117"/>
        <v>339500</v>
      </c>
      <c r="M169" s="18">
        <f t="shared" si="117"/>
        <v>13755000</v>
      </c>
      <c r="N169" s="18">
        <f t="shared" si="117"/>
        <v>6246000</v>
      </c>
      <c r="O169" s="18">
        <f t="shared" ref="O169" si="118">SUM(O170:O192)</f>
        <v>1363000</v>
      </c>
      <c r="P169" s="18">
        <f t="shared" si="117"/>
        <v>260000</v>
      </c>
      <c r="Q169" s="18">
        <f t="shared" si="117"/>
        <v>3243000</v>
      </c>
      <c r="R169" s="18">
        <f t="shared" si="117"/>
        <v>306000</v>
      </c>
      <c r="S169" s="18">
        <f t="shared" ref="S169" si="119">SUM(S170:S192)</f>
        <v>1380000</v>
      </c>
      <c r="T169" s="18">
        <f t="shared" si="117"/>
        <v>1790000</v>
      </c>
      <c r="U169" s="2" t="s">
        <v>15</v>
      </c>
    </row>
    <row r="170" spans="1:23" ht="16.5" customHeight="1">
      <c r="A170" s="84"/>
      <c r="B170" s="79"/>
      <c r="C170" s="20"/>
      <c r="D170" s="1" t="s">
        <v>173</v>
      </c>
      <c r="E170" s="21"/>
      <c r="F170" s="22">
        <f t="shared" si="93"/>
        <v>1800000</v>
      </c>
      <c r="G170" s="31"/>
      <c r="H170" s="22"/>
      <c r="I170" s="22"/>
      <c r="J170" s="22"/>
      <c r="K170" s="22"/>
      <c r="L170" s="22"/>
      <c r="M170" s="22"/>
      <c r="N170" s="22"/>
      <c r="O170" s="22"/>
      <c r="P170" s="22"/>
      <c r="Q170" s="22">
        <v>1800000</v>
      </c>
      <c r="R170" s="22"/>
      <c r="S170" s="22"/>
      <c r="T170" s="22"/>
      <c r="U170" s="2" t="s">
        <v>77</v>
      </c>
      <c r="V170" s="2" t="str">
        <f t="shared" ref="V170:V192" si="120">IF(C170="",IF(D170="",E170,D170),C170)</f>
        <v>給食費支出</v>
      </c>
      <c r="W170" s="2" t="s">
        <v>163</v>
      </c>
    </row>
    <row r="171" spans="1:23" ht="16.5" hidden="1" customHeight="1" outlineLevel="1">
      <c r="A171" s="84"/>
      <c r="B171" s="79"/>
      <c r="C171" s="20"/>
      <c r="D171" s="1" t="s">
        <v>174</v>
      </c>
      <c r="E171" s="21"/>
      <c r="F171" s="22">
        <f t="shared" si="93"/>
        <v>0</v>
      </c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" t="s">
        <v>77</v>
      </c>
      <c r="V171" s="2" t="str">
        <f t="shared" si="120"/>
        <v>介護用品費支出</v>
      </c>
      <c r="W171" s="2" t="s">
        <v>163</v>
      </c>
    </row>
    <row r="172" spans="1:23" ht="16.5" customHeight="1" collapsed="1">
      <c r="A172" s="84"/>
      <c r="B172" s="79"/>
      <c r="C172" s="20"/>
      <c r="D172" s="1" t="s">
        <v>175</v>
      </c>
      <c r="E172" s="21"/>
      <c r="F172" s="22">
        <f t="shared" si="93"/>
        <v>60000</v>
      </c>
      <c r="G172" s="22"/>
      <c r="H172" s="22"/>
      <c r="I172" s="22"/>
      <c r="J172" s="22"/>
      <c r="K172" s="22"/>
      <c r="L172" s="22">
        <v>25000</v>
      </c>
      <c r="M172" s="22">
        <v>20000</v>
      </c>
      <c r="N172" s="22"/>
      <c r="O172" s="22">
        <v>10000</v>
      </c>
      <c r="P172" s="22"/>
      <c r="Q172" s="22">
        <v>5000</v>
      </c>
      <c r="R172" s="22"/>
      <c r="S172" s="22"/>
      <c r="T172" s="22"/>
      <c r="U172" s="2" t="s">
        <v>77</v>
      </c>
      <c r="V172" s="2" t="str">
        <f t="shared" si="120"/>
        <v>医薬品費支出</v>
      </c>
      <c r="W172" s="2" t="s">
        <v>163</v>
      </c>
    </row>
    <row r="173" spans="1:23" ht="16.5" hidden="1" customHeight="1" outlineLevel="1">
      <c r="A173" s="84"/>
      <c r="B173" s="79"/>
      <c r="C173" s="20"/>
      <c r="D173" s="1" t="s">
        <v>176</v>
      </c>
      <c r="E173" s="21"/>
      <c r="F173" s="22">
        <f t="shared" si="93"/>
        <v>0</v>
      </c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" t="s">
        <v>77</v>
      </c>
      <c r="V173" s="2" t="str">
        <f t="shared" si="120"/>
        <v>診療・療養等材料費支出</v>
      </c>
      <c r="W173" s="2" t="s">
        <v>163</v>
      </c>
    </row>
    <row r="174" spans="1:23" ht="16.5" customHeight="1" collapsed="1">
      <c r="A174" s="84"/>
      <c r="B174" s="79"/>
      <c r="C174" s="20"/>
      <c r="D174" s="1" t="s">
        <v>177</v>
      </c>
      <c r="E174" s="21"/>
      <c r="F174" s="22">
        <f t="shared" si="93"/>
        <v>0</v>
      </c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" t="s">
        <v>77</v>
      </c>
      <c r="V174" s="2" t="str">
        <f t="shared" si="120"/>
        <v>保健衛生費支出</v>
      </c>
      <c r="W174" s="2" t="s">
        <v>163</v>
      </c>
    </row>
    <row r="175" spans="1:23" ht="16.5" customHeight="1">
      <c r="A175" s="84"/>
      <c r="B175" s="79"/>
      <c r="C175" s="20"/>
      <c r="D175" s="1" t="s">
        <v>178</v>
      </c>
      <c r="E175" s="21"/>
      <c r="F175" s="22">
        <f t="shared" si="93"/>
        <v>0</v>
      </c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" t="s">
        <v>77</v>
      </c>
      <c r="V175" s="2" t="str">
        <f t="shared" si="120"/>
        <v>医療費支出</v>
      </c>
      <c r="W175" s="2" t="s">
        <v>163</v>
      </c>
    </row>
    <row r="176" spans="1:23" ht="16.5" customHeight="1">
      <c r="A176" s="84"/>
      <c r="B176" s="79"/>
      <c r="C176" s="20"/>
      <c r="D176" s="1" t="s">
        <v>179</v>
      </c>
      <c r="E176" s="21"/>
      <c r="F176" s="22">
        <f t="shared" si="93"/>
        <v>0</v>
      </c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" t="s">
        <v>77</v>
      </c>
      <c r="V176" s="2" t="str">
        <f t="shared" si="120"/>
        <v>被服費支出</v>
      </c>
      <c r="W176" s="2" t="s">
        <v>163</v>
      </c>
    </row>
    <row r="177" spans="1:23" ht="16.5" customHeight="1">
      <c r="A177" s="84"/>
      <c r="B177" s="79"/>
      <c r="C177" s="20"/>
      <c r="D177" s="1" t="s">
        <v>180</v>
      </c>
      <c r="E177" s="21"/>
      <c r="F177" s="22">
        <f t="shared" si="93"/>
        <v>443000</v>
      </c>
      <c r="G177" s="22"/>
      <c r="H177" s="22"/>
      <c r="I177" s="22"/>
      <c r="J177" s="22"/>
      <c r="K177" s="22"/>
      <c r="L177" s="22">
        <v>1000</v>
      </c>
      <c r="M177" s="22">
        <v>150000</v>
      </c>
      <c r="N177" s="22"/>
      <c r="O177" s="22">
        <v>3000</v>
      </c>
      <c r="P177" s="22">
        <v>5000</v>
      </c>
      <c r="Q177" s="22">
        <v>53000</v>
      </c>
      <c r="R177" s="22">
        <v>1000</v>
      </c>
      <c r="S177" s="22">
        <v>150000</v>
      </c>
      <c r="T177" s="22">
        <v>80000</v>
      </c>
      <c r="U177" s="2" t="s">
        <v>77</v>
      </c>
      <c r="V177" s="2" t="str">
        <f t="shared" si="120"/>
        <v>教養娯楽費支出</v>
      </c>
      <c r="W177" s="2" t="s">
        <v>163</v>
      </c>
    </row>
    <row r="178" spans="1:23">
      <c r="A178" s="84"/>
      <c r="B178" s="79"/>
      <c r="C178" s="20"/>
      <c r="D178" s="1" t="s">
        <v>181</v>
      </c>
      <c r="E178" s="21"/>
      <c r="F178" s="22">
        <f t="shared" si="93"/>
        <v>0</v>
      </c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" t="s">
        <v>77</v>
      </c>
      <c r="V178" s="2" t="str">
        <f t="shared" si="120"/>
        <v>日用品費支出</v>
      </c>
      <c r="W178" s="2" t="s">
        <v>163</v>
      </c>
    </row>
    <row r="179" spans="1:23" hidden="1" outlineLevel="1">
      <c r="A179" s="84"/>
      <c r="B179" s="79"/>
      <c r="C179" s="20"/>
      <c r="D179" s="1" t="s">
        <v>182</v>
      </c>
      <c r="E179" s="21"/>
      <c r="F179" s="22">
        <f t="shared" si="93"/>
        <v>0</v>
      </c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" t="s">
        <v>77</v>
      </c>
      <c r="V179" s="2" t="str">
        <f t="shared" si="120"/>
        <v>保育材料費支出</v>
      </c>
      <c r="W179" s="2" t="s">
        <v>163</v>
      </c>
    </row>
    <row r="180" spans="1:23" hidden="1" outlineLevel="1" collapsed="1">
      <c r="A180" s="84"/>
      <c r="B180" s="79"/>
      <c r="C180" s="20"/>
      <c r="D180" s="1" t="s">
        <v>183</v>
      </c>
      <c r="E180" s="21"/>
      <c r="F180" s="22">
        <f t="shared" si="93"/>
        <v>0</v>
      </c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" t="s">
        <v>77</v>
      </c>
      <c r="V180" s="2" t="str">
        <f t="shared" si="120"/>
        <v>本人支給金支出</v>
      </c>
      <c r="W180" s="2" t="s">
        <v>163</v>
      </c>
    </row>
    <row r="181" spans="1:23" collapsed="1">
      <c r="A181" s="84"/>
      <c r="B181" s="79"/>
      <c r="C181" s="20"/>
      <c r="D181" s="1" t="s">
        <v>184</v>
      </c>
      <c r="E181" s="21"/>
      <c r="F181" s="22">
        <f t="shared" si="93"/>
        <v>7945000</v>
      </c>
      <c r="G181" s="22"/>
      <c r="H181" s="22"/>
      <c r="I181" s="22"/>
      <c r="J181" s="22"/>
      <c r="K181" s="22"/>
      <c r="L181" s="22"/>
      <c r="M181" s="22">
        <v>3185000</v>
      </c>
      <c r="N181" s="22">
        <v>2000000</v>
      </c>
      <c r="O181" s="22">
        <v>350000</v>
      </c>
      <c r="P181" s="22">
        <v>200000</v>
      </c>
      <c r="Q181" s="22">
        <v>1000000</v>
      </c>
      <c r="R181" s="22">
        <v>150000</v>
      </c>
      <c r="S181" s="22">
        <v>700000</v>
      </c>
      <c r="T181" s="22">
        <v>360000</v>
      </c>
      <c r="U181" s="2" t="s">
        <v>77</v>
      </c>
      <c r="V181" s="2" t="str">
        <f t="shared" si="120"/>
        <v>水道光熱費支出（事業費）</v>
      </c>
      <c r="W181" s="2" t="s">
        <v>163</v>
      </c>
    </row>
    <row r="182" spans="1:23" ht="16.5" customHeight="1">
      <c r="A182" s="84"/>
      <c r="B182" s="79"/>
      <c r="C182" s="20"/>
      <c r="D182" s="1" t="s">
        <v>185</v>
      </c>
      <c r="E182" s="21"/>
      <c r="F182" s="22">
        <f t="shared" si="93"/>
        <v>0</v>
      </c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" t="s">
        <v>77</v>
      </c>
      <c r="V182" s="2" t="str">
        <f t="shared" si="120"/>
        <v>燃料費支出（事業費）</v>
      </c>
      <c r="W182" s="2" t="s">
        <v>163</v>
      </c>
    </row>
    <row r="183" spans="1:23" ht="16.5" customHeight="1">
      <c r="A183" s="84"/>
      <c r="B183" s="79"/>
      <c r="C183" s="20"/>
      <c r="D183" s="1" t="s">
        <v>186</v>
      </c>
      <c r="E183" s="21"/>
      <c r="F183" s="22">
        <f t="shared" si="93"/>
        <v>6905000</v>
      </c>
      <c r="G183" s="22"/>
      <c r="H183" s="22"/>
      <c r="I183" s="22"/>
      <c r="J183" s="22"/>
      <c r="K183" s="22"/>
      <c r="L183" s="22"/>
      <c r="M183" s="22">
        <v>1550000</v>
      </c>
      <c r="N183" s="22">
        <v>2350000</v>
      </c>
      <c r="O183" s="22">
        <v>1000000</v>
      </c>
      <c r="P183" s="22">
        <v>55000</v>
      </c>
      <c r="Q183" s="22">
        <v>300000</v>
      </c>
      <c r="R183" s="22">
        <v>150000</v>
      </c>
      <c r="S183" s="22">
        <v>500000</v>
      </c>
      <c r="T183" s="22">
        <v>1000000</v>
      </c>
      <c r="U183" s="2" t="s">
        <v>77</v>
      </c>
      <c r="V183" s="2" t="str">
        <f t="shared" si="120"/>
        <v>消耗器具備品費支出（事業費）</v>
      </c>
      <c r="W183" s="2" t="s">
        <v>163</v>
      </c>
    </row>
    <row r="184" spans="1:23" ht="16.5" customHeight="1">
      <c r="A184" s="84"/>
      <c r="B184" s="79"/>
      <c r="C184" s="20"/>
      <c r="D184" s="1" t="s">
        <v>187</v>
      </c>
      <c r="E184" s="21"/>
      <c r="F184" s="22">
        <f t="shared" si="93"/>
        <v>0</v>
      </c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2" t="s">
        <v>77</v>
      </c>
      <c r="V184" s="2" t="str">
        <f t="shared" si="120"/>
        <v>保険料支出（事業費）</v>
      </c>
      <c r="W184" s="2" t="s">
        <v>163</v>
      </c>
    </row>
    <row r="185" spans="1:23" ht="16.5" customHeight="1">
      <c r="A185" s="84"/>
      <c r="B185" s="79"/>
      <c r="C185" s="20"/>
      <c r="D185" s="1" t="s">
        <v>188</v>
      </c>
      <c r="E185" s="21"/>
      <c r="F185" s="22">
        <f t="shared" si="93"/>
        <v>10746000</v>
      </c>
      <c r="G185" s="22"/>
      <c r="H185" s="22"/>
      <c r="I185" s="22"/>
      <c r="J185" s="22"/>
      <c r="K185" s="22"/>
      <c r="L185" s="22"/>
      <c r="M185" s="22">
        <v>8850000</v>
      </c>
      <c r="N185" s="22">
        <v>1896000</v>
      </c>
      <c r="O185" s="22"/>
      <c r="P185" s="22"/>
      <c r="Q185" s="22"/>
      <c r="R185" s="22"/>
      <c r="S185" s="22"/>
      <c r="T185" s="22"/>
      <c r="U185" s="2" t="s">
        <v>77</v>
      </c>
      <c r="V185" s="2" t="str">
        <f t="shared" si="120"/>
        <v>賃借料支出（事業費）</v>
      </c>
      <c r="W185" s="2" t="s">
        <v>163</v>
      </c>
    </row>
    <row r="186" spans="1:23">
      <c r="A186" s="84"/>
      <c r="B186" s="79"/>
      <c r="C186" s="20"/>
      <c r="D186" s="1" t="s">
        <v>189</v>
      </c>
      <c r="E186" s="21"/>
      <c r="F186" s="22">
        <f t="shared" si="93"/>
        <v>0</v>
      </c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" t="s">
        <v>77</v>
      </c>
      <c r="V186" s="2" t="str">
        <f t="shared" si="120"/>
        <v>教育指導費支出</v>
      </c>
      <c r="W186" s="2" t="s">
        <v>163</v>
      </c>
    </row>
    <row r="187" spans="1:23" hidden="1" outlineLevel="1">
      <c r="A187" s="84"/>
      <c r="B187" s="79"/>
      <c r="C187" s="20"/>
      <c r="D187" s="1" t="s">
        <v>190</v>
      </c>
      <c r="E187" s="21"/>
      <c r="F187" s="22">
        <f t="shared" si="93"/>
        <v>0</v>
      </c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" t="s">
        <v>77</v>
      </c>
      <c r="V187" s="2" t="str">
        <f t="shared" si="120"/>
        <v>就職支度費支出</v>
      </c>
      <c r="W187" s="2" t="s">
        <v>163</v>
      </c>
    </row>
    <row r="188" spans="1:23" hidden="1" outlineLevel="1" collapsed="1">
      <c r="A188" s="84"/>
      <c r="B188" s="79"/>
      <c r="C188" s="20"/>
      <c r="D188" s="1" t="s">
        <v>191</v>
      </c>
      <c r="E188" s="21"/>
      <c r="F188" s="22">
        <f t="shared" si="93"/>
        <v>0</v>
      </c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" t="s">
        <v>77</v>
      </c>
      <c r="V188" s="2" t="str">
        <f t="shared" si="120"/>
        <v>葬祭費支出</v>
      </c>
      <c r="W188" s="2" t="s">
        <v>163</v>
      </c>
    </row>
    <row r="189" spans="1:23" collapsed="1">
      <c r="A189" s="84"/>
      <c r="B189" s="79"/>
      <c r="C189" s="20"/>
      <c r="D189" s="1" t="s">
        <v>192</v>
      </c>
      <c r="E189" s="21"/>
      <c r="F189" s="22">
        <f t="shared" si="93"/>
        <v>778500</v>
      </c>
      <c r="G189" s="22"/>
      <c r="H189" s="22"/>
      <c r="I189" s="22"/>
      <c r="J189" s="22"/>
      <c r="K189" s="22"/>
      <c r="L189" s="22">
        <v>313500</v>
      </c>
      <c r="M189" s="22"/>
      <c r="N189" s="22"/>
      <c r="O189" s="22"/>
      <c r="P189" s="22"/>
      <c r="Q189" s="22">
        <v>85000</v>
      </c>
      <c r="R189" s="22"/>
      <c r="S189" s="22">
        <v>30000</v>
      </c>
      <c r="T189" s="22">
        <v>350000</v>
      </c>
      <c r="U189" s="2" t="s">
        <v>77</v>
      </c>
      <c r="V189" s="2" t="str">
        <f t="shared" si="120"/>
        <v>車輌費支出（事業費）</v>
      </c>
      <c r="W189" s="2" t="s">
        <v>163</v>
      </c>
    </row>
    <row r="190" spans="1:23" hidden="1" outlineLevel="1">
      <c r="A190" s="84"/>
      <c r="B190" s="79"/>
      <c r="C190" s="20"/>
      <c r="D190" s="1" t="s">
        <v>193</v>
      </c>
      <c r="E190" s="21"/>
      <c r="F190" s="22">
        <f t="shared" si="93"/>
        <v>0</v>
      </c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" t="s">
        <v>77</v>
      </c>
      <c r="V190" s="2" t="str">
        <f t="shared" si="120"/>
        <v>管理費返還支出</v>
      </c>
      <c r="W190" s="2" t="s">
        <v>163</v>
      </c>
    </row>
    <row r="191" spans="1:23" collapsed="1">
      <c r="A191" s="84"/>
      <c r="B191" s="79"/>
      <c r="C191" s="20"/>
      <c r="D191" s="1" t="s">
        <v>194</v>
      </c>
      <c r="E191" s="21"/>
      <c r="F191" s="22">
        <f t="shared" si="93"/>
        <v>5000</v>
      </c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>
        <v>5000</v>
      </c>
      <c r="S191" s="22"/>
      <c r="T191" s="22"/>
      <c r="U191" s="2" t="s">
        <v>77</v>
      </c>
      <c r="V191" s="2" t="str">
        <f t="shared" si="120"/>
        <v>修繕費支出（事業費）</v>
      </c>
      <c r="W191" s="2" t="s">
        <v>163</v>
      </c>
    </row>
    <row r="192" spans="1:23" ht="16.5" customHeight="1">
      <c r="A192" s="84"/>
      <c r="B192" s="79"/>
      <c r="C192" s="20"/>
      <c r="D192" s="1" t="s">
        <v>195</v>
      </c>
      <c r="E192" s="21"/>
      <c r="F192" s="22">
        <f t="shared" si="93"/>
        <v>0</v>
      </c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" t="s">
        <v>77</v>
      </c>
      <c r="V192" s="2" t="str">
        <f t="shared" si="120"/>
        <v>雑支出（事業費）</v>
      </c>
      <c r="W192" s="2" t="s">
        <v>163</v>
      </c>
    </row>
    <row r="193" spans="1:23" ht="16.5" customHeight="1">
      <c r="A193" s="84"/>
      <c r="B193" s="79"/>
      <c r="C193" s="15" t="s">
        <v>196</v>
      </c>
      <c r="D193" s="16"/>
      <c r="E193" s="17"/>
      <c r="F193" s="18">
        <f t="shared" si="93"/>
        <v>66481276</v>
      </c>
      <c r="G193" s="18">
        <f>SUM(G194:G217)</f>
        <v>4580000</v>
      </c>
      <c r="H193" s="18">
        <f t="shared" ref="H193:T193" si="121">SUM(H194:H217)</f>
        <v>1000</v>
      </c>
      <c r="I193" s="18">
        <f t="shared" si="121"/>
        <v>2466125</v>
      </c>
      <c r="J193" s="18">
        <f t="shared" si="121"/>
        <v>229736</v>
      </c>
      <c r="K193" s="18">
        <f t="shared" si="121"/>
        <v>1280615</v>
      </c>
      <c r="L193" s="18">
        <f t="shared" si="121"/>
        <v>14397000</v>
      </c>
      <c r="M193" s="18">
        <f t="shared" si="121"/>
        <v>7931000</v>
      </c>
      <c r="N193" s="18">
        <f t="shared" si="121"/>
        <v>6097200</v>
      </c>
      <c r="O193" s="18">
        <f t="shared" ref="O193" si="122">SUM(O194:O217)</f>
        <v>4631000</v>
      </c>
      <c r="P193" s="18">
        <f t="shared" si="121"/>
        <v>1299000</v>
      </c>
      <c r="Q193" s="18">
        <f t="shared" si="121"/>
        <v>6856000</v>
      </c>
      <c r="R193" s="18">
        <f t="shared" si="121"/>
        <v>2623000</v>
      </c>
      <c r="S193" s="18">
        <f t="shared" ref="S193" si="123">SUM(S194:S217)</f>
        <v>7684500</v>
      </c>
      <c r="T193" s="18">
        <f t="shared" si="121"/>
        <v>6405100</v>
      </c>
      <c r="U193" s="2" t="s">
        <v>15</v>
      </c>
    </row>
    <row r="194" spans="1:23" ht="16.5" customHeight="1">
      <c r="A194" s="84"/>
      <c r="B194" s="79"/>
      <c r="C194" s="20"/>
      <c r="D194" s="1" t="s">
        <v>197</v>
      </c>
      <c r="E194" s="21"/>
      <c r="F194" s="22">
        <f t="shared" si="93"/>
        <v>3332000</v>
      </c>
      <c r="G194" s="22">
        <v>55000</v>
      </c>
      <c r="H194" s="22"/>
      <c r="I194" s="22">
        <v>45000</v>
      </c>
      <c r="J194" s="22">
        <v>10000</v>
      </c>
      <c r="K194" s="22">
        <v>35000</v>
      </c>
      <c r="L194" s="22">
        <v>263000</v>
      </c>
      <c r="M194" s="22">
        <v>800000</v>
      </c>
      <c r="N194" s="22">
        <v>700000</v>
      </c>
      <c r="O194" s="22"/>
      <c r="P194" s="22">
        <v>40000</v>
      </c>
      <c r="Q194" s="22">
        <v>300000</v>
      </c>
      <c r="R194" s="22">
        <v>150000</v>
      </c>
      <c r="S194" s="22">
        <v>450000</v>
      </c>
      <c r="T194" s="22">
        <v>484000</v>
      </c>
      <c r="U194" s="2" t="s">
        <v>77</v>
      </c>
      <c r="V194" s="2" t="str">
        <f t="shared" ref="V194:V216" si="124">IF(C194="",IF(D194="",E194,D194),C194)</f>
        <v>福利厚生費支出</v>
      </c>
      <c r="W194" s="2" t="s">
        <v>163</v>
      </c>
    </row>
    <row r="195" spans="1:23" ht="16.5" customHeight="1">
      <c r="A195" s="84"/>
      <c r="B195" s="79"/>
      <c r="C195" s="20"/>
      <c r="D195" s="1" t="s">
        <v>198</v>
      </c>
      <c r="E195" s="21"/>
      <c r="F195" s="22">
        <f t="shared" si="93"/>
        <v>0</v>
      </c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" t="s">
        <v>77</v>
      </c>
      <c r="V195" s="2" t="str">
        <f t="shared" si="124"/>
        <v>職員被服費支出</v>
      </c>
      <c r="W195" s="2" t="s">
        <v>163</v>
      </c>
    </row>
    <row r="196" spans="1:23" ht="16.5" customHeight="1">
      <c r="A196" s="84"/>
      <c r="B196" s="79"/>
      <c r="C196" s="20"/>
      <c r="D196" s="1" t="s">
        <v>199</v>
      </c>
      <c r="E196" s="21"/>
      <c r="F196" s="22">
        <f t="shared" si="93"/>
        <v>649600</v>
      </c>
      <c r="G196" s="22">
        <v>100000</v>
      </c>
      <c r="H196" s="22"/>
      <c r="I196" s="22">
        <v>62000</v>
      </c>
      <c r="J196" s="22">
        <v>6200</v>
      </c>
      <c r="K196" s="22">
        <v>43400</v>
      </c>
      <c r="L196" s="22">
        <v>312000</v>
      </c>
      <c r="M196" s="22">
        <v>5000</v>
      </c>
      <c r="N196" s="22">
        <v>100000</v>
      </c>
      <c r="O196" s="22"/>
      <c r="P196" s="22"/>
      <c r="Q196" s="22">
        <v>5000</v>
      </c>
      <c r="R196" s="22">
        <v>1000</v>
      </c>
      <c r="S196" s="22">
        <v>10000</v>
      </c>
      <c r="T196" s="22">
        <v>5000</v>
      </c>
      <c r="U196" s="2" t="s">
        <v>77</v>
      </c>
      <c r="V196" s="2" t="str">
        <f t="shared" si="124"/>
        <v>旅費交通費支出（事務費）</v>
      </c>
      <c r="W196" s="2" t="s">
        <v>163</v>
      </c>
    </row>
    <row r="197" spans="1:23" ht="16.5" customHeight="1">
      <c r="A197" s="84"/>
      <c r="B197" s="79"/>
      <c r="C197" s="20"/>
      <c r="D197" s="30" t="s">
        <v>200</v>
      </c>
      <c r="E197" s="36"/>
      <c r="F197" s="31">
        <f t="shared" si="93"/>
        <v>3085000</v>
      </c>
      <c r="G197" s="31">
        <v>400000</v>
      </c>
      <c r="H197" s="22"/>
      <c r="I197" s="22">
        <v>160000</v>
      </c>
      <c r="J197" s="22">
        <v>16000</v>
      </c>
      <c r="K197" s="22">
        <v>130000</v>
      </c>
      <c r="L197" s="22">
        <v>614000</v>
      </c>
      <c r="M197" s="22">
        <v>300000</v>
      </c>
      <c r="N197" s="22">
        <v>330000</v>
      </c>
      <c r="O197" s="22"/>
      <c r="P197" s="22">
        <v>55000</v>
      </c>
      <c r="Q197" s="22">
        <v>330000</v>
      </c>
      <c r="R197" s="22">
        <v>100000</v>
      </c>
      <c r="S197" s="22">
        <v>250000</v>
      </c>
      <c r="T197" s="22">
        <v>400000</v>
      </c>
      <c r="U197" s="2" t="s">
        <v>77</v>
      </c>
      <c r="V197" s="2" t="str">
        <f t="shared" si="124"/>
        <v>研修研究費支出</v>
      </c>
      <c r="W197" s="2" t="s">
        <v>163</v>
      </c>
    </row>
    <row r="198" spans="1:23" ht="16.5" customHeight="1">
      <c r="A198" s="84"/>
      <c r="B198" s="79"/>
      <c r="C198" s="20"/>
      <c r="D198" s="30" t="s">
        <v>201</v>
      </c>
      <c r="E198" s="36"/>
      <c r="F198" s="31">
        <f t="shared" ref="F198:F261" si="125">SUM(G198:T198)</f>
        <v>5107000</v>
      </c>
      <c r="G198" s="31">
        <v>300000</v>
      </c>
      <c r="H198" s="22"/>
      <c r="I198" s="22">
        <v>170000</v>
      </c>
      <c r="J198" s="22">
        <v>17000</v>
      </c>
      <c r="K198" s="22">
        <v>120000</v>
      </c>
      <c r="L198" s="22">
        <v>1050000</v>
      </c>
      <c r="M198" s="22">
        <v>500000</v>
      </c>
      <c r="N198" s="22">
        <v>1530000</v>
      </c>
      <c r="O198" s="22">
        <v>450000</v>
      </c>
      <c r="P198" s="22">
        <v>50000</v>
      </c>
      <c r="Q198" s="22">
        <v>250000</v>
      </c>
      <c r="R198" s="22">
        <v>100000</v>
      </c>
      <c r="S198" s="22">
        <v>320000</v>
      </c>
      <c r="T198" s="22">
        <v>250000</v>
      </c>
      <c r="U198" s="2" t="s">
        <v>77</v>
      </c>
      <c r="V198" s="2" t="str">
        <f t="shared" si="124"/>
        <v>事務消耗品費支出</v>
      </c>
      <c r="W198" s="2" t="s">
        <v>163</v>
      </c>
    </row>
    <row r="199" spans="1:23" ht="16.5" customHeight="1">
      <c r="A199" s="84"/>
      <c r="B199" s="79"/>
      <c r="C199" s="20"/>
      <c r="D199" s="30" t="s">
        <v>353</v>
      </c>
      <c r="E199" s="36"/>
      <c r="F199" s="31">
        <f t="shared" si="125"/>
        <v>0</v>
      </c>
      <c r="G199" s="31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V199" s="2" t="str">
        <f t="shared" si="124"/>
        <v>器具什器費支出</v>
      </c>
    </row>
    <row r="200" spans="1:23" ht="16.5" customHeight="1">
      <c r="A200" s="84"/>
      <c r="B200" s="79"/>
      <c r="C200" s="20"/>
      <c r="D200" s="30" t="s">
        <v>202</v>
      </c>
      <c r="E200" s="36"/>
      <c r="F200" s="31">
        <f t="shared" si="125"/>
        <v>943000</v>
      </c>
      <c r="G200" s="31"/>
      <c r="H200" s="22"/>
      <c r="I200" s="22">
        <v>90000</v>
      </c>
      <c r="J200" s="22">
        <v>15000</v>
      </c>
      <c r="K200" s="22">
        <v>60000</v>
      </c>
      <c r="L200" s="22">
        <v>350000</v>
      </c>
      <c r="M200" s="22">
        <v>30000</v>
      </c>
      <c r="N200" s="22"/>
      <c r="O200" s="22">
        <v>53000</v>
      </c>
      <c r="P200" s="22"/>
      <c r="Q200" s="22"/>
      <c r="R200" s="22"/>
      <c r="S200" s="22">
        <v>330000</v>
      </c>
      <c r="T200" s="22">
        <v>15000</v>
      </c>
      <c r="U200" s="2" t="s">
        <v>77</v>
      </c>
      <c r="V200" s="2" t="str">
        <f t="shared" si="124"/>
        <v>印刷製本費支出</v>
      </c>
      <c r="W200" s="2" t="s">
        <v>163</v>
      </c>
    </row>
    <row r="201" spans="1:23" ht="16.5" customHeight="1">
      <c r="A201" s="84"/>
      <c r="B201" s="79"/>
      <c r="C201" s="20"/>
      <c r="D201" s="30" t="s">
        <v>203</v>
      </c>
      <c r="E201" s="36"/>
      <c r="F201" s="31">
        <f t="shared" si="125"/>
        <v>753000</v>
      </c>
      <c r="G201" s="31">
        <v>30000</v>
      </c>
      <c r="H201" s="22"/>
      <c r="I201" s="22">
        <v>192000</v>
      </c>
      <c r="J201" s="22">
        <v>19200</v>
      </c>
      <c r="K201" s="22">
        <v>108800</v>
      </c>
      <c r="L201" s="22">
        <v>400000</v>
      </c>
      <c r="M201" s="22"/>
      <c r="N201" s="22"/>
      <c r="O201" s="22">
        <v>3000</v>
      </c>
      <c r="P201" s="22"/>
      <c r="Q201" s="22"/>
      <c r="R201" s="22"/>
      <c r="S201" s="22"/>
      <c r="T201" s="22"/>
      <c r="U201" s="2" t="s">
        <v>77</v>
      </c>
      <c r="V201" s="2" t="str">
        <f t="shared" si="124"/>
        <v>水道光熱費支出（事務費）</v>
      </c>
      <c r="W201" s="2" t="s">
        <v>163</v>
      </c>
    </row>
    <row r="202" spans="1:23" ht="16.5" customHeight="1">
      <c r="A202" s="84"/>
      <c r="B202" s="79"/>
      <c r="C202" s="20"/>
      <c r="D202" s="30" t="s">
        <v>204</v>
      </c>
      <c r="E202" s="36"/>
      <c r="F202" s="31">
        <f t="shared" si="125"/>
        <v>0</v>
      </c>
      <c r="G202" s="31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" t="s">
        <v>77</v>
      </c>
      <c r="V202" s="2" t="str">
        <f t="shared" si="124"/>
        <v>燃料費支出（事務費）</v>
      </c>
      <c r="W202" s="2" t="s">
        <v>163</v>
      </c>
    </row>
    <row r="203" spans="1:23" ht="16.5" customHeight="1">
      <c r="A203" s="84"/>
      <c r="B203" s="79"/>
      <c r="C203" s="20"/>
      <c r="D203" s="30" t="s">
        <v>205</v>
      </c>
      <c r="E203" s="36"/>
      <c r="F203" s="31">
        <f t="shared" si="125"/>
        <v>5130000</v>
      </c>
      <c r="G203" s="31"/>
      <c r="H203" s="22"/>
      <c r="I203" s="22"/>
      <c r="J203" s="22"/>
      <c r="K203" s="22"/>
      <c r="L203" s="22">
        <v>150000</v>
      </c>
      <c r="M203" s="22">
        <v>300000</v>
      </c>
      <c r="N203" s="22"/>
      <c r="O203" s="22">
        <v>3800000</v>
      </c>
      <c r="P203" s="22"/>
      <c r="Q203" s="22">
        <v>250000</v>
      </c>
      <c r="R203" s="22">
        <v>280000</v>
      </c>
      <c r="S203" s="22">
        <v>200000</v>
      </c>
      <c r="T203" s="22">
        <v>150000</v>
      </c>
      <c r="U203" s="2" t="s">
        <v>77</v>
      </c>
      <c r="V203" s="2" t="str">
        <f t="shared" si="124"/>
        <v>修繕費支出（事務費）</v>
      </c>
      <c r="W203" s="2" t="s">
        <v>163</v>
      </c>
    </row>
    <row r="204" spans="1:23" ht="16.5" customHeight="1">
      <c r="A204" s="84"/>
      <c r="B204" s="79"/>
      <c r="C204" s="20"/>
      <c r="D204" s="30" t="s">
        <v>206</v>
      </c>
      <c r="E204" s="36"/>
      <c r="F204" s="31">
        <f t="shared" si="125"/>
        <v>4953600</v>
      </c>
      <c r="G204" s="31">
        <v>210000</v>
      </c>
      <c r="H204" s="22"/>
      <c r="I204" s="22">
        <v>312000</v>
      </c>
      <c r="J204" s="22">
        <v>31200</v>
      </c>
      <c r="K204" s="22">
        <v>124800</v>
      </c>
      <c r="L204" s="22">
        <v>1200000</v>
      </c>
      <c r="M204" s="22">
        <v>910000</v>
      </c>
      <c r="N204" s="22">
        <v>650000</v>
      </c>
      <c r="O204" s="22">
        <v>25000</v>
      </c>
      <c r="P204" s="22">
        <v>103000</v>
      </c>
      <c r="Q204" s="22">
        <v>410000</v>
      </c>
      <c r="R204" s="22">
        <v>42000</v>
      </c>
      <c r="S204" s="22">
        <v>423500</v>
      </c>
      <c r="T204" s="22">
        <v>512100</v>
      </c>
      <c r="U204" s="2" t="s">
        <v>77</v>
      </c>
      <c r="V204" s="2" t="str">
        <f t="shared" si="124"/>
        <v>通信運搬費支出</v>
      </c>
      <c r="W204" s="2" t="s">
        <v>163</v>
      </c>
    </row>
    <row r="205" spans="1:23" ht="16.5" customHeight="1">
      <c r="A205" s="84"/>
      <c r="B205" s="79"/>
      <c r="C205" s="20"/>
      <c r="D205" s="30" t="s">
        <v>207</v>
      </c>
      <c r="E205" s="36"/>
      <c r="F205" s="31">
        <f t="shared" si="125"/>
        <v>105500</v>
      </c>
      <c r="G205" s="31">
        <v>10000</v>
      </c>
      <c r="H205" s="22"/>
      <c r="I205" s="22">
        <v>3500</v>
      </c>
      <c r="J205" s="22"/>
      <c r="K205" s="22"/>
      <c r="L205" s="22">
        <v>25000</v>
      </c>
      <c r="M205" s="22">
        <v>3000</v>
      </c>
      <c r="N205" s="22">
        <v>13000</v>
      </c>
      <c r="O205" s="22"/>
      <c r="P205" s="22"/>
      <c r="Q205" s="22">
        <v>3000</v>
      </c>
      <c r="R205" s="22">
        <v>10000</v>
      </c>
      <c r="S205" s="22">
        <v>35000</v>
      </c>
      <c r="T205" s="22">
        <v>3000</v>
      </c>
      <c r="U205" s="2" t="s">
        <v>77</v>
      </c>
      <c r="V205" s="2" t="str">
        <f t="shared" si="124"/>
        <v>会議費支出</v>
      </c>
      <c r="W205" s="2" t="s">
        <v>163</v>
      </c>
    </row>
    <row r="206" spans="1:23" ht="16.5" customHeight="1">
      <c r="A206" s="84"/>
      <c r="B206" s="79"/>
      <c r="C206" s="20"/>
      <c r="D206" s="30" t="s">
        <v>208</v>
      </c>
      <c r="E206" s="36"/>
      <c r="F206" s="31">
        <f t="shared" si="125"/>
        <v>180000</v>
      </c>
      <c r="G206" s="31">
        <v>20000</v>
      </c>
      <c r="H206" s="22"/>
      <c r="I206" s="22"/>
      <c r="J206" s="22"/>
      <c r="K206" s="22"/>
      <c r="L206" s="22">
        <v>40000</v>
      </c>
      <c r="M206" s="22"/>
      <c r="N206" s="22"/>
      <c r="O206" s="22"/>
      <c r="P206" s="22"/>
      <c r="Q206" s="22"/>
      <c r="R206" s="22"/>
      <c r="S206" s="22">
        <v>120000</v>
      </c>
      <c r="T206" s="22"/>
      <c r="U206" s="2" t="s">
        <v>77</v>
      </c>
      <c r="V206" s="2" t="str">
        <f t="shared" si="124"/>
        <v>広報費支出</v>
      </c>
      <c r="W206" s="2" t="s">
        <v>163</v>
      </c>
    </row>
    <row r="207" spans="1:23" ht="16.5" customHeight="1">
      <c r="A207" s="84"/>
      <c r="B207" s="79"/>
      <c r="C207" s="20"/>
      <c r="D207" s="30" t="s">
        <v>209</v>
      </c>
      <c r="E207" s="36"/>
      <c r="F207" s="31">
        <f t="shared" si="125"/>
        <v>6141776</v>
      </c>
      <c r="G207" s="31">
        <v>1570000</v>
      </c>
      <c r="H207" s="22"/>
      <c r="I207" s="22">
        <v>152265</v>
      </c>
      <c r="J207" s="22">
        <v>15200</v>
      </c>
      <c r="K207" s="22">
        <v>86311</v>
      </c>
      <c r="L207" s="22">
        <v>550000</v>
      </c>
      <c r="M207" s="22">
        <v>300000</v>
      </c>
      <c r="N207" s="22">
        <v>535000</v>
      </c>
      <c r="O207" s="22"/>
      <c r="P207" s="22">
        <v>110000</v>
      </c>
      <c r="Q207" s="22">
        <v>735000</v>
      </c>
      <c r="R207" s="22">
        <v>400000</v>
      </c>
      <c r="S207" s="22">
        <v>758000</v>
      </c>
      <c r="T207" s="22">
        <v>930000</v>
      </c>
      <c r="U207" s="2" t="s">
        <v>77</v>
      </c>
      <c r="V207" s="2" t="str">
        <f t="shared" si="124"/>
        <v>業務委託費支出</v>
      </c>
      <c r="W207" s="2" t="s">
        <v>163</v>
      </c>
    </row>
    <row r="208" spans="1:23" ht="16.5" customHeight="1">
      <c r="A208" s="84"/>
      <c r="B208" s="79"/>
      <c r="C208" s="20"/>
      <c r="D208" s="30" t="s">
        <v>210</v>
      </c>
      <c r="E208" s="36"/>
      <c r="F208" s="31">
        <f t="shared" si="125"/>
        <v>24117000</v>
      </c>
      <c r="G208" s="31">
        <v>1000000</v>
      </c>
      <c r="H208" s="22">
        <v>1000</v>
      </c>
      <c r="I208" s="22">
        <v>822000</v>
      </c>
      <c r="J208" s="22">
        <v>82200</v>
      </c>
      <c r="K208" s="22">
        <v>471800</v>
      </c>
      <c r="L208" s="22">
        <v>6850000</v>
      </c>
      <c r="M208" s="22">
        <v>3800000</v>
      </c>
      <c r="N208" s="22">
        <v>1755000</v>
      </c>
      <c r="O208" s="22">
        <v>100000</v>
      </c>
      <c r="P208" s="22">
        <v>795000</v>
      </c>
      <c r="Q208" s="22">
        <v>3280000</v>
      </c>
      <c r="R208" s="22">
        <v>710000</v>
      </c>
      <c r="S208" s="22">
        <v>2950000</v>
      </c>
      <c r="T208" s="22">
        <v>1500000</v>
      </c>
      <c r="U208" s="2" t="s">
        <v>77</v>
      </c>
      <c r="V208" s="2" t="str">
        <f t="shared" si="124"/>
        <v>手数料支出</v>
      </c>
      <c r="W208" s="2" t="s">
        <v>163</v>
      </c>
    </row>
    <row r="209" spans="1:23" ht="16.5" customHeight="1">
      <c r="A209" s="84"/>
      <c r="B209" s="79"/>
      <c r="C209" s="20"/>
      <c r="D209" s="30" t="s">
        <v>211</v>
      </c>
      <c r="E209" s="36"/>
      <c r="F209" s="31">
        <f t="shared" si="125"/>
        <v>3261000</v>
      </c>
      <c r="G209" s="31"/>
      <c r="H209" s="31"/>
      <c r="I209" s="31">
        <v>200000</v>
      </c>
      <c r="J209" s="31"/>
      <c r="K209" s="22"/>
      <c r="L209" s="31">
        <v>930000</v>
      </c>
      <c r="M209" s="31">
        <v>165000</v>
      </c>
      <c r="N209" s="31">
        <v>23000</v>
      </c>
      <c r="O209" s="31">
        <v>165000</v>
      </c>
      <c r="P209" s="31">
        <v>65000</v>
      </c>
      <c r="Q209" s="31">
        <v>313000</v>
      </c>
      <c r="R209" s="31">
        <v>45000</v>
      </c>
      <c r="S209" s="31">
        <v>545000</v>
      </c>
      <c r="T209" s="31">
        <v>810000</v>
      </c>
      <c r="U209" s="2" t="s">
        <v>77</v>
      </c>
      <c r="V209" s="2" t="str">
        <f t="shared" si="124"/>
        <v>保険料支出（事務費）</v>
      </c>
      <c r="W209" s="2" t="s">
        <v>163</v>
      </c>
    </row>
    <row r="210" spans="1:23" ht="16.5" customHeight="1">
      <c r="A210" s="84"/>
      <c r="B210" s="79"/>
      <c r="C210" s="20"/>
      <c r="D210" s="30" t="s">
        <v>212</v>
      </c>
      <c r="E210" s="36"/>
      <c r="F210" s="31">
        <f t="shared" si="125"/>
        <v>3856800</v>
      </c>
      <c r="G210" s="31">
        <v>15000</v>
      </c>
      <c r="H210" s="22"/>
      <c r="I210" s="22">
        <v>83160</v>
      </c>
      <c r="J210" s="22">
        <v>8316</v>
      </c>
      <c r="K210" s="22">
        <v>47124</v>
      </c>
      <c r="L210" s="22">
        <v>633000</v>
      </c>
      <c r="M210" s="22">
        <v>618000</v>
      </c>
      <c r="N210" s="22">
        <v>83200</v>
      </c>
      <c r="O210" s="22"/>
      <c r="P210" s="22">
        <v>25000</v>
      </c>
      <c r="Q210" s="22">
        <v>405000</v>
      </c>
      <c r="R210" s="22">
        <v>440000</v>
      </c>
      <c r="S210" s="22">
        <v>888000</v>
      </c>
      <c r="T210" s="22">
        <v>611000</v>
      </c>
      <c r="U210" s="2" t="s">
        <v>77</v>
      </c>
      <c r="V210" s="2" t="str">
        <f t="shared" si="124"/>
        <v>賃借料支出（事務費）</v>
      </c>
      <c r="W210" s="2" t="s">
        <v>163</v>
      </c>
    </row>
    <row r="211" spans="1:23" ht="16.5" customHeight="1">
      <c r="A211" s="84"/>
      <c r="B211" s="79"/>
      <c r="C211" s="20"/>
      <c r="D211" s="30" t="s">
        <v>213</v>
      </c>
      <c r="E211" s="36"/>
      <c r="F211" s="31">
        <f t="shared" si="125"/>
        <v>0</v>
      </c>
      <c r="G211" s="31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" t="s">
        <v>77</v>
      </c>
      <c r="V211" s="2" t="str">
        <f t="shared" si="124"/>
        <v>土地・建物賃借料支出</v>
      </c>
      <c r="W211" s="2" t="s">
        <v>163</v>
      </c>
    </row>
    <row r="212" spans="1:23" ht="16.5" customHeight="1">
      <c r="A212" s="84"/>
      <c r="B212" s="79"/>
      <c r="C212" s="20"/>
      <c r="D212" s="30" t="s">
        <v>214</v>
      </c>
      <c r="E212" s="36"/>
      <c r="F212" s="31">
        <f t="shared" si="125"/>
        <v>190000</v>
      </c>
      <c r="G212" s="31"/>
      <c r="H212" s="22"/>
      <c r="I212" s="22"/>
      <c r="J212" s="22"/>
      <c r="K212" s="22"/>
      <c r="L212" s="22">
        <v>20000</v>
      </c>
      <c r="M212" s="22"/>
      <c r="N212" s="22">
        <v>80000</v>
      </c>
      <c r="O212" s="22"/>
      <c r="P212" s="22"/>
      <c r="Q212" s="22">
        <v>25000</v>
      </c>
      <c r="R212" s="22">
        <v>55000</v>
      </c>
      <c r="S212" s="22">
        <v>10000</v>
      </c>
      <c r="T212" s="22"/>
      <c r="U212" s="2" t="s">
        <v>77</v>
      </c>
      <c r="V212" s="2" t="str">
        <f t="shared" si="124"/>
        <v>租税公課支出</v>
      </c>
      <c r="W212" s="2" t="s">
        <v>163</v>
      </c>
    </row>
    <row r="213" spans="1:23" ht="16.5" customHeight="1">
      <c r="A213" s="84"/>
      <c r="B213" s="79"/>
      <c r="C213" s="20"/>
      <c r="D213" s="30" t="s">
        <v>215</v>
      </c>
      <c r="E213" s="36"/>
      <c r="F213" s="31">
        <f t="shared" si="125"/>
        <v>0</v>
      </c>
      <c r="G213" s="31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" t="s">
        <v>77</v>
      </c>
      <c r="V213" s="2" t="str">
        <f t="shared" si="124"/>
        <v>保守料支出</v>
      </c>
      <c r="W213" s="2" t="s">
        <v>163</v>
      </c>
    </row>
    <row r="214" spans="1:23" ht="16.5" customHeight="1">
      <c r="A214" s="84"/>
      <c r="B214" s="79"/>
      <c r="C214" s="20"/>
      <c r="D214" s="30" t="s">
        <v>216</v>
      </c>
      <c r="E214" s="36"/>
      <c r="F214" s="31">
        <f t="shared" si="125"/>
        <v>620000</v>
      </c>
      <c r="G214" s="31">
        <v>120000</v>
      </c>
      <c r="H214" s="22"/>
      <c r="I214" s="22">
        <v>30000</v>
      </c>
      <c r="J214" s="22"/>
      <c r="K214" s="22"/>
      <c r="L214" s="22">
        <v>30000</v>
      </c>
      <c r="M214" s="22">
        <v>20000</v>
      </c>
      <c r="N214" s="22">
        <v>250000</v>
      </c>
      <c r="O214" s="22">
        <v>10000</v>
      </c>
      <c r="P214" s="22">
        <v>25000</v>
      </c>
      <c r="Q214" s="22">
        <v>35000</v>
      </c>
      <c r="R214" s="22">
        <v>15000</v>
      </c>
      <c r="S214" s="22">
        <v>50000</v>
      </c>
      <c r="T214" s="22">
        <v>35000</v>
      </c>
      <c r="U214" s="2" t="s">
        <v>77</v>
      </c>
      <c r="V214" s="2" t="str">
        <f t="shared" si="124"/>
        <v>渉外費支出</v>
      </c>
      <c r="W214" s="2" t="s">
        <v>163</v>
      </c>
    </row>
    <row r="215" spans="1:23" ht="16.5" customHeight="1">
      <c r="A215" s="84"/>
      <c r="B215" s="79"/>
      <c r="C215" s="20"/>
      <c r="D215" s="30" t="s">
        <v>217</v>
      </c>
      <c r="E215" s="36"/>
      <c r="F215" s="31">
        <f t="shared" si="125"/>
        <v>1489000</v>
      </c>
      <c r="G215" s="31">
        <v>330000</v>
      </c>
      <c r="H215" s="22"/>
      <c r="I215" s="22">
        <v>50000</v>
      </c>
      <c r="J215" s="22"/>
      <c r="K215" s="22"/>
      <c r="L215" s="22">
        <v>330000</v>
      </c>
      <c r="M215" s="22">
        <v>180000</v>
      </c>
      <c r="N215" s="22">
        <v>48000</v>
      </c>
      <c r="O215" s="22">
        <v>25000</v>
      </c>
      <c r="P215" s="22">
        <v>31000</v>
      </c>
      <c r="Q215" s="22">
        <v>185000</v>
      </c>
      <c r="R215" s="22">
        <v>100000</v>
      </c>
      <c r="S215" s="22">
        <v>110000</v>
      </c>
      <c r="T215" s="22">
        <v>100000</v>
      </c>
      <c r="U215" s="2" t="s">
        <v>77</v>
      </c>
      <c r="V215" s="2" t="str">
        <f t="shared" si="124"/>
        <v>諸会費支出</v>
      </c>
      <c r="W215" s="2" t="s">
        <v>163</v>
      </c>
    </row>
    <row r="216" spans="1:23" ht="16.5" customHeight="1">
      <c r="A216" s="84"/>
      <c r="B216" s="79"/>
      <c r="C216" s="20"/>
      <c r="D216" s="1" t="s">
        <v>218</v>
      </c>
      <c r="E216" s="21"/>
      <c r="F216" s="22">
        <f t="shared" si="125"/>
        <v>2567000</v>
      </c>
      <c r="G216" s="22">
        <v>420000</v>
      </c>
      <c r="H216" s="22"/>
      <c r="I216" s="22">
        <v>94200</v>
      </c>
      <c r="J216" s="22">
        <v>9420</v>
      </c>
      <c r="K216" s="22">
        <v>53380</v>
      </c>
      <c r="L216" s="22">
        <v>650000</v>
      </c>
      <c r="M216" s="22"/>
      <c r="N216" s="22"/>
      <c r="O216" s="22"/>
      <c r="P216" s="22"/>
      <c r="Q216" s="22">
        <v>330000</v>
      </c>
      <c r="R216" s="22">
        <v>175000</v>
      </c>
      <c r="S216" s="22">
        <v>235000</v>
      </c>
      <c r="T216" s="22">
        <v>600000</v>
      </c>
      <c r="U216" s="2" t="s">
        <v>77</v>
      </c>
      <c r="V216" s="2" t="str">
        <f t="shared" si="124"/>
        <v>車両費支出（事務費）</v>
      </c>
      <c r="W216" s="2" t="s">
        <v>163</v>
      </c>
    </row>
    <row r="217" spans="1:23">
      <c r="A217" s="84"/>
      <c r="B217" s="79"/>
      <c r="C217" s="20"/>
      <c r="D217" s="1" t="s">
        <v>219</v>
      </c>
      <c r="E217" s="21"/>
      <c r="F217" s="22">
        <f t="shared" si="125"/>
        <v>0</v>
      </c>
      <c r="G217" s="22">
        <f>SUM(G218:G219)</f>
        <v>0</v>
      </c>
      <c r="H217" s="22">
        <f t="shared" ref="H217:T217" si="126">SUM(H218:H219)</f>
        <v>0</v>
      </c>
      <c r="I217" s="22">
        <f t="shared" si="126"/>
        <v>0</v>
      </c>
      <c r="J217" s="22">
        <f t="shared" si="126"/>
        <v>0</v>
      </c>
      <c r="K217" s="22">
        <f t="shared" si="126"/>
        <v>0</v>
      </c>
      <c r="L217" s="22">
        <f t="shared" si="126"/>
        <v>0</v>
      </c>
      <c r="M217" s="22">
        <f t="shared" si="126"/>
        <v>0</v>
      </c>
      <c r="N217" s="22">
        <f t="shared" si="126"/>
        <v>0</v>
      </c>
      <c r="O217" s="22">
        <f t="shared" ref="O217" si="127">SUM(O218:O219)</f>
        <v>0</v>
      </c>
      <c r="P217" s="22">
        <f t="shared" si="126"/>
        <v>0</v>
      </c>
      <c r="Q217" s="22">
        <f t="shared" si="126"/>
        <v>0</v>
      </c>
      <c r="R217" s="22">
        <f t="shared" si="126"/>
        <v>0</v>
      </c>
      <c r="S217" s="22">
        <f t="shared" ref="S217" si="128">SUM(S218:S219)</f>
        <v>0</v>
      </c>
      <c r="T217" s="22">
        <f t="shared" si="126"/>
        <v>0</v>
      </c>
      <c r="U217" s="2" t="s">
        <v>17</v>
      </c>
    </row>
    <row r="218" spans="1:23" outlineLevel="1">
      <c r="A218" s="84"/>
      <c r="B218" s="79"/>
      <c r="C218" s="20"/>
      <c r="E218" s="23" t="s">
        <v>220</v>
      </c>
      <c r="F218" s="24">
        <f t="shared" si="125"/>
        <v>0</v>
      </c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" t="s">
        <v>19</v>
      </c>
      <c r="V218" s="2" t="str">
        <f>IF(C218="",IF(D218="",E218,D218),C218)</f>
        <v xml:space="preserve">退職共済預け金差損 </v>
      </c>
      <c r="W218" s="2" t="s">
        <v>163</v>
      </c>
    </row>
    <row r="219" spans="1:23" outlineLevel="1">
      <c r="A219" s="84"/>
      <c r="B219" s="79"/>
      <c r="C219" s="20"/>
      <c r="E219" s="23" t="s">
        <v>221</v>
      </c>
      <c r="F219" s="24">
        <f t="shared" si="125"/>
        <v>0</v>
      </c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" t="s">
        <v>19</v>
      </c>
      <c r="V219" s="2" t="str">
        <f>IF(C219="",IF(D219="",E219,D219),C219)</f>
        <v>雑支出（事務費・その他）</v>
      </c>
      <c r="W219" s="2" t="s">
        <v>163</v>
      </c>
    </row>
    <row r="220" spans="1:23">
      <c r="A220" s="84"/>
      <c r="B220" s="79"/>
      <c r="C220" s="15" t="s">
        <v>222</v>
      </c>
      <c r="D220" s="16"/>
      <c r="E220" s="17"/>
      <c r="F220" s="18">
        <f t="shared" si="125"/>
        <v>42923918</v>
      </c>
      <c r="G220" s="18">
        <f>G221+G224</f>
        <v>0</v>
      </c>
      <c r="H220" s="18">
        <f t="shared" ref="H220:T220" si="129">H221+H224</f>
        <v>0</v>
      </c>
      <c r="I220" s="18">
        <f t="shared" si="129"/>
        <v>0</v>
      </c>
      <c r="J220" s="18">
        <f t="shared" si="129"/>
        <v>0</v>
      </c>
      <c r="K220" s="18">
        <f t="shared" si="129"/>
        <v>0</v>
      </c>
      <c r="L220" s="18">
        <f t="shared" si="129"/>
        <v>0</v>
      </c>
      <c r="M220" s="18">
        <f t="shared" si="129"/>
        <v>0</v>
      </c>
      <c r="N220" s="18">
        <f t="shared" si="129"/>
        <v>0</v>
      </c>
      <c r="O220" s="18">
        <f t="shared" ref="O220" si="130">O221+O224</f>
        <v>0</v>
      </c>
      <c r="P220" s="18">
        <f t="shared" si="129"/>
        <v>0</v>
      </c>
      <c r="Q220" s="18">
        <f t="shared" si="129"/>
        <v>14788511</v>
      </c>
      <c r="R220" s="18">
        <f t="shared" si="129"/>
        <v>2714510</v>
      </c>
      <c r="S220" s="18">
        <f t="shared" ref="S220" si="131">S221+S224</f>
        <v>18120282</v>
      </c>
      <c r="T220" s="18">
        <f t="shared" si="129"/>
        <v>7300615</v>
      </c>
      <c r="U220" s="2" t="s">
        <v>15</v>
      </c>
    </row>
    <row r="221" spans="1:23" ht="16.5" customHeight="1">
      <c r="A221" s="84"/>
      <c r="B221" s="79"/>
      <c r="C221" s="20"/>
      <c r="D221" s="1" t="s">
        <v>223</v>
      </c>
      <c r="E221" s="21"/>
      <c r="F221" s="22">
        <f t="shared" si="125"/>
        <v>38631527</v>
      </c>
      <c r="G221" s="22">
        <f>SUBTOTAL(9,G222:G223)</f>
        <v>0</v>
      </c>
      <c r="H221" s="22">
        <f t="shared" ref="H221:T221" si="132">SUBTOTAL(9,H222:H223)</f>
        <v>0</v>
      </c>
      <c r="I221" s="22">
        <f t="shared" si="132"/>
        <v>0</v>
      </c>
      <c r="J221" s="22">
        <f t="shared" si="132"/>
        <v>0</v>
      </c>
      <c r="K221" s="22">
        <f t="shared" si="132"/>
        <v>0</v>
      </c>
      <c r="L221" s="22">
        <f t="shared" si="132"/>
        <v>0</v>
      </c>
      <c r="M221" s="22">
        <f t="shared" si="132"/>
        <v>0</v>
      </c>
      <c r="N221" s="22">
        <f t="shared" si="132"/>
        <v>0</v>
      </c>
      <c r="O221" s="22">
        <f t="shared" ref="O221" si="133">SUBTOTAL(9,O222:O223)</f>
        <v>0</v>
      </c>
      <c r="P221" s="22">
        <f t="shared" si="132"/>
        <v>0</v>
      </c>
      <c r="Q221" s="22">
        <f t="shared" si="132"/>
        <v>13309660</v>
      </c>
      <c r="R221" s="22">
        <f t="shared" si="132"/>
        <v>2443059</v>
      </c>
      <c r="S221" s="22">
        <f t="shared" ref="S221" si="134">SUBTOTAL(9,S222:S223)</f>
        <v>16308254</v>
      </c>
      <c r="T221" s="22">
        <f t="shared" si="132"/>
        <v>6570554</v>
      </c>
      <c r="U221" s="2" t="s">
        <v>17</v>
      </c>
    </row>
    <row r="222" spans="1:23" ht="16.5" customHeight="1">
      <c r="A222" s="84"/>
      <c r="B222" s="79"/>
      <c r="C222" s="20"/>
      <c r="E222" s="23" t="s">
        <v>224</v>
      </c>
      <c r="F222" s="24">
        <f t="shared" si="125"/>
        <v>29617914</v>
      </c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>
        <v>13309660</v>
      </c>
      <c r="R222" s="24"/>
      <c r="S222" s="24">
        <v>16308254</v>
      </c>
      <c r="T222" s="24"/>
      <c r="U222" s="2" t="s">
        <v>19</v>
      </c>
      <c r="V222" s="2" t="str">
        <f>IF(C222="",IF(D222="",E222,D222),C222)</f>
        <v>就労支援事業製造原価支出</v>
      </c>
      <c r="W222" s="2" t="s">
        <v>163</v>
      </c>
    </row>
    <row r="223" spans="1:23" ht="16.5" customHeight="1">
      <c r="A223" s="84"/>
      <c r="B223" s="79"/>
      <c r="C223" s="20"/>
      <c r="E223" s="23" t="s">
        <v>225</v>
      </c>
      <c r="F223" s="24">
        <f t="shared" si="125"/>
        <v>9013613</v>
      </c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>
        <v>2443059</v>
      </c>
      <c r="S223" s="24"/>
      <c r="T223" s="24">
        <v>6570554</v>
      </c>
      <c r="U223" s="2" t="s">
        <v>19</v>
      </c>
      <c r="V223" s="2" t="str">
        <f>IF(C223="",IF(D223="",E223,D223),C223)</f>
        <v>就労支援事業仕入支出</v>
      </c>
      <c r="W223" s="2" t="s">
        <v>163</v>
      </c>
    </row>
    <row r="224" spans="1:23">
      <c r="A224" s="84"/>
      <c r="B224" s="79"/>
      <c r="C224" s="20"/>
      <c r="D224" s="1" t="s">
        <v>226</v>
      </c>
      <c r="E224" s="21"/>
      <c r="F224" s="22">
        <f t="shared" si="125"/>
        <v>4292391</v>
      </c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>
        <v>1478851</v>
      </c>
      <c r="R224" s="22">
        <v>271451</v>
      </c>
      <c r="S224" s="22">
        <v>1812028</v>
      </c>
      <c r="T224" s="22">
        <v>730061</v>
      </c>
      <c r="U224" s="2" t="s">
        <v>77</v>
      </c>
      <c r="V224" s="2" t="str">
        <f>IF(C224="",IF(D224="",E224,D224),C224)</f>
        <v>就労支援事業販管費支出</v>
      </c>
      <c r="W224" s="2" t="s">
        <v>163</v>
      </c>
    </row>
    <row r="225" spans="1:23" hidden="1" outlineLevel="1">
      <c r="A225" s="84"/>
      <c r="B225" s="79"/>
      <c r="C225" s="15" t="s">
        <v>227</v>
      </c>
      <c r="D225" s="16"/>
      <c r="E225" s="17"/>
      <c r="F225" s="18">
        <f t="shared" si="125"/>
        <v>0</v>
      </c>
      <c r="G225" s="18">
        <f>SUBTOTAL(9,G226)</f>
        <v>0</v>
      </c>
      <c r="H225" s="18">
        <f t="shared" ref="H225:T225" si="135">SUBTOTAL(9,H226)</f>
        <v>0</v>
      </c>
      <c r="I225" s="18">
        <f t="shared" si="135"/>
        <v>0</v>
      </c>
      <c r="J225" s="18">
        <f t="shared" si="135"/>
        <v>0</v>
      </c>
      <c r="K225" s="18">
        <f t="shared" si="135"/>
        <v>0</v>
      </c>
      <c r="L225" s="18">
        <f t="shared" si="135"/>
        <v>0</v>
      </c>
      <c r="M225" s="18">
        <f t="shared" si="135"/>
        <v>0</v>
      </c>
      <c r="N225" s="18">
        <f t="shared" si="135"/>
        <v>0</v>
      </c>
      <c r="O225" s="18">
        <f t="shared" si="135"/>
        <v>0</v>
      </c>
      <c r="P225" s="18">
        <f t="shared" si="135"/>
        <v>0</v>
      </c>
      <c r="Q225" s="18">
        <f t="shared" si="135"/>
        <v>0</v>
      </c>
      <c r="R225" s="18">
        <f t="shared" si="135"/>
        <v>0</v>
      </c>
      <c r="S225" s="18">
        <f t="shared" si="135"/>
        <v>0</v>
      </c>
      <c r="T225" s="18">
        <f t="shared" si="135"/>
        <v>0</v>
      </c>
      <c r="U225" s="2" t="s">
        <v>15</v>
      </c>
    </row>
    <row r="226" spans="1:23" hidden="1" outlineLevel="1">
      <c r="A226" s="84"/>
      <c r="B226" s="79"/>
      <c r="C226" s="20"/>
      <c r="D226" s="1" t="s">
        <v>228</v>
      </c>
      <c r="E226" s="21"/>
      <c r="F226" s="22">
        <f t="shared" si="125"/>
        <v>0</v>
      </c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" t="s">
        <v>77</v>
      </c>
      <c r="V226" s="2" t="str">
        <f>IF(C226="",IF(D226="",E226,D226),C226)</f>
        <v>○○事業支出</v>
      </c>
      <c r="W226" s="2" t="s">
        <v>163</v>
      </c>
    </row>
    <row r="227" spans="1:23" hidden="1" outlineLevel="1">
      <c r="A227" s="84"/>
      <c r="B227" s="79"/>
      <c r="C227" s="28" t="s">
        <v>229</v>
      </c>
      <c r="D227" s="16"/>
      <c r="E227" s="17"/>
      <c r="F227" s="18">
        <f t="shared" si="125"/>
        <v>0</v>
      </c>
      <c r="G227" s="18">
        <f>SUBTOTAL(9,G228:G232)</f>
        <v>0</v>
      </c>
      <c r="H227" s="18">
        <f t="shared" ref="H227:T227" si="136">SUBTOTAL(9,H228:H232)</f>
        <v>0</v>
      </c>
      <c r="I227" s="18">
        <f t="shared" si="136"/>
        <v>0</v>
      </c>
      <c r="J227" s="18">
        <f t="shared" si="136"/>
        <v>0</v>
      </c>
      <c r="K227" s="18">
        <f t="shared" si="136"/>
        <v>0</v>
      </c>
      <c r="L227" s="18">
        <f t="shared" si="136"/>
        <v>0</v>
      </c>
      <c r="M227" s="18">
        <f t="shared" si="136"/>
        <v>0</v>
      </c>
      <c r="N227" s="18">
        <f t="shared" si="136"/>
        <v>0</v>
      </c>
      <c r="O227" s="18">
        <f t="shared" ref="O227" si="137">SUBTOTAL(9,O228:O232)</f>
        <v>0</v>
      </c>
      <c r="P227" s="18">
        <f t="shared" si="136"/>
        <v>0</v>
      </c>
      <c r="Q227" s="18">
        <f t="shared" si="136"/>
        <v>0</v>
      </c>
      <c r="R227" s="18">
        <f t="shared" si="136"/>
        <v>0</v>
      </c>
      <c r="S227" s="18">
        <f t="shared" ref="S227" si="138">SUBTOTAL(9,S228:S232)</f>
        <v>0</v>
      </c>
      <c r="T227" s="18">
        <f t="shared" si="136"/>
        <v>0</v>
      </c>
      <c r="U227" s="2" t="s">
        <v>15</v>
      </c>
    </row>
    <row r="228" spans="1:23" hidden="1" outlineLevel="1">
      <c r="A228" s="84"/>
      <c r="B228" s="79"/>
      <c r="C228" s="29"/>
      <c r="D228" s="30" t="s">
        <v>229</v>
      </c>
      <c r="E228" s="36"/>
      <c r="F228" s="22">
        <f t="shared" si="125"/>
        <v>0</v>
      </c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" t="s">
        <v>17</v>
      </c>
    </row>
    <row r="229" spans="1:23" hidden="1" outlineLevel="1">
      <c r="A229" s="84"/>
      <c r="B229" s="79"/>
      <c r="C229" s="29"/>
      <c r="D229" s="30"/>
      <c r="E229" s="23" t="s">
        <v>230</v>
      </c>
      <c r="F229" s="24">
        <f t="shared" si="125"/>
        <v>0</v>
      </c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" t="s">
        <v>19</v>
      </c>
      <c r="V229" s="2" t="str">
        <f>IF(C229="",IF(D229="",E229,D229),C229)</f>
        <v>絵本仕入</v>
      </c>
      <c r="W229" s="2" t="s">
        <v>163</v>
      </c>
    </row>
    <row r="230" spans="1:23" hidden="1" outlineLevel="1">
      <c r="A230" s="84"/>
      <c r="B230" s="79"/>
      <c r="C230" s="29"/>
      <c r="D230" s="30"/>
      <c r="E230" s="23" t="s">
        <v>231</v>
      </c>
      <c r="F230" s="24">
        <f t="shared" si="125"/>
        <v>0</v>
      </c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" t="s">
        <v>19</v>
      </c>
      <c r="V230" s="2" t="str">
        <f>IF(C230="",IF(D230="",E230,D230),C230)</f>
        <v>制服仕入</v>
      </c>
      <c r="W230" s="2" t="s">
        <v>163</v>
      </c>
    </row>
    <row r="231" spans="1:23" hidden="1" outlineLevel="1">
      <c r="A231" s="84"/>
      <c r="B231" s="79"/>
      <c r="C231" s="29"/>
      <c r="D231" s="30"/>
      <c r="E231" s="23" t="s">
        <v>232</v>
      </c>
      <c r="F231" s="24">
        <f t="shared" si="125"/>
        <v>0</v>
      </c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" t="s">
        <v>19</v>
      </c>
      <c r="V231" s="2" t="str">
        <f>IF(C231="",IF(D231="",E231,D231),C231)</f>
        <v>教材仕入</v>
      </c>
      <c r="W231" s="2" t="s">
        <v>163</v>
      </c>
    </row>
    <row r="232" spans="1:23" hidden="1" outlineLevel="1">
      <c r="A232" s="84"/>
      <c r="B232" s="79"/>
      <c r="C232" s="29"/>
      <c r="D232" s="30"/>
      <c r="E232" s="23" t="s">
        <v>233</v>
      </c>
      <c r="F232" s="24">
        <f t="shared" si="125"/>
        <v>0</v>
      </c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" t="s">
        <v>19</v>
      </c>
      <c r="V232" s="2" t="str">
        <f>IF(C232="",IF(D232="",E232,D232),C232)</f>
        <v>写真仕入</v>
      </c>
      <c r="W232" s="2" t="s">
        <v>163</v>
      </c>
    </row>
    <row r="233" spans="1:23" hidden="1" outlineLevel="1">
      <c r="A233" s="84"/>
      <c r="B233" s="79"/>
      <c r="C233" s="15" t="s">
        <v>234</v>
      </c>
      <c r="D233" s="16"/>
      <c r="E233" s="17"/>
      <c r="F233" s="18">
        <f t="shared" si="125"/>
        <v>0</v>
      </c>
      <c r="G233" s="18">
        <f>SUBTOTAL(9,G234)</f>
        <v>0</v>
      </c>
      <c r="H233" s="18">
        <f t="shared" ref="H233:T233" si="139">SUBTOTAL(9,H234)</f>
        <v>0</v>
      </c>
      <c r="I233" s="18">
        <f t="shared" si="139"/>
        <v>0</v>
      </c>
      <c r="J233" s="18">
        <f t="shared" si="139"/>
        <v>0</v>
      </c>
      <c r="K233" s="18">
        <f t="shared" si="139"/>
        <v>0</v>
      </c>
      <c r="L233" s="18">
        <f t="shared" si="139"/>
        <v>0</v>
      </c>
      <c r="M233" s="18">
        <f t="shared" si="139"/>
        <v>0</v>
      </c>
      <c r="N233" s="18">
        <f t="shared" si="139"/>
        <v>0</v>
      </c>
      <c r="O233" s="18">
        <f t="shared" si="139"/>
        <v>0</v>
      </c>
      <c r="P233" s="18">
        <f t="shared" si="139"/>
        <v>0</v>
      </c>
      <c r="Q233" s="18">
        <f t="shared" si="139"/>
        <v>0</v>
      </c>
      <c r="R233" s="18">
        <f t="shared" si="139"/>
        <v>0</v>
      </c>
      <c r="S233" s="18">
        <f t="shared" si="139"/>
        <v>0</v>
      </c>
      <c r="T233" s="18">
        <f t="shared" si="139"/>
        <v>0</v>
      </c>
      <c r="U233" s="2" t="s">
        <v>15</v>
      </c>
    </row>
    <row r="234" spans="1:23" hidden="1" outlineLevel="1">
      <c r="A234" s="84"/>
      <c r="B234" s="79"/>
      <c r="C234" s="20"/>
      <c r="D234" s="1" t="s">
        <v>235</v>
      </c>
      <c r="E234" s="21"/>
      <c r="F234" s="22">
        <f t="shared" si="125"/>
        <v>0</v>
      </c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" t="s">
        <v>77</v>
      </c>
      <c r="V234" s="2" t="str">
        <f>IF(C234="",IF(D234="",E234,D234),C234)</f>
        <v>○○支出</v>
      </c>
      <c r="W234" s="2" t="s">
        <v>163</v>
      </c>
    </row>
    <row r="235" spans="1:23" hidden="1">
      <c r="A235" s="84"/>
      <c r="B235" s="79"/>
      <c r="C235" s="15" t="s">
        <v>236</v>
      </c>
      <c r="D235" s="16"/>
      <c r="E235" s="17"/>
      <c r="F235" s="18">
        <f t="shared" si="125"/>
        <v>0</v>
      </c>
      <c r="G235" s="18">
        <f>SUBTOTAL(9,G236)</f>
        <v>0</v>
      </c>
      <c r="H235" s="18">
        <f t="shared" ref="H235:T235" si="140">SUBTOTAL(9,H236)</f>
        <v>0</v>
      </c>
      <c r="I235" s="18">
        <f t="shared" si="140"/>
        <v>0</v>
      </c>
      <c r="J235" s="18">
        <f t="shared" si="140"/>
        <v>0</v>
      </c>
      <c r="K235" s="18">
        <f t="shared" si="140"/>
        <v>0</v>
      </c>
      <c r="L235" s="18">
        <f t="shared" si="140"/>
        <v>0</v>
      </c>
      <c r="M235" s="18">
        <f t="shared" si="140"/>
        <v>0</v>
      </c>
      <c r="N235" s="18">
        <f t="shared" si="140"/>
        <v>0</v>
      </c>
      <c r="O235" s="18">
        <f t="shared" si="140"/>
        <v>0</v>
      </c>
      <c r="P235" s="18">
        <f t="shared" si="140"/>
        <v>0</v>
      </c>
      <c r="Q235" s="18">
        <f t="shared" si="140"/>
        <v>0</v>
      </c>
      <c r="R235" s="18">
        <f t="shared" si="140"/>
        <v>0</v>
      </c>
      <c r="S235" s="18">
        <f t="shared" si="140"/>
        <v>0</v>
      </c>
      <c r="T235" s="18">
        <f t="shared" si="140"/>
        <v>0</v>
      </c>
      <c r="U235" s="2" t="s">
        <v>15</v>
      </c>
    </row>
    <row r="236" spans="1:23" hidden="1">
      <c r="A236" s="84"/>
      <c r="B236" s="79"/>
      <c r="C236" s="20"/>
      <c r="D236" s="1" t="s">
        <v>236</v>
      </c>
      <c r="E236" s="21"/>
      <c r="F236" s="22">
        <f t="shared" si="125"/>
        <v>0</v>
      </c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" t="s">
        <v>77</v>
      </c>
      <c r="V236" s="2" t="str">
        <f>IF(C236="",IF(D236="",E236,D236),C236)</f>
        <v>利用者負担軽減額</v>
      </c>
      <c r="W236" s="2" t="s">
        <v>163</v>
      </c>
    </row>
    <row r="237" spans="1:23" ht="16.5" customHeight="1">
      <c r="A237" s="84"/>
      <c r="B237" s="79"/>
      <c r="C237" s="15" t="s">
        <v>237</v>
      </c>
      <c r="D237" s="16"/>
      <c r="E237" s="17"/>
      <c r="F237" s="18">
        <f t="shared" si="125"/>
        <v>1211548</v>
      </c>
      <c r="G237" s="18">
        <f>SUBTOTAL(9,G238)</f>
        <v>112737</v>
      </c>
      <c r="H237" s="18">
        <f t="shared" ref="H237:T237" si="141">SUBTOTAL(9,H238)</f>
        <v>0</v>
      </c>
      <c r="I237" s="18">
        <f t="shared" si="141"/>
        <v>0</v>
      </c>
      <c r="J237" s="18">
        <f t="shared" si="141"/>
        <v>0</v>
      </c>
      <c r="K237" s="18">
        <f t="shared" si="141"/>
        <v>0</v>
      </c>
      <c r="L237" s="18">
        <f t="shared" si="141"/>
        <v>0</v>
      </c>
      <c r="M237" s="18">
        <f t="shared" si="141"/>
        <v>0</v>
      </c>
      <c r="N237" s="18">
        <f t="shared" si="141"/>
        <v>0</v>
      </c>
      <c r="O237" s="18">
        <f t="shared" si="141"/>
        <v>0</v>
      </c>
      <c r="P237" s="18">
        <f t="shared" si="141"/>
        <v>55000</v>
      </c>
      <c r="Q237" s="18">
        <f t="shared" si="141"/>
        <v>0</v>
      </c>
      <c r="R237" s="18">
        <f t="shared" si="141"/>
        <v>0</v>
      </c>
      <c r="S237" s="18">
        <f t="shared" si="141"/>
        <v>600000</v>
      </c>
      <c r="T237" s="18">
        <f t="shared" si="141"/>
        <v>443811</v>
      </c>
      <c r="U237" s="2" t="s">
        <v>15</v>
      </c>
    </row>
    <row r="238" spans="1:23" ht="16.5" customHeight="1">
      <c r="A238" s="84"/>
      <c r="B238" s="79"/>
      <c r="C238" s="20"/>
      <c r="D238" s="1" t="s">
        <v>237</v>
      </c>
      <c r="E238" s="21"/>
      <c r="F238" s="22">
        <f t="shared" si="125"/>
        <v>1211548</v>
      </c>
      <c r="G238" s="22">
        <v>112737</v>
      </c>
      <c r="H238" s="22"/>
      <c r="I238" s="22"/>
      <c r="J238" s="22"/>
      <c r="K238" s="22"/>
      <c r="L238" s="22"/>
      <c r="M238" s="22"/>
      <c r="N238" s="22"/>
      <c r="O238" s="22"/>
      <c r="P238" s="22">
        <v>55000</v>
      </c>
      <c r="Q238" s="22"/>
      <c r="R238" s="22"/>
      <c r="S238" s="22">
        <v>600000</v>
      </c>
      <c r="T238" s="22">
        <v>443811</v>
      </c>
      <c r="U238" s="2" t="s">
        <v>77</v>
      </c>
      <c r="V238" s="2" t="str">
        <f>IF(C238="",IF(D238="",E238,D238),C238)</f>
        <v>支払利息支出</v>
      </c>
      <c r="W238" s="2" t="s">
        <v>163</v>
      </c>
    </row>
    <row r="239" spans="1:23" ht="16.5" customHeight="1">
      <c r="A239" s="84"/>
      <c r="B239" s="79"/>
      <c r="C239" s="15" t="s">
        <v>238</v>
      </c>
      <c r="D239" s="16"/>
      <c r="E239" s="17"/>
      <c r="F239" s="18">
        <f t="shared" si="125"/>
        <v>0</v>
      </c>
      <c r="G239" s="18">
        <f>SUBTOTAL(9,G240:G241)</f>
        <v>0</v>
      </c>
      <c r="H239" s="18">
        <f t="shared" ref="H239:T239" si="142">SUBTOTAL(9,H240:H241)</f>
        <v>0</v>
      </c>
      <c r="I239" s="18">
        <f t="shared" si="142"/>
        <v>0</v>
      </c>
      <c r="J239" s="18">
        <f t="shared" si="142"/>
        <v>0</v>
      </c>
      <c r="K239" s="18">
        <f t="shared" si="142"/>
        <v>0</v>
      </c>
      <c r="L239" s="18">
        <f t="shared" si="142"/>
        <v>0</v>
      </c>
      <c r="M239" s="18">
        <f t="shared" si="142"/>
        <v>0</v>
      </c>
      <c r="N239" s="18">
        <f t="shared" si="142"/>
        <v>0</v>
      </c>
      <c r="O239" s="18">
        <f t="shared" ref="O239" si="143">SUBTOTAL(9,O240:O241)</f>
        <v>0</v>
      </c>
      <c r="P239" s="18">
        <f t="shared" si="142"/>
        <v>0</v>
      </c>
      <c r="Q239" s="18">
        <f t="shared" si="142"/>
        <v>0</v>
      </c>
      <c r="R239" s="18">
        <f t="shared" si="142"/>
        <v>0</v>
      </c>
      <c r="S239" s="18">
        <f t="shared" ref="S239" si="144">SUBTOTAL(9,S240:S241)</f>
        <v>0</v>
      </c>
      <c r="T239" s="18">
        <f t="shared" si="142"/>
        <v>0</v>
      </c>
      <c r="U239" s="2" t="s">
        <v>15</v>
      </c>
    </row>
    <row r="240" spans="1:23" ht="16.5" hidden="1" customHeight="1" outlineLevel="1">
      <c r="A240" s="84"/>
      <c r="B240" s="79"/>
      <c r="C240" s="20"/>
      <c r="D240" s="1" t="s">
        <v>239</v>
      </c>
      <c r="E240" s="21"/>
      <c r="F240" s="22">
        <f t="shared" si="125"/>
        <v>0</v>
      </c>
      <c r="G240" s="31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" t="s">
        <v>77</v>
      </c>
      <c r="V240" s="2" t="str">
        <f>IF(C240="",IF(D240="",E240,D240),C240)</f>
        <v>利用者等外給食費支出</v>
      </c>
      <c r="W240" s="2" t="s">
        <v>163</v>
      </c>
    </row>
    <row r="241" spans="1:23" ht="16.5" customHeight="1" collapsed="1">
      <c r="A241" s="84"/>
      <c r="B241" s="79"/>
      <c r="C241" s="20"/>
      <c r="D241" s="1" t="s">
        <v>240</v>
      </c>
      <c r="E241" s="21"/>
      <c r="F241" s="22">
        <f t="shared" si="125"/>
        <v>0</v>
      </c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" t="s">
        <v>77</v>
      </c>
      <c r="V241" s="2" t="str">
        <f>IF(C241="",IF(D241="",E241,D241),C241)</f>
        <v>雑支出（その他）</v>
      </c>
      <c r="W241" s="2" t="s">
        <v>163</v>
      </c>
    </row>
    <row r="242" spans="1:23" ht="16.5" hidden="1" customHeight="1" outlineLevel="1">
      <c r="A242" s="84"/>
      <c r="B242" s="79"/>
      <c r="C242" s="15" t="s">
        <v>241</v>
      </c>
      <c r="D242" s="16"/>
      <c r="E242" s="17"/>
      <c r="F242" s="18">
        <f t="shared" si="125"/>
        <v>0</v>
      </c>
      <c r="G242" s="18">
        <f>SUBTOTAL(9,G243:G248)</f>
        <v>0</v>
      </c>
      <c r="H242" s="18">
        <f t="shared" ref="H242:T242" si="145">SUBTOTAL(9,H243:H248)</f>
        <v>0</v>
      </c>
      <c r="I242" s="18">
        <f t="shared" si="145"/>
        <v>0</v>
      </c>
      <c r="J242" s="18">
        <f t="shared" si="145"/>
        <v>0</v>
      </c>
      <c r="K242" s="18">
        <f t="shared" si="145"/>
        <v>0</v>
      </c>
      <c r="L242" s="18">
        <f t="shared" si="145"/>
        <v>0</v>
      </c>
      <c r="M242" s="18">
        <f t="shared" si="145"/>
        <v>0</v>
      </c>
      <c r="N242" s="18">
        <f t="shared" si="145"/>
        <v>0</v>
      </c>
      <c r="O242" s="18">
        <f t="shared" ref="O242" si="146">SUBTOTAL(9,O243:O248)</f>
        <v>0</v>
      </c>
      <c r="P242" s="18">
        <f t="shared" si="145"/>
        <v>0</v>
      </c>
      <c r="Q242" s="18">
        <f t="shared" si="145"/>
        <v>0</v>
      </c>
      <c r="R242" s="18">
        <f t="shared" si="145"/>
        <v>0</v>
      </c>
      <c r="S242" s="18">
        <f t="shared" ref="S242" si="147">SUBTOTAL(9,S243:S248)</f>
        <v>0</v>
      </c>
      <c r="T242" s="18">
        <f t="shared" si="145"/>
        <v>0</v>
      </c>
      <c r="U242" s="2" t="s">
        <v>15</v>
      </c>
    </row>
    <row r="243" spans="1:23" ht="16.5" hidden="1" customHeight="1" outlineLevel="1">
      <c r="A243" s="84"/>
      <c r="B243" s="79"/>
      <c r="C243" s="20"/>
      <c r="D243" s="1" t="s">
        <v>242</v>
      </c>
      <c r="E243" s="21"/>
      <c r="F243" s="22">
        <f t="shared" si="125"/>
        <v>0</v>
      </c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" t="s">
        <v>77</v>
      </c>
      <c r="V243" s="2" t="str">
        <f>IF(C243="",IF(D243="",E243,D243),C243)</f>
        <v>有価証券売却損</v>
      </c>
      <c r="W243" s="2" t="s">
        <v>163</v>
      </c>
    </row>
    <row r="244" spans="1:23" ht="16.5" hidden="1" customHeight="1" outlineLevel="1">
      <c r="A244" s="84"/>
      <c r="B244" s="79"/>
      <c r="C244" s="20"/>
      <c r="D244" s="1" t="s">
        <v>243</v>
      </c>
      <c r="E244" s="21"/>
      <c r="F244" s="22">
        <f t="shared" si="125"/>
        <v>0</v>
      </c>
      <c r="G244" s="22">
        <f>SUBTOTAL(9,G245:G246)</f>
        <v>0</v>
      </c>
      <c r="H244" s="22">
        <f t="shared" ref="H244:T244" si="148">SUBTOTAL(9,H245:H246)</f>
        <v>0</v>
      </c>
      <c r="I244" s="22">
        <f t="shared" si="148"/>
        <v>0</v>
      </c>
      <c r="J244" s="22">
        <f t="shared" si="148"/>
        <v>0</v>
      </c>
      <c r="K244" s="22">
        <f t="shared" si="148"/>
        <v>0</v>
      </c>
      <c r="L244" s="22">
        <f t="shared" si="148"/>
        <v>0</v>
      </c>
      <c r="M244" s="22">
        <f t="shared" si="148"/>
        <v>0</v>
      </c>
      <c r="N244" s="22">
        <f t="shared" si="148"/>
        <v>0</v>
      </c>
      <c r="O244" s="22">
        <f t="shared" ref="O244" si="149">SUBTOTAL(9,O245:O246)</f>
        <v>0</v>
      </c>
      <c r="P244" s="22">
        <f t="shared" si="148"/>
        <v>0</v>
      </c>
      <c r="Q244" s="22">
        <f t="shared" si="148"/>
        <v>0</v>
      </c>
      <c r="R244" s="22">
        <f t="shared" si="148"/>
        <v>0</v>
      </c>
      <c r="S244" s="22">
        <f t="shared" ref="S244" si="150">SUBTOTAL(9,S245:S246)</f>
        <v>0</v>
      </c>
      <c r="T244" s="22">
        <f t="shared" si="148"/>
        <v>0</v>
      </c>
      <c r="U244" s="2" t="s">
        <v>17</v>
      </c>
    </row>
    <row r="245" spans="1:23" ht="16.5" hidden="1" customHeight="1" outlineLevel="1">
      <c r="A245" s="84"/>
      <c r="B245" s="79"/>
      <c r="C245" s="20"/>
      <c r="E245" s="23" t="s">
        <v>244</v>
      </c>
      <c r="F245" s="24">
        <f t="shared" si="125"/>
        <v>0</v>
      </c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" t="s">
        <v>19</v>
      </c>
      <c r="V245" s="2" t="str">
        <f>IF(C245="",IF(D245="",E245,D245),C245)</f>
        <v>有価証券評価損</v>
      </c>
      <c r="W245" s="2" t="s">
        <v>163</v>
      </c>
    </row>
    <row r="246" spans="1:23" ht="16.5" hidden="1" customHeight="1" outlineLevel="1">
      <c r="A246" s="84"/>
      <c r="B246" s="79"/>
      <c r="C246" s="20"/>
      <c r="E246" s="23" t="s">
        <v>245</v>
      </c>
      <c r="F246" s="24">
        <f t="shared" si="125"/>
        <v>0</v>
      </c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" t="s">
        <v>19</v>
      </c>
      <c r="V246" s="2" t="str">
        <f>IF(C246="",IF(D246="",E246,D246),C246)</f>
        <v>○○評価損</v>
      </c>
      <c r="W246" s="2" t="s">
        <v>163</v>
      </c>
    </row>
    <row r="247" spans="1:23" ht="16.5" hidden="1" customHeight="1" outlineLevel="1">
      <c r="A247" s="84"/>
      <c r="B247" s="79"/>
      <c r="C247" s="20"/>
      <c r="D247" s="1" t="s">
        <v>246</v>
      </c>
      <c r="E247" s="21"/>
      <c r="F247" s="22">
        <f t="shared" si="125"/>
        <v>0</v>
      </c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" t="s">
        <v>77</v>
      </c>
      <c r="V247" s="2" t="str">
        <f>IF(C247="",IF(D247="",E247,D247),C247)</f>
        <v>為替差損</v>
      </c>
      <c r="W247" s="2" t="s">
        <v>163</v>
      </c>
    </row>
    <row r="248" spans="1:23" ht="16.5" hidden="1" customHeight="1" outlineLevel="1">
      <c r="A248" s="84"/>
      <c r="B248" s="79"/>
      <c r="C248" s="20"/>
      <c r="D248" s="1" t="s">
        <v>247</v>
      </c>
      <c r="E248" s="21"/>
      <c r="F248" s="22">
        <f t="shared" si="125"/>
        <v>0</v>
      </c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" t="s">
        <v>77</v>
      </c>
      <c r="V248" s="2" t="str">
        <f>IF(C248="",IF(D248="",E248,D248),C248)</f>
        <v>徴収不能額</v>
      </c>
      <c r="W248" s="2" t="s">
        <v>163</v>
      </c>
    </row>
    <row r="249" spans="1:23" ht="16.5" customHeight="1" collapsed="1">
      <c r="A249" s="84"/>
      <c r="B249" s="80"/>
      <c r="C249" s="37" t="s">
        <v>248</v>
      </c>
      <c r="D249" s="38"/>
      <c r="E249" s="39"/>
      <c r="F249" s="40">
        <f t="shared" si="125"/>
        <v>454704142</v>
      </c>
      <c r="G249" s="40">
        <f>G161+G169+G193+G220+G235+G237+G239</f>
        <v>8639037</v>
      </c>
      <c r="H249" s="40">
        <f t="shared" ref="H249:T249" si="151">H161+H169+H193+H220+H235+H237+H239</f>
        <v>1000</v>
      </c>
      <c r="I249" s="40">
        <f t="shared" si="151"/>
        <v>15000015</v>
      </c>
      <c r="J249" s="40">
        <f t="shared" si="151"/>
        <v>1502446</v>
      </c>
      <c r="K249" s="40">
        <f t="shared" si="151"/>
        <v>8152415</v>
      </c>
      <c r="L249" s="40">
        <f t="shared" si="151"/>
        <v>67059500</v>
      </c>
      <c r="M249" s="40">
        <f t="shared" si="151"/>
        <v>75408000</v>
      </c>
      <c r="N249" s="40">
        <f>N161+N169+N193+N220+N235+N237+N239</f>
        <v>71207200</v>
      </c>
      <c r="O249" s="40">
        <f t="shared" ref="O249" si="152">O161+O169+O193+O220+O235+O237+O239</f>
        <v>6394000</v>
      </c>
      <c r="P249" s="40">
        <f t="shared" si="151"/>
        <v>10035500</v>
      </c>
      <c r="Q249" s="40">
        <f t="shared" si="151"/>
        <v>47288811</v>
      </c>
      <c r="R249" s="40">
        <f t="shared" si="151"/>
        <v>18266010</v>
      </c>
      <c r="S249" s="40">
        <f t="shared" ref="S249" si="153">S161+S169+S193+S220+S235+S237+S239</f>
        <v>60418782</v>
      </c>
      <c r="T249" s="40">
        <f t="shared" si="151"/>
        <v>65331426</v>
      </c>
      <c r="U249" s="2" t="s">
        <v>162</v>
      </c>
    </row>
    <row r="250" spans="1:23" ht="16.5" customHeight="1">
      <c r="A250" s="85"/>
      <c r="B250" s="41" t="s">
        <v>249</v>
      </c>
      <c r="C250" s="42"/>
      <c r="D250" s="33"/>
      <c r="E250" s="34"/>
      <c r="F250" s="35">
        <f t="shared" si="125"/>
        <v>28095776</v>
      </c>
      <c r="G250" s="35">
        <f>G160-G249</f>
        <v>-5139037</v>
      </c>
      <c r="H250" s="35">
        <f t="shared" ref="H250:T250" si="154">H160-H249</f>
        <v>349000</v>
      </c>
      <c r="I250" s="35">
        <f t="shared" si="154"/>
        <v>-6600015</v>
      </c>
      <c r="J250" s="35">
        <f t="shared" si="154"/>
        <v>-1226446</v>
      </c>
      <c r="K250" s="35">
        <f t="shared" si="154"/>
        <v>-7936415</v>
      </c>
      <c r="L250" s="35">
        <f t="shared" si="154"/>
        <v>90940500</v>
      </c>
      <c r="M250" s="35">
        <f t="shared" si="154"/>
        <v>-19740000</v>
      </c>
      <c r="N250" s="35">
        <f t="shared" si="154"/>
        <v>-35891200</v>
      </c>
      <c r="O250" s="35">
        <f t="shared" ref="O250" si="155">O160-O249</f>
        <v>-6244000</v>
      </c>
      <c r="P250" s="35">
        <f t="shared" si="154"/>
        <v>-8035500</v>
      </c>
      <c r="Q250" s="35">
        <f t="shared" si="154"/>
        <v>-19500300</v>
      </c>
      <c r="R250" s="35">
        <f t="shared" si="154"/>
        <v>4448500</v>
      </c>
      <c r="S250" s="35">
        <f t="shared" ref="S250" si="156">S160-S249</f>
        <v>12701500</v>
      </c>
      <c r="T250" s="35">
        <f t="shared" si="154"/>
        <v>29969189</v>
      </c>
      <c r="U250" s="2" t="s">
        <v>162</v>
      </c>
    </row>
    <row r="251" spans="1:23" ht="16.5" customHeight="1">
      <c r="A251" s="78" t="s">
        <v>250</v>
      </c>
      <c r="B251" s="86" t="s">
        <v>13</v>
      </c>
      <c r="C251" s="15" t="s">
        <v>251</v>
      </c>
      <c r="D251" s="16"/>
      <c r="E251" s="17"/>
      <c r="F251" s="18">
        <f t="shared" si="125"/>
        <v>0</v>
      </c>
      <c r="G251" s="18">
        <f>SUBTOTAL(9,G252:G253)</f>
        <v>0</v>
      </c>
      <c r="H251" s="18">
        <f t="shared" ref="H251:T251" si="157">SUBTOTAL(9,H252:H253)</f>
        <v>0</v>
      </c>
      <c r="I251" s="18">
        <f t="shared" si="157"/>
        <v>0</v>
      </c>
      <c r="J251" s="18">
        <f t="shared" si="157"/>
        <v>0</v>
      </c>
      <c r="K251" s="18">
        <f t="shared" si="157"/>
        <v>0</v>
      </c>
      <c r="L251" s="18">
        <f t="shared" si="157"/>
        <v>0</v>
      </c>
      <c r="M251" s="18">
        <f t="shared" si="157"/>
        <v>0</v>
      </c>
      <c r="N251" s="18">
        <f t="shared" si="157"/>
        <v>0</v>
      </c>
      <c r="O251" s="18">
        <f t="shared" ref="O251" si="158">SUBTOTAL(9,O252:O253)</f>
        <v>0</v>
      </c>
      <c r="P251" s="18">
        <f t="shared" si="157"/>
        <v>0</v>
      </c>
      <c r="Q251" s="18">
        <f t="shared" si="157"/>
        <v>0</v>
      </c>
      <c r="R251" s="18">
        <f t="shared" si="157"/>
        <v>0</v>
      </c>
      <c r="S251" s="18">
        <f t="shared" ref="S251" si="159">SUBTOTAL(9,S252:S253)</f>
        <v>0</v>
      </c>
      <c r="T251" s="18">
        <f t="shared" si="157"/>
        <v>0</v>
      </c>
      <c r="U251" s="2" t="s">
        <v>15</v>
      </c>
    </row>
    <row r="252" spans="1:23" ht="16.5" customHeight="1">
      <c r="A252" s="79"/>
      <c r="B252" s="87"/>
      <c r="C252" s="20"/>
      <c r="D252" s="1" t="s">
        <v>252</v>
      </c>
      <c r="E252" s="21"/>
      <c r="F252" s="22">
        <f t="shared" si="125"/>
        <v>0</v>
      </c>
      <c r="G252" s="31">
        <v>0</v>
      </c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" t="s">
        <v>77</v>
      </c>
      <c r="V252" s="2" t="str">
        <f>IF(C252="",IF(D252="",E252,D252),C252)</f>
        <v>施設整備等補助金収入</v>
      </c>
      <c r="W252" s="2" t="s">
        <v>13</v>
      </c>
    </row>
    <row r="253" spans="1:23" ht="16.5" customHeight="1">
      <c r="A253" s="79"/>
      <c r="B253" s="87"/>
      <c r="C253" s="20"/>
      <c r="D253" s="1" t="s">
        <v>253</v>
      </c>
      <c r="E253" s="21"/>
      <c r="F253" s="22">
        <f t="shared" si="125"/>
        <v>0</v>
      </c>
      <c r="G253" s="31">
        <v>0</v>
      </c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" t="s">
        <v>77</v>
      </c>
      <c r="V253" s="2" t="str">
        <f>IF(C253="",IF(D253="",E253,D253),C253)</f>
        <v>設備資金借入金元金償還補助金収入</v>
      </c>
      <c r="W253" s="2" t="s">
        <v>13</v>
      </c>
    </row>
    <row r="254" spans="1:23" ht="16.5" customHeight="1">
      <c r="A254" s="79"/>
      <c r="B254" s="87"/>
      <c r="C254" s="15" t="s">
        <v>254</v>
      </c>
      <c r="D254" s="16"/>
      <c r="E254" s="17"/>
      <c r="F254" s="18">
        <f t="shared" si="125"/>
        <v>0</v>
      </c>
      <c r="G254" s="18">
        <f>SUBTOTAL(9,G255:G256)</f>
        <v>0</v>
      </c>
      <c r="H254" s="18">
        <f t="shared" ref="H254:T254" si="160">SUBTOTAL(9,H255:H256)</f>
        <v>0</v>
      </c>
      <c r="I254" s="18">
        <f t="shared" si="160"/>
        <v>0</v>
      </c>
      <c r="J254" s="18">
        <f t="shared" si="160"/>
        <v>0</v>
      </c>
      <c r="K254" s="18">
        <f t="shared" si="160"/>
        <v>0</v>
      </c>
      <c r="L254" s="18">
        <f t="shared" si="160"/>
        <v>0</v>
      </c>
      <c r="M254" s="18">
        <f t="shared" si="160"/>
        <v>0</v>
      </c>
      <c r="N254" s="18">
        <f t="shared" si="160"/>
        <v>0</v>
      </c>
      <c r="O254" s="18">
        <f t="shared" ref="O254" si="161">SUBTOTAL(9,O255:O256)</f>
        <v>0</v>
      </c>
      <c r="P254" s="18">
        <f t="shared" si="160"/>
        <v>0</v>
      </c>
      <c r="Q254" s="18">
        <f t="shared" si="160"/>
        <v>0</v>
      </c>
      <c r="R254" s="18">
        <f t="shared" si="160"/>
        <v>0</v>
      </c>
      <c r="S254" s="18">
        <f t="shared" ref="S254" si="162">SUBTOTAL(9,S255:S256)</f>
        <v>0</v>
      </c>
      <c r="T254" s="18">
        <f t="shared" si="160"/>
        <v>0</v>
      </c>
      <c r="U254" s="2" t="s">
        <v>15</v>
      </c>
    </row>
    <row r="255" spans="1:23" ht="16.5" customHeight="1">
      <c r="A255" s="79"/>
      <c r="B255" s="87"/>
      <c r="C255" s="20"/>
      <c r="D255" s="1" t="s">
        <v>255</v>
      </c>
      <c r="E255" s="21"/>
      <c r="F255" s="22">
        <f t="shared" si="125"/>
        <v>0</v>
      </c>
      <c r="G255" s="31">
        <v>0</v>
      </c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" t="s">
        <v>77</v>
      </c>
      <c r="V255" s="2" t="str">
        <f>IF(C255="",IF(D255="",E255,D255),C255)</f>
        <v>施設整備等寄付金収入</v>
      </c>
      <c r="W255" s="2" t="s">
        <v>13</v>
      </c>
    </row>
    <row r="256" spans="1:23" ht="16.5" customHeight="1">
      <c r="A256" s="79"/>
      <c r="B256" s="87"/>
      <c r="C256" s="20"/>
      <c r="D256" s="1" t="s">
        <v>256</v>
      </c>
      <c r="E256" s="21"/>
      <c r="F256" s="22">
        <f t="shared" si="125"/>
        <v>0</v>
      </c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" t="s">
        <v>77</v>
      </c>
      <c r="V256" s="2" t="str">
        <f>IF(C256="",IF(D256="",E256,D256),C256)</f>
        <v>設備資金借入金元金償還寄付金収入</v>
      </c>
      <c r="W256" s="2" t="s">
        <v>13</v>
      </c>
    </row>
    <row r="257" spans="1:23" ht="16.5" customHeight="1">
      <c r="A257" s="79"/>
      <c r="B257" s="87"/>
      <c r="C257" s="15" t="s">
        <v>257</v>
      </c>
      <c r="D257" s="16"/>
      <c r="E257" s="17"/>
      <c r="F257" s="18">
        <f t="shared" si="125"/>
        <v>0</v>
      </c>
      <c r="G257" s="18">
        <f>SUBTOTAL(9,G258)</f>
        <v>0</v>
      </c>
      <c r="H257" s="18">
        <f t="shared" ref="H257:T257" si="163">SUBTOTAL(9,H258)</f>
        <v>0</v>
      </c>
      <c r="I257" s="18">
        <f t="shared" si="163"/>
        <v>0</v>
      </c>
      <c r="J257" s="18">
        <f t="shared" si="163"/>
        <v>0</v>
      </c>
      <c r="K257" s="18">
        <f t="shared" si="163"/>
        <v>0</v>
      </c>
      <c r="L257" s="18">
        <f t="shared" si="163"/>
        <v>0</v>
      </c>
      <c r="M257" s="18">
        <f t="shared" si="163"/>
        <v>0</v>
      </c>
      <c r="N257" s="18">
        <f t="shared" si="163"/>
        <v>0</v>
      </c>
      <c r="O257" s="18">
        <f t="shared" si="163"/>
        <v>0</v>
      </c>
      <c r="P257" s="18">
        <f t="shared" si="163"/>
        <v>0</v>
      </c>
      <c r="Q257" s="18">
        <f t="shared" si="163"/>
        <v>0</v>
      </c>
      <c r="R257" s="18">
        <f t="shared" si="163"/>
        <v>0</v>
      </c>
      <c r="S257" s="18">
        <f t="shared" si="163"/>
        <v>0</v>
      </c>
      <c r="T257" s="18">
        <f t="shared" si="163"/>
        <v>0</v>
      </c>
      <c r="U257" s="2" t="s">
        <v>15</v>
      </c>
    </row>
    <row r="258" spans="1:23">
      <c r="A258" s="79"/>
      <c r="B258" s="87"/>
      <c r="C258" s="20"/>
      <c r="D258" s="1" t="s">
        <v>257</v>
      </c>
      <c r="E258" s="21"/>
      <c r="F258" s="22">
        <f t="shared" si="125"/>
        <v>0</v>
      </c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" t="s">
        <v>77</v>
      </c>
      <c r="V258" s="2" t="str">
        <f>IF(C258="",IF(D258="",E258,D258),C258)</f>
        <v>設備資金借入金収入</v>
      </c>
      <c r="W258" s="2" t="s">
        <v>13</v>
      </c>
    </row>
    <row r="259" spans="1:23" hidden="1" outlineLevel="1">
      <c r="A259" s="79"/>
      <c r="B259" s="87"/>
      <c r="C259" s="15" t="s">
        <v>258</v>
      </c>
      <c r="D259" s="16"/>
      <c r="E259" s="17"/>
      <c r="F259" s="18">
        <f t="shared" si="125"/>
        <v>0</v>
      </c>
      <c r="G259" s="18">
        <f>SUBTOTAL(9,G260:G262)</f>
        <v>0</v>
      </c>
      <c r="H259" s="18">
        <f t="shared" ref="H259:T259" si="164">SUBTOTAL(9,H260:H262)</f>
        <v>0</v>
      </c>
      <c r="I259" s="18">
        <f t="shared" si="164"/>
        <v>0</v>
      </c>
      <c r="J259" s="18">
        <f t="shared" si="164"/>
        <v>0</v>
      </c>
      <c r="K259" s="18">
        <f t="shared" si="164"/>
        <v>0</v>
      </c>
      <c r="L259" s="18">
        <f t="shared" si="164"/>
        <v>0</v>
      </c>
      <c r="M259" s="18">
        <f t="shared" si="164"/>
        <v>0</v>
      </c>
      <c r="N259" s="18">
        <f t="shared" si="164"/>
        <v>0</v>
      </c>
      <c r="O259" s="18">
        <f t="shared" ref="O259" si="165">SUBTOTAL(9,O260:O262)</f>
        <v>0</v>
      </c>
      <c r="P259" s="18">
        <f t="shared" si="164"/>
        <v>0</v>
      </c>
      <c r="Q259" s="18">
        <f t="shared" si="164"/>
        <v>0</v>
      </c>
      <c r="R259" s="18">
        <f t="shared" si="164"/>
        <v>0</v>
      </c>
      <c r="S259" s="18">
        <f t="shared" ref="S259" si="166">SUBTOTAL(9,S260:S262)</f>
        <v>0</v>
      </c>
      <c r="T259" s="18">
        <f t="shared" si="164"/>
        <v>0</v>
      </c>
      <c r="U259" s="2" t="s">
        <v>15</v>
      </c>
    </row>
    <row r="260" spans="1:23" hidden="1" outlineLevel="1">
      <c r="A260" s="79"/>
      <c r="B260" s="87"/>
      <c r="C260" s="20"/>
      <c r="D260" s="1" t="s">
        <v>259</v>
      </c>
      <c r="E260" s="21"/>
      <c r="F260" s="22">
        <f t="shared" si="125"/>
        <v>0</v>
      </c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" t="s">
        <v>77</v>
      </c>
      <c r="V260" s="2" t="str">
        <f>IF(C260="",IF(D260="",E260,D260),C260)</f>
        <v>車輌運搬具売却収入</v>
      </c>
      <c r="W260" s="2" t="s">
        <v>13</v>
      </c>
    </row>
    <row r="261" spans="1:23" hidden="1" outlineLevel="1">
      <c r="A261" s="79"/>
      <c r="B261" s="87"/>
      <c r="C261" s="20"/>
      <c r="D261" s="1" t="s">
        <v>260</v>
      </c>
      <c r="E261" s="21"/>
      <c r="F261" s="22">
        <f t="shared" si="125"/>
        <v>0</v>
      </c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" t="s">
        <v>77</v>
      </c>
      <c r="V261" s="2" t="str">
        <f>IF(C261="",IF(D261="",E261,D261),C261)</f>
        <v>器具及び備品売却収入</v>
      </c>
      <c r="W261" s="2" t="s">
        <v>13</v>
      </c>
    </row>
    <row r="262" spans="1:23" hidden="1" outlineLevel="1">
      <c r="A262" s="79"/>
      <c r="B262" s="87"/>
      <c r="C262" s="20"/>
      <c r="D262" s="1" t="s">
        <v>261</v>
      </c>
      <c r="E262" s="21"/>
      <c r="F262" s="22">
        <f t="shared" ref="F262:F325" si="167">SUM(G262:T262)</f>
        <v>0</v>
      </c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" t="s">
        <v>77</v>
      </c>
      <c r="V262" s="2" t="str">
        <f>IF(C262="",IF(D262="",E262,D262),C262)</f>
        <v>○○売却収入</v>
      </c>
      <c r="W262" s="2" t="s">
        <v>13</v>
      </c>
    </row>
    <row r="263" spans="1:23" outlineLevel="1">
      <c r="A263" s="79"/>
      <c r="B263" s="87"/>
      <c r="C263" s="15" t="s">
        <v>262</v>
      </c>
      <c r="D263" s="16"/>
      <c r="E263" s="17"/>
      <c r="F263" s="18">
        <f t="shared" si="167"/>
        <v>720000</v>
      </c>
      <c r="G263" s="18">
        <f>SUBTOTAL(9,G264)</f>
        <v>0</v>
      </c>
      <c r="H263" s="18">
        <f t="shared" ref="H263:T263" si="168">SUBTOTAL(9,H264)</f>
        <v>0</v>
      </c>
      <c r="I263" s="18">
        <f t="shared" si="168"/>
        <v>0</v>
      </c>
      <c r="J263" s="18">
        <f t="shared" si="168"/>
        <v>0</v>
      </c>
      <c r="K263" s="18">
        <f t="shared" si="168"/>
        <v>0</v>
      </c>
      <c r="L263" s="18">
        <f t="shared" si="168"/>
        <v>0</v>
      </c>
      <c r="M263" s="18">
        <f t="shared" si="168"/>
        <v>0</v>
      </c>
      <c r="N263" s="18">
        <f t="shared" si="168"/>
        <v>720000</v>
      </c>
      <c r="O263" s="18">
        <f t="shared" si="168"/>
        <v>0</v>
      </c>
      <c r="P263" s="18">
        <f t="shared" si="168"/>
        <v>0</v>
      </c>
      <c r="Q263" s="18">
        <f t="shared" si="168"/>
        <v>0</v>
      </c>
      <c r="R263" s="18">
        <f t="shared" si="168"/>
        <v>0</v>
      </c>
      <c r="S263" s="18">
        <f t="shared" si="168"/>
        <v>0</v>
      </c>
      <c r="T263" s="18">
        <f t="shared" si="168"/>
        <v>0</v>
      </c>
      <c r="U263" s="2" t="s">
        <v>15</v>
      </c>
    </row>
    <row r="264" spans="1:23" outlineLevel="1">
      <c r="A264" s="79"/>
      <c r="B264" s="87"/>
      <c r="C264" s="20"/>
      <c r="D264" s="1" t="s">
        <v>370</v>
      </c>
      <c r="E264" s="21"/>
      <c r="F264" s="22">
        <f t="shared" si="167"/>
        <v>720000</v>
      </c>
      <c r="G264" s="22"/>
      <c r="H264" s="22"/>
      <c r="I264" s="22"/>
      <c r="J264" s="22"/>
      <c r="K264" s="22"/>
      <c r="L264" s="22"/>
      <c r="M264" s="22"/>
      <c r="N264" s="22">
        <v>720000</v>
      </c>
      <c r="O264" s="22"/>
      <c r="P264" s="22"/>
      <c r="Q264" s="22"/>
      <c r="R264" s="22"/>
      <c r="S264" s="22"/>
      <c r="T264" s="22"/>
      <c r="U264" s="2" t="s">
        <v>77</v>
      </c>
      <c r="V264" s="2" t="str">
        <f>IF(C264="",IF(D264="",E264,D264),C264)</f>
        <v>施設維持費収入</v>
      </c>
      <c r="W264" s="2" t="s">
        <v>13</v>
      </c>
    </row>
    <row r="265" spans="1:23">
      <c r="A265" s="79"/>
      <c r="B265" s="88"/>
      <c r="C265" s="32" t="s">
        <v>263</v>
      </c>
      <c r="D265" s="33"/>
      <c r="E265" s="34"/>
      <c r="F265" s="35">
        <f t="shared" si="167"/>
        <v>720000</v>
      </c>
      <c r="G265" s="35">
        <f>SUBTOTAL(9,G251:G264)</f>
        <v>0</v>
      </c>
      <c r="H265" s="35">
        <f t="shared" ref="H265:T265" si="169">SUBTOTAL(9,H251:H264)</f>
        <v>0</v>
      </c>
      <c r="I265" s="35">
        <f t="shared" si="169"/>
        <v>0</v>
      </c>
      <c r="J265" s="35">
        <f t="shared" si="169"/>
        <v>0</v>
      </c>
      <c r="K265" s="35">
        <f t="shared" si="169"/>
        <v>0</v>
      </c>
      <c r="L265" s="35">
        <f t="shared" si="169"/>
        <v>0</v>
      </c>
      <c r="M265" s="35">
        <f t="shared" si="169"/>
        <v>0</v>
      </c>
      <c r="N265" s="35">
        <f t="shared" si="169"/>
        <v>720000</v>
      </c>
      <c r="O265" s="35">
        <f t="shared" ref="O265" si="170">SUBTOTAL(9,O251:O264)</f>
        <v>0</v>
      </c>
      <c r="P265" s="35">
        <f t="shared" si="169"/>
        <v>0</v>
      </c>
      <c r="Q265" s="35">
        <f t="shared" si="169"/>
        <v>0</v>
      </c>
      <c r="R265" s="35">
        <f t="shared" si="169"/>
        <v>0</v>
      </c>
      <c r="S265" s="35">
        <f t="shared" ref="S265" si="171">SUBTOTAL(9,S251:S264)</f>
        <v>0</v>
      </c>
      <c r="T265" s="35">
        <f t="shared" si="169"/>
        <v>0</v>
      </c>
      <c r="U265" s="2" t="s">
        <v>162</v>
      </c>
    </row>
    <row r="266" spans="1:23" ht="16.5" customHeight="1">
      <c r="A266" s="79"/>
      <c r="B266" s="78" t="s">
        <v>163</v>
      </c>
      <c r="C266" s="15" t="s">
        <v>264</v>
      </c>
      <c r="D266" s="16"/>
      <c r="E266" s="17"/>
      <c r="F266" s="18">
        <f t="shared" si="167"/>
        <v>16703271</v>
      </c>
      <c r="G266" s="18">
        <f>SUBTOTAL(9,G267)</f>
        <v>3012000</v>
      </c>
      <c r="H266" s="18">
        <f t="shared" ref="H266:T266" si="172">SUBTOTAL(9,H267)</f>
        <v>0</v>
      </c>
      <c r="I266" s="18">
        <f t="shared" si="172"/>
        <v>137000</v>
      </c>
      <c r="J266" s="18">
        <f t="shared" si="172"/>
        <v>0</v>
      </c>
      <c r="K266" s="18">
        <f t="shared" si="172"/>
        <v>0</v>
      </c>
      <c r="L266" s="18">
        <f t="shared" si="172"/>
        <v>165000</v>
      </c>
      <c r="M266" s="18">
        <f t="shared" si="172"/>
        <v>398000</v>
      </c>
      <c r="N266" s="18">
        <f t="shared" si="172"/>
        <v>585271</v>
      </c>
      <c r="O266" s="18">
        <f t="shared" si="172"/>
        <v>0</v>
      </c>
      <c r="P266" s="18">
        <f t="shared" si="172"/>
        <v>1464000</v>
      </c>
      <c r="Q266" s="18">
        <f t="shared" si="172"/>
        <v>151000</v>
      </c>
      <c r="R266" s="18">
        <f t="shared" si="172"/>
        <v>261000</v>
      </c>
      <c r="S266" s="18">
        <f t="shared" si="172"/>
        <v>6000000</v>
      </c>
      <c r="T266" s="18">
        <f t="shared" si="172"/>
        <v>4530000</v>
      </c>
      <c r="U266" s="2" t="s">
        <v>15</v>
      </c>
    </row>
    <row r="267" spans="1:23" ht="16.5" customHeight="1">
      <c r="A267" s="79"/>
      <c r="B267" s="79"/>
      <c r="C267" s="20"/>
      <c r="D267" s="1" t="s">
        <v>264</v>
      </c>
      <c r="E267" s="21"/>
      <c r="F267" s="22">
        <f t="shared" si="167"/>
        <v>16703271</v>
      </c>
      <c r="G267" s="31">
        <v>3012000</v>
      </c>
      <c r="H267" s="31"/>
      <c r="I267" s="31">
        <v>137000</v>
      </c>
      <c r="J267" s="31"/>
      <c r="K267" s="31"/>
      <c r="L267" s="31">
        <v>165000</v>
      </c>
      <c r="M267" s="31">
        <v>398000</v>
      </c>
      <c r="N267" s="31">
        <v>585271</v>
      </c>
      <c r="O267" s="31"/>
      <c r="P267" s="31">
        <v>1464000</v>
      </c>
      <c r="Q267" s="31">
        <v>151000</v>
      </c>
      <c r="R267" s="31">
        <v>261000</v>
      </c>
      <c r="S267" s="31">
        <v>6000000</v>
      </c>
      <c r="T267" s="31">
        <v>4530000</v>
      </c>
      <c r="U267" s="2" t="s">
        <v>77</v>
      </c>
      <c r="V267" s="2" t="str">
        <f>IF(C267="",IF(D267="",E267,D267),C267)</f>
        <v>設備資金借入金元金償還支出</v>
      </c>
      <c r="W267" s="2" t="s">
        <v>163</v>
      </c>
    </row>
    <row r="268" spans="1:23">
      <c r="A268" s="79"/>
      <c r="B268" s="79"/>
      <c r="C268" s="15" t="s">
        <v>265</v>
      </c>
      <c r="D268" s="16"/>
      <c r="E268" s="17"/>
      <c r="F268" s="18">
        <f t="shared" si="167"/>
        <v>0</v>
      </c>
      <c r="G268" s="18">
        <f>SUBTOTAL(9,G269:G281)</f>
        <v>0</v>
      </c>
      <c r="H268" s="18">
        <f>SUBTOTAL(9,H269:H281)</f>
        <v>0</v>
      </c>
      <c r="I268" s="18">
        <f t="shared" ref="I268:K268" si="173">SUBTOTAL(9,I269:I281)</f>
        <v>0</v>
      </c>
      <c r="J268" s="18">
        <f t="shared" si="173"/>
        <v>0</v>
      </c>
      <c r="K268" s="18">
        <f t="shared" si="173"/>
        <v>0</v>
      </c>
      <c r="L268" s="18">
        <f>SUBTOTAL(9,L269:L281)</f>
        <v>0</v>
      </c>
      <c r="M268" s="18">
        <f t="shared" ref="M268:P268" si="174">SUBTOTAL(9,M269:M281)</f>
        <v>0</v>
      </c>
      <c r="N268" s="18">
        <f t="shared" si="174"/>
        <v>0</v>
      </c>
      <c r="O268" s="18">
        <f t="shared" ref="O268" si="175">SUBTOTAL(9,O269:O281)</f>
        <v>0</v>
      </c>
      <c r="P268" s="18">
        <f t="shared" si="174"/>
        <v>0</v>
      </c>
      <c r="Q268" s="18">
        <f>SUBTOTAL(9,Q269:Q281)</f>
        <v>0</v>
      </c>
      <c r="R268" s="18">
        <f>SUBTOTAL(9,R269:R281)</f>
        <v>0</v>
      </c>
      <c r="S268" s="18">
        <f>SUBTOTAL(9,S269:S281)</f>
        <v>0</v>
      </c>
      <c r="T268" s="18">
        <f>SUBTOTAL(9,T269:T281)</f>
        <v>0</v>
      </c>
      <c r="U268" s="2" t="s">
        <v>15</v>
      </c>
    </row>
    <row r="269" spans="1:23" outlineLevel="1">
      <c r="A269" s="79"/>
      <c r="B269" s="79"/>
      <c r="C269" s="20"/>
      <c r="D269" s="1" t="s">
        <v>266</v>
      </c>
      <c r="E269" s="21"/>
      <c r="F269" s="22">
        <f t="shared" si="167"/>
        <v>0</v>
      </c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" t="s">
        <v>77</v>
      </c>
      <c r="V269" s="2" t="str">
        <f t="shared" ref="V269:V281" si="176">IF(C269="",IF(D269="",E269,D269),C269)</f>
        <v>基本財産・土地取得支出</v>
      </c>
      <c r="W269" s="2" t="s">
        <v>163</v>
      </c>
    </row>
    <row r="270" spans="1:23" outlineLevel="1">
      <c r="A270" s="79"/>
      <c r="B270" s="79"/>
      <c r="C270" s="20"/>
      <c r="D270" s="1" t="s">
        <v>267</v>
      </c>
      <c r="E270" s="21"/>
      <c r="F270" s="22">
        <f t="shared" si="167"/>
        <v>0</v>
      </c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" t="s">
        <v>77</v>
      </c>
      <c r="V270" s="2" t="str">
        <f t="shared" si="176"/>
        <v>基本財産・建物取得支出</v>
      </c>
      <c r="W270" s="2" t="s">
        <v>163</v>
      </c>
    </row>
    <row r="271" spans="1:23" outlineLevel="1">
      <c r="A271" s="79"/>
      <c r="B271" s="79"/>
      <c r="C271" s="20"/>
      <c r="D271" s="1" t="s">
        <v>268</v>
      </c>
      <c r="E271" s="21"/>
      <c r="F271" s="22">
        <f t="shared" si="167"/>
        <v>0</v>
      </c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" t="s">
        <v>77</v>
      </c>
      <c r="V271" s="2" t="str">
        <f t="shared" si="176"/>
        <v>基本財産・建物付属設備取得支出</v>
      </c>
      <c r="W271" s="2" t="s">
        <v>163</v>
      </c>
    </row>
    <row r="272" spans="1:23" outlineLevel="1">
      <c r="A272" s="79"/>
      <c r="B272" s="79"/>
      <c r="C272" s="20"/>
      <c r="D272" s="1" t="s">
        <v>269</v>
      </c>
      <c r="E272" s="21"/>
      <c r="F272" s="22">
        <f t="shared" si="167"/>
        <v>0</v>
      </c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" t="s">
        <v>77</v>
      </c>
      <c r="V272" s="2" t="str">
        <f t="shared" si="176"/>
        <v>土地取得支出</v>
      </c>
      <c r="W272" s="2" t="s">
        <v>163</v>
      </c>
    </row>
    <row r="273" spans="1:23" outlineLevel="1">
      <c r="A273" s="79"/>
      <c r="B273" s="79"/>
      <c r="C273" s="20"/>
      <c r="D273" s="1" t="s">
        <v>270</v>
      </c>
      <c r="E273" s="21"/>
      <c r="F273" s="22">
        <f t="shared" si="167"/>
        <v>0</v>
      </c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" t="s">
        <v>77</v>
      </c>
      <c r="V273" s="2" t="str">
        <f t="shared" si="176"/>
        <v>建物取得支出</v>
      </c>
      <c r="W273" s="2" t="s">
        <v>163</v>
      </c>
    </row>
    <row r="274" spans="1:23" outlineLevel="1">
      <c r="A274" s="79"/>
      <c r="B274" s="79"/>
      <c r="C274" s="20"/>
      <c r="D274" s="1" t="s">
        <v>271</v>
      </c>
      <c r="E274" s="21"/>
      <c r="F274" s="22">
        <f t="shared" si="167"/>
        <v>0</v>
      </c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" t="s">
        <v>77</v>
      </c>
      <c r="V274" s="2" t="str">
        <f t="shared" si="176"/>
        <v>建物付属設備取得支出</v>
      </c>
      <c r="W274" s="2" t="s">
        <v>163</v>
      </c>
    </row>
    <row r="275" spans="1:23" outlineLevel="1">
      <c r="A275" s="79"/>
      <c r="B275" s="79"/>
      <c r="C275" s="20"/>
      <c r="D275" s="1" t="s">
        <v>272</v>
      </c>
      <c r="E275" s="21"/>
      <c r="F275" s="22">
        <f t="shared" si="167"/>
        <v>0</v>
      </c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" t="s">
        <v>77</v>
      </c>
      <c r="V275" s="2" t="str">
        <f t="shared" si="176"/>
        <v>構築物取得支出</v>
      </c>
      <c r="W275" s="2" t="s">
        <v>163</v>
      </c>
    </row>
    <row r="276" spans="1:23">
      <c r="A276" s="79"/>
      <c r="B276" s="79"/>
      <c r="C276" s="20"/>
      <c r="D276" s="1" t="s">
        <v>273</v>
      </c>
      <c r="E276" s="21"/>
      <c r="F276" s="22">
        <f t="shared" si="167"/>
        <v>0</v>
      </c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" t="s">
        <v>77</v>
      </c>
      <c r="V276" s="2" t="str">
        <f t="shared" si="176"/>
        <v>車輌運搬具取得支出</v>
      </c>
      <c r="W276" s="2" t="s">
        <v>163</v>
      </c>
    </row>
    <row r="277" spans="1:23" outlineLevel="1">
      <c r="A277" s="79"/>
      <c r="B277" s="79"/>
      <c r="C277" s="20"/>
      <c r="D277" s="1" t="s">
        <v>274</v>
      </c>
      <c r="E277" s="21"/>
      <c r="F277" s="22">
        <f t="shared" si="167"/>
        <v>0</v>
      </c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" t="s">
        <v>77</v>
      </c>
      <c r="V277" s="2" t="str">
        <f t="shared" si="176"/>
        <v>器具及び備品取得支出</v>
      </c>
      <c r="W277" s="2" t="s">
        <v>163</v>
      </c>
    </row>
    <row r="278" spans="1:23" outlineLevel="1">
      <c r="A278" s="79"/>
      <c r="B278" s="79"/>
      <c r="C278" s="20"/>
      <c r="D278" s="1" t="s">
        <v>275</v>
      </c>
      <c r="E278" s="21"/>
      <c r="F278" s="22">
        <f t="shared" si="167"/>
        <v>0</v>
      </c>
      <c r="G278" s="31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" t="s">
        <v>77</v>
      </c>
      <c r="V278" s="2" t="str">
        <f t="shared" si="176"/>
        <v>建設仮勘定取得支出</v>
      </c>
      <c r="W278" s="2" t="s">
        <v>163</v>
      </c>
    </row>
    <row r="279" spans="1:23" outlineLevel="1">
      <c r="A279" s="79"/>
      <c r="B279" s="79"/>
      <c r="C279" s="20"/>
      <c r="D279" s="1" t="s">
        <v>276</v>
      </c>
      <c r="E279" s="21"/>
      <c r="F279" s="22">
        <f t="shared" si="167"/>
        <v>0</v>
      </c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" t="s">
        <v>77</v>
      </c>
      <c r="V279" s="2" t="str">
        <f t="shared" si="176"/>
        <v>ソフトウェア取得支出</v>
      </c>
      <c r="W279" s="2" t="s">
        <v>163</v>
      </c>
    </row>
    <row r="280" spans="1:23" outlineLevel="1">
      <c r="A280" s="79"/>
      <c r="B280" s="79"/>
      <c r="C280" s="20"/>
      <c r="D280" s="1" t="s">
        <v>277</v>
      </c>
      <c r="E280" s="21"/>
      <c r="F280" s="22">
        <f t="shared" si="167"/>
        <v>0</v>
      </c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" t="s">
        <v>77</v>
      </c>
      <c r="V280" s="2" t="str">
        <f t="shared" si="176"/>
        <v>長期預け金支出</v>
      </c>
      <c r="W280" s="2" t="s">
        <v>163</v>
      </c>
    </row>
    <row r="281" spans="1:23" hidden="1" outlineLevel="1">
      <c r="A281" s="79"/>
      <c r="B281" s="79"/>
      <c r="C281" s="20"/>
      <c r="D281" s="1" t="s">
        <v>278</v>
      </c>
      <c r="E281" s="21"/>
      <c r="F281" s="22">
        <f t="shared" si="167"/>
        <v>0</v>
      </c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" t="s">
        <v>77</v>
      </c>
      <c r="V281" s="2" t="str">
        <f t="shared" si="176"/>
        <v>○○取得支出</v>
      </c>
      <c r="W281" s="2" t="s">
        <v>163</v>
      </c>
    </row>
    <row r="282" spans="1:23" outlineLevel="1" collapsed="1">
      <c r="A282" s="79"/>
      <c r="B282" s="79"/>
      <c r="C282" s="15" t="s">
        <v>279</v>
      </c>
      <c r="D282" s="16"/>
      <c r="E282" s="17"/>
      <c r="F282" s="18">
        <f t="shared" si="167"/>
        <v>0</v>
      </c>
      <c r="G282" s="18">
        <f>SUBTOTAL(9,G283)</f>
        <v>0</v>
      </c>
      <c r="H282" s="18">
        <f t="shared" ref="H282:T282" si="177">SUBTOTAL(9,H283)</f>
        <v>0</v>
      </c>
      <c r="I282" s="18">
        <f t="shared" si="177"/>
        <v>0</v>
      </c>
      <c r="J282" s="18">
        <f t="shared" si="177"/>
        <v>0</v>
      </c>
      <c r="K282" s="18">
        <f t="shared" si="177"/>
        <v>0</v>
      </c>
      <c r="L282" s="18">
        <f t="shared" si="177"/>
        <v>0</v>
      </c>
      <c r="M282" s="18">
        <f t="shared" si="177"/>
        <v>0</v>
      </c>
      <c r="N282" s="18">
        <f t="shared" si="177"/>
        <v>0</v>
      </c>
      <c r="O282" s="18">
        <f t="shared" si="177"/>
        <v>0</v>
      </c>
      <c r="P282" s="18">
        <f t="shared" si="177"/>
        <v>0</v>
      </c>
      <c r="Q282" s="18">
        <f t="shared" si="177"/>
        <v>0</v>
      </c>
      <c r="R282" s="18">
        <f t="shared" si="177"/>
        <v>0</v>
      </c>
      <c r="S282" s="18">
        <f t="shared" si="177"/>
        <v>0</v>
      </c>
      <c r="T282" s="18">
        <f t="shared" si="177"/>
        <v>0</v>
      </c>
      <c r="U282" s="2" t="s">
        <v>15</v>
      </c>
    </row>
    <row r="283" spans="1:23" outlineLevel="1">
      <c r="A283" s="79"/>
      <c r="B283" s="79"/>
      <c r="C283" s="20"/>
      <c r="D283" s="1" t="s">
        <v>279</v>
      </c>
      <c r="E283" s="21"/>
      <c r="F283" s="22">
        <f t="shared" si="167"/>
        <v>0</v>
      </c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" t="s">
        <v>77</v>
      </c>
      <c r="V283" s="2" t="str">
        <f>IF(C283="",IF(D283="",E283,D283),C283)</f>
        <v>固定資産除却・廃棄支出</v>
      </c>
      <c r="W283" s="2" t="s">
        <v>163</v>
      </c>
    </row>
    <row r="284" spans="1:23" outlineLevel="1">
      <c r="A284" s="79"/>
      <c r="B284" s="79"/>
      <c r="C284" s="15" t="s">
        <v>280</v>
      </c>
      <c r="D284" s="16"/>
      <c r="E284" s="17"/>
      <c r="F284" s="18">
        <f t="shared" si="167"/>
        <v>0</v>
      </c>
      <c r="G284" s="18">
        <f>SUBTOTAL(9,G285)</f>
        <v>0</v>
      </c>
      <c r="H284" s="18">
        <f t="shared" ref="H284:T284" si="178">SUBTOTAL(9,H285)</f>
        <v>0</v>
      </c>
      <c r="I284" s="18">
        <f t="shared" si="178"/>
        <v>0</v>
      </c>
      <c r="J284" s="18">
        <f t="shared" si="178"/>
        <v>0</v>
      </c>
      <c r="K284" s="18">
        <f t="shared" si="178"/>
        <v>0</v>
      </c>
      <c r="L284" s="18">
        <f t="shared" si="178"/>
        <v>0</v>
      </c>
      <c r="M284" s="18">
        <f t="shared" si="178"/>
        <v>0</v>
      </c>
      <c r="N284" s="18">
        <f t="shared" si="178"/>
        <v>0</v>
      </c>
      <c r="O284" s="18">
        <f t="shared" si="178"/>
        <v>0</v>
      </c>
      <c r="P284" s="18">
        <f t="shared" si="178"/>
        <v>0</v>
      </c>
      <c r="Q284" s="18">
        <f t="shared" si="178"/>
        <v>0</v>
      </c>
      <c r="R284" s="18">
        <f t="shared" si="178"/>
        <v>0</v>
      </c>
      <c r="S284" s="18">
        <f t="shared" si="178"/>
        <v>0</v>
      </c>
      <c r="T284" s="18">
        <f t="shared" si="178"/>
        <v>0</v>
      </c>
      <c r="U284" s="2" t="s">
        <v>15</v>
      </c>
    </row>
    <row r="285" spans="1:23" outlineLevel="1">
      <c r="A285" s="79"/>
      <c r="B285" s="79"/>
      <c r="C285" s="20"/>
      <c r="D285" s="1" t="s">
        <v>280</v>
      </c>
      <c r="E285" s="21"/>
      <c r="F285" s="22">
        <f t="shared" si="167"/>
        <v>0</v>
      </c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" t="s">
        <v>77</v>
      </c>
      <c r="V285" s="2" t="str">
        <f>IF(C285="",IF(D285="",E285,D285),C285)</f>
        <v>ファイナンス・リース債務の返済支出</v>
      </c>
      <c r="W285" s="2" t="s">
        <v>163</v>
      </c>
    </row>
    <row r="286" spans="1:23" outlineLevel="1">
      <c r="A286" s="79"/>
      <c r="B286" s="79"/>
      <c r="C286" s="15" t="s">
        <v>281</v>
      </c>
      <c r="D286" s="16"/>
      <c r="E286" s="17"/>
      <c r="F286" s="18">
        <f t="shared" si="167"/>
        <v>0</v>
      </c>
      <c r="G286" s="18">
        <f>SUBTOTAL(9,G287)</f>
        <v>0</v>
      </c>
      <c r="H286" s="18">
        <f t="shared" ref="H286:T286" si="179">SUBTOTAL(9,H287)</f>
        <v>0</v>
      </c>
      <c r="I286" s="18">
        <f t="shared" si="179"/>
        <v>0</v>
      </c>
      <c r="J286" s="18">
        <f t="shared" si="179"/>
        <v>0</v>
      </c>
      <c r="K286" s="18">
        <f t="shared" si="179"/>
        <v>0</v>
      </c>
      <c r="L286" s="18">
        <f t="shared" si="179"/>
        <v>0</v>
      </c>
      <c r="M286" s="18">
        <f t="shared" si="179"/>
        <v>0</v>
      </c>
      <c r="N286" s="18">
        <f t="shared" si="179"/>
        <v>0</v>
      </c>
      <c r="O286" s="18">
        <f t="shared" si="179"/>
        <v>0</v>
      </c>
      <c r="P286" s="18">
        <f t="shared" si="179"/>
        <v>0</v>
      </c>
      <c r="Q286" s="18">
        <f t="shared" si="179"/>
        <v>0</v>
      </c>
      <c r="R286" s="18">
        <f t="shared" si="179"/>
        <v>0</v>
      </c>
      <c r="S286" s="18">
        <f t="shared" si="179"/>
        <v>0</v>
      </c>
      <c r="T286" s="18">
        <f t="shared" si="179"/>
        <v>0</v>
      </c>
      <c r="U286" s="2" t="s">
        <v>15</v>
      </c>
    </row>
    <row r="287" spans="1:23" hidden="1" outlineLevel="1">
      <c r="A287" s="79"/>
      <c r="B287" s="79"/>
      <c r="C287" s="20"/>
      <c r="D287" s="1" t="s">
        <v>282</v>
      </c>
      <c r="E287" s="21"/>
      <c r="F287" s="22">
        <f t="shared" si="167"/>
        <v>0</v>
      </c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" t="s">
        <v>77</v>
      </c>
      <c r="V287" s="2" t="str">
        <f>IF(C287="",IF(D287="",E287,D287),C287)</f>
        <v>○○支出（その他施設整備等）</v>
      </c>
      <c r="W287" s="2" t="s">
        <v>163</v>
      </c>
    </row>
    <row r="288" spans="1:23" collapsed="1">
      <c r="A288" s="79"/>
      <c r="B288" s="80"/>
      <c r="C288" s="37" t="s">
        <v>283</v>
      </c>
      <c r="D288" s="38"/>
      <c r="E288" s="39"/>
      <c r="F288" s="40">
        <f t="shared" si="167"/>
        <v>16703271</v>
      </c>
      <c r="G288" s="40">
        <f>SUBTOTAL(9,G266:G287)</f>
        <v>3012000</v>
      </c>
      <c r="H288" s="40">
        <f t="shared" ref="H288:T288" si="180">SUBTOTAL(9,H266:H287)</f>
        <v>0</v>
      </c>
      <c r="I288" s="40">
        <f t="shared" si="180"/>
        <v>137000</v>
      </c>
      <c r="J288" s="40">
        <f t="shared" si="180"/>
        <v>0</v>
      </c>
      <c r="K288" s="40">
        <f t="shared" si="180"/>
        <v>0</v>
      </c>
      <c r="L288" s="40">
        <f t="shared" si="180"/>
        <v>165000</v>
      </c>
      <c r="M288" s="40">
        <f t="shared" si="180"/>
        <v>398000</v>
      </c>
      <c r="N288" s="40">
        <f t="shared" si="180"/>
        <v>585271</v>
      </c>
      <c r="O288" s="40">
        <f t="shared" ref="O288" si="181">SUBTOTAL(9,O266:O287)</f>
        <v>0</v>
      </c>
      <c r="P288" s="40">
        <f t="shared" si="180"/>
        <v>1464000</v>
      </c>
      <c r="Q288" s="40">
        <f t="shared" si="180"/>
        <v>151000</v>
      </c>
      <c r="R288" s="40">
        <f t="shared" si="180"/>
        <v>261000</v>
      </c>
      <c r="S288" s="40">
        <f t="shared" ref="S288" si="182">SUBTOTAL(9,S266:S287)</f>
        <v>6000000</v>
      </c>
      <c r="T288" s="40">
        <f t="shared" si="180"/>
        <v>4530000</v>
      </c>
      <c r="U288" s="2" t="s">
        <v>162</v>
      </c>
    </row>
    <row r="289" spans="1:23" ht="16.5" customHeight="1">
      <c r="A289" s="80"/>
      <c r="B289" s="41" t="s">
        <v>284</v>
      </c>
      <c r="C289" s="42"/>
      <c r="D289" s="33"/>
      <c r="E289" s="34"/>
      <c r="F289" s="35">
        <f t="shared" si="167"/>
        <v>-15983271</v>
      </c>
      <c r="G289" s="35">
        <f>G265-G288</f>
        <v>-3012000</v>
      </c>
      <c r="H289" s="35">
        <f t="shared" ref="H289:T289" si="183">H265-H288</f>
        <v>0</v>
      </c>
      <c r="I289" s="35">
        <f t="shared" si="183"/>
        <v>-137000</v>
      </c>
      <c r="J289" s="35">
        <f t="shared" si="183"/>
        <v>0</v>
      </c>
      <c r="K289" s="35">
        <f t="shared" si="183"/>
        <v>0</v>
      </c>
      <c r="L289" s="35">
        <f t="shared" si="183"/>
        <v>-165000</v>
      </c>
      <c r="M289" s="35">
        <f t="shared" si="183"/>
        <v>-398000</v>
      </c>
      <c r="N289" s="35">
        <f t="shared" si="183"/>
        <v>134729</v>
      </c>
      <c r="O289" s="35">
        <f t="shared" ref="O289" si="184">O265-O288</f>
        <v>0</v>
      </c>
      <c r="P289" s="35">
        <f t="shared" si="183"/>
        <v>-1464000</v>
      </c>
      <c r="Q289" s="35">
        <f t="shared" si="183"/>
        <v>-151000</v>
      </c>
      <c r="R289" s="35">
        <f t="shared" si="183"/>
        <v>-261000</v>
      </c>
      <c r="S289" s="35">
        <f t="shared" ref="S289" si="185">S265-S288</f>
        <v>-6000000</v>
      </c>
      <c r="T289" s="35">
        <f t="shared" si="183"/>
        <v>-4530000</v>
      </c>
      <c r="U289" s="2" t="s">
        <v>162</v>
      </c>
    </row>
    <row r="290" spans="1:23" ht="12.75" hidden="1" customHeight="1" outlineLevel="1">
      <c r="A290" s="75" t="s">
        <v>285</v>
      </c>
      <c r="B290" s="78" t="s">
        <v>13</v>
      </c>
      <c r="C290" s="15" t="s">
        <v>286</v>
      </c>
      <c r="D290" s="16"/>
      <c r="E290" s="17"/>
      <c r="F290" s="18">
        <f t="shared" si="167"/>
        <v>0</v>
      </c>
      <c r="G290" s="18">
        <f>SUBTOTAL(9,G291)</f>
        <v>0</v>
      </c>
      <c r="H290" s="18">
        <f t="shared" ref="H290:T290" si="186">SUBTOTAL(9,H291)</f>
        <v>0</v>
      </c>
      <c r="I290" s="18">
        <f t="shared" si="186"/>
        <v>0</v>
      </c>
      <c r="J290" s="18">
        <f t="shared" si="186"/>
        <v>0</v>
      </c>
      <c r="K290" s="18">
        <f t="shared" si="186"/>
        <v>0</v>
      </c>
      <c r="L290" s="18">
        <f t="shared" si="186"/>
        <v>0</v>
      </c>
      <c r="M290" s="18">
        <f t="shared" si="186"/>
        <v>0</v>
      </c>
      <c r="N290" s="18">
        <f t="shared" si="186"/>
        <v>0</v>
      </c>
      <c r="O290" s="18">
        <f t="shared" si="186"/>
        <v>0</v>
      </c>
      <c r="P290" s="18">
        <f t="shared" si="186"/>
        <v>0</v>
      </c>
      <c r="Q290" s="18">
        <f t="shared" si="186"/>
        <v>0</v>
      </c>
      <c r="R290" s="18">
        <f t="shared" si="186"/>
        <v>0</v>
      </c>
      <c r="S290" s="18">
        <f t="shared" si="186"/>
        <v>0</v>
      </c>
      <c r="T290" s="18">
        <f t="shared" si="186"/>
        <v>0</v>
      </c>
      <c r="U290" s="2" t="s">
        <v>15</v>
      </c>
    </row>
    <row r="291" spans="1:23" ht="12.75" hidden="1" customHeight="1" outlineLevel="1">
      <c r="A291" s="76"/>
      <c r="B291" s="79"/>
      <c r="C291" s="20"/>
      <c r="D291" s="1" t="s">
        <v>286</v>
      </c>
      <c r="E291" s="21"/>
      <c r="F291" s="22">
        <f t="shared" si="167"/>
        <v>0</v>
      </c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" t="s">
        <v>77</v>
      </c>
      <c r="V291" s="2" t="str">
        <f>IF(C291="",IF(D291="",E291,D291),C291)</f>
        <v>長期運営資金借入金元金償還寄付金収入</v>
      </c>
      <c r="W291" s="2" t="s">
        <v>13</v>
      </c>
    </row>
    <row r="292" spans="1:23" ht="12.75" hidden="1" customHeight="1" outlineLevel="1">
      <c r="A292" s="76"/>
      <c r="B292" s="79"/>
      <c r="C292" s="15" t="s">
        <v>287</v>
      </c>
      <c r="D292" s="16"/>
      <c r="E292" s="17"/>
      <c r="F292" s="18">
        <f t="shared" si="167"/>
        <v>0</v>
      </c>
      <c r="G292" s="18">
        <f>SUBTOTAL(9,G293)</f>
        <v>0</v>
      </c>
      <c r="H292" s="18">
        <f t="shared" ref="H292:T292" si="187">SUBTOTAL(9,H293)</f>
        <v>0</v>
      </c>
      <c r="I292" s="18">
        <f t="shared" si="187"/>
        <v>0</v>
      </c>
      <c r="J292" s="18">
        <f t="shared" si="187"/>
        <v>0</v>
      </c>
      <c r="K292" s="18">
        <f t="shared" si="187"/>
        <v>0</v>
      </c>
      <c r="L292" s="18">
        <f t="shared" si="187"/>
        <v>0</v>
      </c>
      <c r="M292" s="18">
        <f t="shared" si="187"/>
        <v>0</v>
      </c>
      <c r="N292" s="18">
        <f t="shared" si="187"/>
        <v>0</v>
      </c>
      <c r="O292" s="18">
        <f t="shared" si="187"/>
        <v>0</v>
      </c>
      <c r="P292" s="18">
        <f t="shared" si="187"/>
        <v>0</v>
      </c>
      <c r="Q292" s="18">
        <f t="shared" si="187"/>
        <v>0</v>
      </c>
      <c r="R292" s="18">
        <f t="shared" si="187"/>
        <v>0</v>
      </c>
      <c r="S292" s="18">
        <f t="shared" si="187"/>
        <v>0</v>
      </c>
      <c r="T292" s="18">
        <f t="shared" si="187"/>
        <v>0</v>
      </c>
      <c r="U292" s="2" t="s">
        <v>15</v>
      </c>
    </row>
    <row r="293" spans="1:23" ht="12.75" hidden="1" customHeight="1" outlineLevel="1">
      <c r="A293" s="76"/>
      <c r="B293" s="79"/>
      <c r="C293" s="20"/>
      <c r="D293" s="1" t="s">
        <v>287</v>
      </c>
      <c r="E293" s="21"/>
      <c r="F293" s="22">
        <f t="shared" si="167"/>
        <v>0</v>
      </c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" t="s">
        <v>77</v>
      </c>
      <c r="V293" s="2" t="str">
        <f>IF(C293="",IF(D293="",E293,D293),C293)</f>
        <v>長期運営資金借入金収入</v>
      </c>
      <c r="W293" s="2" t="s">
        <v>13</v>
      </c>
    </row>
    <row r="294" spans="1:23" ht="12.75" hidden="1" customHeight="1" outlineLevel="1">
      <c r="A294" s="76"/>
      <c r="B294" s="79"/>
      <c r="C294" s="15" t="s">
        <v>288</v>
      </c>
      <c r="D294" s="16"/>
      <c r="E294" s="17"/>
      <c r="F294" s="18">
        <f t="shared" si="167"/>
        <v>0</v>
      </c>
      <c r="G294" s="18">
        <f>SUBTOTAL(9,G295)</f>
        <v>0</v>
      </c>
      <c r="H294" s="18">
        <f t="shared" ref="H294:T294" si="188">SUBTOTAL(9,H295)</f>
        <v>0</v>
      </c>
      <c r="I294" s="18">
        <f t="shared" si="188"/>
        <v>0</v>
      </c>
      <c r="J294" s="18">
        <f t="shared" si="188"/>
        <v>0</v>
      </c>
      <c r="K294" s="18">
        <f t="shared" si="188"/>
        <v>0</v>
      </c>
      <c r="L294" s="18">
        <f t="shared" si="188"/>
        <v>0</v>
      </c>
      <c r="M294" s="18">
        <f t="shared" si="188"/>
        <v>0</v>
      </c>
      <c r="N294" s="18">
        <f t="shared" si="188"/>
        <v>0</v>
      </c>
      <c r="O294" s="18">
        <f t="shared" si="188"/>
        <v>0</v>
      </c>
      <c r="P294" s="18">
        <f t="shared" si="188"/>
        <v>0</v>
      </c>
      <c r="Q294" s="18">
        <f t="shared" si="188"/>
        <v>0</v>
      </c>
      <c r="R294" s="18">
        <f t="shared" si="188"/>
        <v>0</v>
      </c>
      <c r="S294" s="18">
        <f t="shared" si="188"/>
        <v>0</v>
      </c>
      <c r="T294" s="18">
        <f t="shared" si="188"/>
        <v>0</v>
      </c>
      <c r="U294" s="2" t="s">
        <v>15</v>
      </c>
    </row>
    <row r="295" spans="1:23" ht="12.75" hidden="1" customHeight="1" outlineLevel="1">
      <c r="A295" s="76"/>
      <c r="B295" s="79"/>
      <c r="C295" s="20"/>
      <c r="D295" s="1" t="s">
        <v>288</v>
      </c>
      <c r="E295" s="21"/>
      <c r="F295" s="22">
        <f t="shared" si="167"/>
        <v>0</v>
      </c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" t="s">
        <v>77</v>
      </c>
      <c r="V295" s="2" t="str">
        <f>IF(C295="",IF(D295="",E295,D295),C295)</f>
        <v>長期貸付金回収収入</v>
      </c>
      <c r="W295" s="2" t="s">
        <v>13</v>
      </c>
    </row>
    <row r="296" spans="1:23" ht="12.75" hidden="1" customHeight="1" outlineLevel="1">
      <c r="A296" s="76"/>
      <c r="B296" s="79"/>
      <c r="C296" s="15" t="s">
        <v>289</v>
      </c>
      <c r="D296" s="16"/>
      <c r="E296" s="17"/>
      <c r="F296" s="18">
        <f t="shared" si="167"/>
        <v>0</v>
      </c>
      <c r="G296" s="18">
        <f>SUBTOTAL(9,G297)</f>
        <v>0</v>
      </c>
      <c r="H296" s="18">
        <f t="shared" ref="H296:T296" si="189">SUBTOTAL(9,H297)</f>
        <v>0</v>
      </c>
      <c r="I296" s="18">
        <f t="shared" si="189"/>
        <v>0</v>
      </c>
      <c r="J296" s="18">
        <f t="shared" si="189"/>
        <v>0</v>
      </c>
      <c r="K296" s="18">
        <f t="shared" si="189"/>
        <v>0</v>
      </c>
      <c r="L296" s="18">
        <f t="shared" si="189"/>
        <v>0</v>
      </c>
      <c r="M296" s="18">
        <f t="shared" si="189"/>
        <v>0</v>
      </c>
      <c r="N296" s="18">
        <f t="shared" si="189"/>
        <v>0</v>
      </c>
      <c r="O296" s="18">
        <f t="shared" si="189"/>
        <v>0</v>
      </c>
      <c r="P296" s="18">
        <f t="shared" si="189"/>
        <v>0</v>
      </c>
      <c r="Q296" s="18">
        <f t="shared" si="189"/>
        <v>0</v>
      </c>
      <c r="R296" s="18">
        <f t="shared" si="189"/>
        <v>0</v>
      </c>
      <c r="S296" s="18">
        <f t="shared" si="189"/>
        <v>0</v>
      </c>
      <c r="T296" s="18">
        <f t="shared" si="189"/>
        <v>0</v>
      </c>
      <c r="U296" s="2" t="s">
        <v>15</v>
      </c>
    </row>
    <row r="297" spans="1:23" ht="12.75" hidden="1" customHeight="1" outlineLevel="1">
      <c r="A297" s="76"/>
      <c r="B297" s="79"/>
      <c r="C297" s="20"/>
      <c r="D297" s="1" t="s">
        <v>289</v>
      </c>
      <c r="E297" s="21"/>
      <c r="F297" s="22">
        <f t="shared" si="167"/>
        <v>0</v>
      </c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" t="s">
        <v>77</v>
      </c>
      <c r="V297" s="2" t="str">
        <f>IF(C297="",IF(D297="",E297,D297),C297)</f>
        <v>投資有価証券売却収入</v>
      </c>
      <c r="W297" s="2" t="s">
        <v>13</v>
      </c>
    </row>
    <row r="298" spans="1:23" ht="16.5" customHeight="1" collapsed="1">
      <c r="A298" s="76"/>
      <c r="B298" s="79"/>
      <c r="C298" s="15" t="s">
        <v>290</v>
      </c>
      <c r="D298" s="16"/>
      <c r="E298" s="17"/>
      <c r="F298" s="18">
        <f t="shared" si="167"/>
        <v>0</v>
      </c>
      <c r="G298" s="18">
        <f>SUBTOTAL(9,G299:G311)</f>
        <v>0</v>
      </c>
      <c r="H298" s="18">
        <f t="shared" ref="H298:T298" si="190">SUBTOTAL(9,H299:H311)</f>
        <v>0</v>
      </c>
      <c r="I298" s="18">
        <f t="shared" si="190"/>
        <v>0</v>
      </c>
      <c r="J298" s="18">
        <f t="shared" si="190"/>
        <v>0</v>
      </c>
      <c r="K298" s="18">
        <f t="shared" si="190"/>
        <v>0</v>
      </c>
      <c r="L298" s="18">
        <f t="shared" si="190"/>
        <v>0</v>
      </c>
      <c r="M298" s="18">
        <f t="shared" si="190"/>
        <v>0</v>
      </c>
      <c r="N298" s="18">
        <f t="shared" si="190"/>
        <v>0</v>
      </c>
      <c r="O298" s="18">
        <f t="shared" ref="O298" si="191">SUBTOTAL(9,O299:O311)</f>
        <v>0</v>
      </c>
      <c r="P298" s="18">
        <f t="shared" si="190"/>
        <v>0</v>
      </c>
      <c r="Q298" s="18">
        <f t="shared" si="190"/>
        <v>0</v>
      </c>
      <c r="R298" s="18">
        <f t="shared" si="190"/>
        <v>0</v>
      </c>
      <c r="S298" s="18">
        <f t="shared" ref="S298" si="192">SUBTOTAL(9,S299:S311)</f>
        <v>0</v>
      </c>
      <c r="T298" s="18">
        <f t="shared" si="190"/>
        <v>0</v>
      </c>
      <c r="U298" s="2" t="s">
        <v>15</v>
      </c>
    </row>
    <row r="299" spans="1:23" ht="12.75" customHeight="1" outlineLevel="1">
      <c r="A299" s="76"/>
      <c r="B299" s="79"/>
      <c r="C299" s="20"/>
      <c r="D299" s="1" t="s">
        <v>291</v>
      </c>
      <c r="E299" s="21"/>
      <c r="F299" s="22">
        <f t="shared" si="167"/>
        <v>0</v>
      </c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" t="s">
        <v>77</v>
      </c>
      <c r="V299" s="2" t="str">
        <f t="shared" ref="V299:V311" si="193">IF(C299="",IF(D299="",E299,D299),C299)</f>
        <v>退職給付引当資産取崩収入</v>
      </c>
      <c r="W299" s="2" t="s">
        <v>13</v>
      </c>
    </row>
    <row r="300" spans="1:23" ht="12.75" customHeight="1" outlineLevel="1">
      <c r="A300" s="76"/>
      <c r="B300" s="79"/>
      <c r="C300" s="20"/>
      <c r="D300" s="1" t="s">
        <v>292</v>
      </c>
      <c r="E300" s="21"/>
      <c r="F300" s="22">
        <f t="shared" si="167"/>
        <v>0</v>
      </c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" t="s">
        <v>77</v>
      </c>
      <c r="V300" s="2" t="str">
        <f t="shared" si="193"/>
        <v>長期預り金積立資産取崩収入</v>
      </c>
      <c r="W300" s="2" t="s">
        <v>13</v>
      </c>
    </row>
    <row r="301" spans="1:23" ht="12.75" customHeight="1" outlineLevel="1">
      <c r="A301" s="76"/>
      <c r="B301" s="79"/>
      <c r="C301" s="20"/>
      <c r="D301" s="1" t="s">
        <v>293</v>
      </c>
      <c r="E301" s="21"/>
      <c r="F301" s="22">
        <f t="shared" si="167"/>
        <v>0</v>
      </c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" t="s">
        <v>77</v>
      </c>
      <c r="V301" s="2" t="str">
        <f t="shared" si="193"/>
        <v xml:space="preserve">人件費積立資産取崩収入   </v>
      </c>
      <c r="W301" s="2" t="s">
        <v>13</v>
      </c>
    </row>
    <row r="302" spans="1:23" ht="12.75" customHeight="1" outlineLevel="1">
      <c r="A302" s="76"/>
      <c r="B302" s="79"/>
      <c r="C302" s="20"/>
      <c r="D302" s="1" t="s">
        <v>294</v>
      </c>
      <c r="E302" s="21"/>
      <c r="F302" s="22">
        <f t="shared" si="167"/>
        <v>0</v>
      </c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" t="s">
        <v>77</v>
      </c>
      <c r="V302" s="2" t="str">
        <f t="shared" si="193"/>
        <v xml:space="preserve">修繕積立資産取崩収入     </v>
      </c>
      <c r="W302" s="2" t="s">
        <v>13</v>
      </c>
    </row>
    <row r="303" spans="1:23" ht="12.75" customHeight="1" outlineLevel="1">
      <c r="A303" s="76"/>
      <c r="B303" s="79"/>
      <c r="C303" s="20"/>
      <c r="D303" s="1" t="s">
        <v>295</v>
      </c>
      <c r="E303" s="21"/>
      <c r="F303" s="22">
        <f t="shared" si="167"/>
        <v>0</v>
      </c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" t="s">
        <v>77</v>
      </c>
      <c r="V303" s="2" t="str">
        <f t="shared" si="193"/>
        <v xml:space="preserve">備品等購入積資産取崩収入 </v>
      </c>
      <c r="W303" s="2" t="s">
        <v>13</v>
      </c>
    </row>
    <row r="304" spans="1:23" ht="12.75" customHeight="1" outlineLevel="1">
      <c r="A304" s="76"/>
      <c r="B304" s="79"/>
      <c r="C304" s="20"/>
      <c r="D304" s="1" t="s">
        <v>296</v>
      </c>
      <c r="E304" s="21"/>
      <c r="F304" s="22">
        <f t="shared" si="167"/>
        <v>0</v>
      </c>
      <c r="G304" s="31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" t="s">
        <v>77</v>
      </c>
      <c r="V304" s="2" t="str">
        <f t="shared" si="193"/>
        <v xml:space="preserve">施設整備等積資産取崩収入 </v>
      </c>
      <c r="W304" s="2" t="s">
        <v>13</v>
      </c>
    </row>
    <row r="305" spans="1:23" ht="12.75" customHeight="1" outlineLevel="1">
      <c r="A305" s="76"/>
      <c r="B305" s="79"/>
      <c r="C305" s="20"/>
      <c r="D305" s="1" t="s">
        <v>297</v>
      </c>
      <c r="E305" s="21"/>
      <c r="F305" s="22">
        <f t="shared" si="167"/>
        <v>0</v>
      </c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" t="s">
        <v>77</v>
      </c>
      <c r="V305" s="2" t="str">
        <f t="shared" si="193"/>
        <v xml:space="preserve">保育整備等積資産取崩収入 </v>
      </c>
      <c r="W305" s="2" t="s">
        <v>13</v>
      </c>
    </row>
    <row r="306" spans="1:23" ht="12.75" customHeight="1" outlineLevel="1">
      <c r="A306" s="76"/>
      <c r="B306" s="79"/>
      <c r="C306" s="20"/>
      <c r="D306" s="1" t="s">
        <v>298</v>
      </c>
      <c r="E306" s="21"/>
      <c r="F306" s="22">
        <f t="shared" si="167"/>
        <v>0</v>
      </c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" t="s">
        <v>77</v>
      </c>
      <c r="V306" s="2" t="str">
        <f t="shared" si="193"/>
        <v>移行特別積立資産取崩収入</v>
      </c>
      <c r="W306" s="2" t="s">
        <v>13</v>
      </c>
    </row>
    <row r="307" spans="1:23" ht="12.75" customHeight="1" outlineLevel="1">
      <c r="A307" s="76"/>
      <c r="B307" s="79"/>
      <c r="C307" s="20"/>
      <c r="D307" s="1" t="s">
        <v>299</v>
      </c>
      <c r="E307" s="21"/>
      <c r="F307" s="22">
        <f t="shared" si="167"/>
        <v>0</v>
      </c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" t="s">
        <v>77</v>
      </c>
      <c r="V307" s="2" t="str">
        <f t="shared" si="193"/>
        <v xml:space="preserve">移行減償特積資産取崩収入 </v>
      </c>
      <c r="W307" s="2" t="s">
        <v>13</v>
      </c>
    </row>
    <row r="308" spans="1:23" ht="12.75" customHeight="1" outlineLevel="1" collapsed="1">
      <c r="A308" s="76"/>
      <c r="B308" s="79"/>
      <c r="C308" s="20"/>
      <c r="D308" s="1" t="s">
        <v>300</v>
      </c>
      <c r="E308" s="21"/>
      <c r="F308" s="22">
        <f t="shared" si="167"/>
        <v>0</v>
      </c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" t="s">
        <v>77</v>
      </c>
      <c r="V308" s="2" t="str">
        <f t="shared" si="193"/>
        <v xml:space="preserve">工賃変動積立資産取崩収入 </v>
      </c>
      <c r="W308" s="2" t="s">
        <v>13</v>
      </c>
    </row>
    <row r="309" spans="1:23" ht="16.5" customHeight="1">
      <c r="A309" s="76"/>
      <c r="B309" s="79"/>
      <c r="C309" s="20"/>
      <c r="D309" s="1" t="s">
        <v>301</v>
      </c>
      <c r="E309" s="21"/>
      <c r="F309" s="22">
        <f t="shared" si="167"/>
        <v>0</v>
      </c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" t="s">
        <v>77</v>
      </c>
      <c r="V309" s="2" t="str">
        <f t="shared" si="193"/>
        <v xml:space="preserve">設備整備積立資産取崩収入 </v>
      </c>
      <c r="W309" s="2" t="s">
        <v>13</v>
      </c>
    </row>
    <row r="310" spans="1:23" ht="12.75" hidden="1" customHeight="1" outlineLevel="1">
      <c r="A310" s="76"/>
      <c r="B310" s="79"/>
      <c r="C310" s="20"/>
      <c r="D310" s="1" t="s">
        <v>302</v>
      </c>
      <c r="E310" s="21"/>
      <c r="F310" s="22">
        <f t="shared" si="167"/>
        <v>0</v>
      </c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" t="s">
        <v>77</v>
      </c>
      <c r="V310" s="2" t="str">
        <f t="shared" si="193"/>
        <v xml:space="preserve">建設積立資産取崩収入     </v>
      </c>
      <c r="W310" s="2" t="s">
        <v>13</v>
      </c>
    </row>
    <row r="311" spans="1:23" ht="12.75" hidden="1" customHeight="1" outlineLevel="1">
      <c r="A311" s="76"/>
      <c r="B311" s="79"/>
      <c r="C311" s="20"/>
      <c r="D311" s="1" t="s">
        <v>303</v>
      </c>
      <c r="E311" s="21"/>
      <c r="F311" s="22">
        <f t="shared" si="167"/>
        <v>0</v>
      </c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" t="s">
        <v>77</v>
      </c>
      <c r="V311" s="2" t="str">
        <f t="shared" si="193"/>
        <v>○○積立資産取崩収入</v>
      </c>
      <c r="W311" s="2" t="s">
        <v>13</v>
      </c>
    </row>
    <row r="312" spans="1:23" ht="12.75" hidden="1" customHeight="1" outlineLevel="1" collapsed="1">
      <c r="A312" s="76"/>
      <c r="B312" s="79"/>
      <c r="C312" s="15" t="s">
        <v>304</v>
      </c>
      <c r="D312" s="16"/>
      <c r="E312" s="17"/>
      <c r="F312" s="18">
        <f t="shared" si="167"/>
        <v>0</v>
      </c>
      <c r="G312" s="18">
        <f>SUBTOTAL(9,G313)</f>
        <v>0</v>
      </c>
      <c r="H312" s="18">
        <f t="shared" ref="H312:T312" si="194">SUBTOTAL(9,H313)</f>
        <v>0</v>
      </c>
      <c r="I312" s="18">
        <f t="shared" si="194"/>
        <v>0</v>
      </c>
      <c r="J312" s="18">
        <f t="shared" si="194"/>
        <v>0</v>
      </c>
      <c r="K312" s="18">
        <f t="shared" si="194"/>
        <v>0</v>
      </c>
      <c r="L312" s="18">
        <f t="shared" si="194"/>
        <v>0</v>
      </c>
      <c r="M312" s="18">
        <f t="shared" si="194"/>
        <v>0</v>
      </c>
      <c r="N312" s="18">
        <f t="shared" si="194"/>
        <v>0</v>
      </c>
      <c r="O312" s="18">
        <f t="shared" si="194"/>
        <v>0</v>
      </c>
      <c r="P312" s="18">
        <f t="shared" si="194"/>
        <v>0</v>
      </c>
      <c r="Q312" s="18">
        <f t="shared" si="194"/>
        <v>0</v>
      </c>
      <c r="R312" s="18">
        <f t="shared" si="194"/>
        <v>0</v>
      </c>
      <c r="S312" s="18">
        <f t="shared" si="194"/>
        <v>0</v>
      </c>
      <c r="T312" s="18">
        <f t="shared" si="194"/>
        <v>0</v>
      </c>
      <c r="U312" s="2" t="s">
        <v>15</v>
      </c>
    </row>
    <row r="313" spans="1:23" ht="12.75" hidden="1" customHeight="1" outlineLevel="1">
      <c r="A313" s="76"/>
      <c r="B313" s="79"/>
      <c r="C313" s="20"/>
      <c r="D313" s="1" t="s">
        <v>304</v>
      </c>
      <c r="E313" s="21"/>
      <c r="F313" s="22">
        <f t="shared" si="167"/>
        <v>0</v>
      </c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" t="s">
        <v>77</v>
      </c>
      <c r="V313" s="2" t="str">
        <f>IF(C313="",IF(D313="",E313,D313),C313)</f>
        <v>事業区分間長期借入金収入</v>
      </c>
      <c r="W313" s="2" t="s">
        <v>13</v>
      </c>
    </row>
    <row r="314" spans="1:23" ht="12.75" hidden="1" customHeight="1" outlineLevel="1">
      <c r="A314" s="76"/>
      <c r="B314" s="79"/>
      <c r="C314" s="15" t="s">
        <v>305</v>
      </c>
      <c r="D314" s="16"/>
      <c r="E314" s="17"/>
      <c r="F314" s="18">
        <f t="shared" si="167"/>
        <v>0</v>
      </c>
      <c r="G314" s="18">
        <f>SUBTOTAL(9,G315)</f>
        <v>0</v>
      </c>
      <c r="H314" s="18">
        <f t="shared" ref="H314:T314" si="195">SUBTOTAL(9,H315)</f>
        <v>0</v>
      </c>
      <c r="I314" s="18">
        <f t="shared" si="195"/>
        <v>0</v>
      </c>
      <c r="J314" s="18">
        <f t="shared" si="195"/>
        <v>0</v>
      </c>
      <c r="K314" s="18">
        <f t="shared" si="195"/>
        <v>0</v>
      </c>
      <c r="L314" s="18">
        <f t="shared" si="195"/>
        <v>0</v>
      </c>
      <c r="M314" s="18">
        <f t="shared" si="195"/>
        <v>0</v>
      </c>
      <c r="N314" s="18">
        <f t="shared" si="195"/>
        <v>0</v>
      </c>
      <c r="O314" s="18">
        <f t="shared" si="195"/>
        <v>0</v>
      </c>
      <c r="P314" s="18">
        <f t="shared" si="195"/>
        <v>0</v>
      </c>
      <c r="Q314" s="18">
        <f t="shared" si="195"/>
        <v>0</v>
      </c>
      <c r="R314" s="18">
        <f t="shared" si="195"/>
        <v>0</v>
      </c>
      <c r="S314" s="18">
        <f t="shared" si="195"/>
        <v>0</v>
      </c>
      <c r="T314" s="18">
        <f t="shared" si="195"/>
        <v>0</v>
      </c>
      <c r="U314" s="2" t="s">
        <v>15</v>
      </c>
    </row>
    <row r="315" spans="1:23" ht="12.75" hidden="1" customHeight="1" outlineLevel="1">
      <c r="A315" s="76"/>
      <c r="B315" s="79"/>
      <c r="C315" s="20"/>
      <c r="D315" s="1" t="s">
        <v>305</v>
      </c>
      <c r="E315" s="21"/>
      <c r="F315" s="22">
        <f t="shared" si="167"/>
        <v>0</v>
      </c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" t="s">
        <v>77</v>
      </c>
      <c r="V315" s="2" t="str">
        <f>IF(C315="",IF(D315="",E315,D315),C315)</f>
        <v>拠点区分間長期借入金収入</v>
      </c>
      <c r="W315" s="2" t="s">
        <v>13</v>
      </c>
    </row>
    <row r="316" spans="1:23" ht="12.75" hidden="1" customHeight="1" outlineLevel="1" collapsed="1">
      <c r="A316" s="76"/>
      <c r="B316" s="79"/>
      <c r="C316" s="28" t="s">
        <v>306</v>
      </c>
      <c r="D316" s="16"/>
      <c r="E316" s="17"/>
      <c r="F316" s="18">
        <f t="shared" si="167"/>
        <v>0</v>
      </c>
      <c r="G316" s="18">
        <f>SUBTOTAL(9,G317)</f>
        <v>0</v>
      </c>
      <c r="H316" s="18">
        <f t="shared" ref="H316:T316" si="196">SUBTOTAL(9,H317)</f>
        <v>0</v>
      </c>
      <c r="I316" s="18">
        <f t="shared" si="196"/>
        <v>0</v>
      </c>
      <c r="J316" s="18">
        <f t="shared" si="196"/>
        <v>0</v>
      </c>
      <c r="K316" s="18">
        <f t="shared" si="196"/>
        <v>0</v>
      </c>
      <c r="L316" s="18">
        <f t="shared" si="196"/>
        <v>0</v>
      </c>
      <c r="M316" s="18">
        <f t="shared" si="196"/>
        <v>0</v>
      </c>
      <c r="N316" s="18">
        <f t="shared" si="196"/>
        <v>0</v>
      </c>
      <c r="O316" s="18">
        <f t="shared" si="196"/>
        <v>0</v>
      </c>
      <c r="P316" s="18">
        <f t="shared" si="196"/>
        <v>0</v>
      </c>
      <c r="Q316" s="18">
        <f t="shared" si="196"/>
        <v>0</v>
      </c>
      <c r="R316" s="18">
        <f t="shared" si="196"/>
        <v>0</v>
      </c>
      <c r="S316" s="18">
        <f t="shared" si="196"/>
        <v>0</v>
      </c>
      <c r="T316" s="18">
        <f t="shared" si="196"/>
        <v>0</v>
      </c>
      <c r="U316" s="2" t="s">
        <v>15</v>
      </c>
    </row>
    <row r="317" spans="1:23" ht="12.75" hidden="1" customHeight="1" outlineLevel="1">
      <c r="A317" s="76"/>
      <c r="B317" s="79"/>
      <c r="C317" s="20"/>
      <c r="D317" s="1" t="s">
        <v>306</v>
      </c>
      <c r="E317" s="21"/>
      <c r="F317" s="22">
        <f t="shared" si="167"/>
        <v>0</v>
      </c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" t="s">
        <v>77</v>
      </c>
      <c r="V317" s="2" t="str">
        <f>IF(C317="",IF(D317="",E317,D317),C317)</f>
        <v>サービス区分間長期借入金収入</v>
      </c>
      <c r="W317" s="2" t="s">
        <v>13</v>
      </c>
    </row>
    <row r="318" spans="1:23" ht="12.75" hidden="1" customHeight="1" outlineLevel="1">
      <c r="A318" s="76"/>
      <c r="B318" s="79"/>
      <c r="C318" s="15" t="s">
        <v>307</v>
      </c>
      <c r="D318" s="16"/>
      <c r="E318" s="17"/>
      <c r="F318" s="18">
        <f t="shared" si="167"/>
        <v>0</v>
      </c>
      <c r="G318" s="18">
        <f>SUBTOTAL(9,G319)</f>
        <v>0</v>
      </c>
      <c r="H318" s="18">
        <f t="shared" ref="H318:T318" si="197">SUBTOTAL(9,H319)</f>
        <v>0</v>
      </c>
      <c r="I318" s="18">
        <f t="shared" si="197"/>
        <v>0</v>
      </c>
      <c r="J318" s="18">
        <f t="shared" si="197"/>
        <v>0</v>
      </c>
      <c r="K318" s="18">
        <f t="shared" si="197"/>
        <v>0</v>
      </c>
      <c r="L318" s="18">
        <f t="shared" si="197"/>
        <v>0</v>
      </c>
      <c r="M318" s="18">
        <f t="shared" si="197"/>
        <v>0</v>
      </c>
      <c r="N318" s="18">
        <f t="shared" si="197"/>
        <v>0</v>
      </c>
      <c r="O318" s="18">
        <f t="shared" si="197"/>
        <v>0</v>
      </c>
      <c r="P318" s="18">
        <f t="shared" si="197"/>
        <v>0</v>
      </c>
      <c r="Q318" s="18">
        <f t="shared" si="197"/>
        <v>0</v>
      </c>
      <c r="R318" s="18">
        <f t="shared" si="197"/>
        <v>0</v>
      </c>
      <c r="S318" s="18">
        <f t="shared" si="197"/>
        <v>0</v>
      </c>
      <c r="T318" s="18">
        <f t="shared" si="197"/>
        <v>0</v>
      </c>
      <c r="U318" s="2" t="s">
        <v>15</v>
      </c>
    </row>
    <row r="319" spans="1:23" ht="12.75" hidden="1" customHeight="1" outlineLevel="1">
      <c r="A319" s="76"/>
      <c r="B319" s="79"/>
      <c r="C319" s="20"/>
      <c r="D319" s="1" t="s">
        <v>307</v>
      </c>
      <c r="E319" s="21"/>
      <c r="F319" s="22">
        <f t="shared" si="167"/>
        <v>0</v>
      </c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" t="s">
        <v>77</v>
      </c>
      <c r="V319" s="2" t="str">
        <f>IF(C319="",IF(D319="",E319,D319),C319)</f>
        <v>事業区分間長期貸付金回収収入</v>
      </c>
      <c r="W319" s="2" t="s">
        <v>13</v>
      </c>
    </row>
    <row r="320" spans="1:23" ht="12.75" hidden="1" customHeight="1" outlineLevel="1">
      <c r="A320" s="76"/>
      <c r="B320" s="79"/>
      <c r="C320" s="15" t="s">
        <v>308</v>
      </c>
      <c r="D320" s="16"/>
      <c r="E320" s="17"/>
      <c r="F320" s="18">
        <f t="shared" si="167"/>
        <v>0</v>
      </c>
      <c r="G320" s="18">
        <f>SUBTOTAL(9,G321)</f>
        <v>0</v>
      </c>
      <c r="H320" s="18">
        <f t="shared" ref="H320:T320" si="198">SUBTOTAL(9,H321)</f>
        <v>0</v>
      </c>
      <c r="I320" s="18">
        <f t="shared" si="198"/>
        <v>0</v>
      </c>
      <c r="J320" s="18">
        <f t="shared" si="198"/>
        <v>0</v>
      </c>
      <c r="K320" s="18">
        <f t="shared" si="198"/>
        <v>0</v>
      </c>
      <c r="L320" s="18">
        <f t="shared" si="198"/>
        <v>0</v>
      </c>
      <c r="M320" s="18">
        <f t="shared" si="198"/>
        <v>0</v>
      </c>
      <c r="N320" s="18">
        <f t="shared" si="198"/>
        <v>0</v>
      </c>
      <c r="O320" s="18">
        <f t="shared" si="198"/>
        <v>0</v>
      </c>
      <c r="P320" s="18">
        <f t="shared" si="198"/>
        <v>0</v>
      </c>
      <c r="Q320" s="18">
        <f t="shared" si="198"/>
        <v>0</v>
      </c>
      <c r="R320" s="18">
        <f t="shared" si="198"/>
        <v>0</v>
      </c>
      <c r="S320" s="18">
        <f t="shared" si="198"/>
        <v>0</v>
      </c>
      <c r="T320" s="18">
        <f t="shared" si="198"/>
        <v>0</v>
      </c>
      <c r="U320" s="2" t="s">
        <v>15</v>
      </c>
    </row>
    <row r="321" spans="1:23" ht="12.75" hidden="1" customHeight="1" outlineLevel="1">
      <c r="A321" s="76"/>
      <c r="B321" s="79"/>
      <c r="C321" s="20"/>
      <c r="D321" s="1" t="s">
        <v>308</v>
      </c>
      <c r="E321" s="21"/>
      <c r="F321" s="22">
        <f t="shared" si="167"/>
        <v>0</v>
      </c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" t="s">
        <v>77</v>
      </c>
      <c r="V321" s="2" t="str">
        <f>IF(C321="",IF(D321="",E321,D321),C321)</f>
        <v>拠点区分間長期貸付金回収収入</v>
      </c>
      <c r="W321" s="2" t="s">
        <v>13</v>
      </c>
    </row>
    <row r="322" spans="1:23" ht="12.75" hidden="1" customHeight="1" outlineLevel="1">
      <c r="A322" s="76"/>
      <c r="B322" s="79"/>
      <c r="C322" s="28" t="s">
        <v>309</v>
      </c>
      <c r="D322" s="16"/>
      <c r="E322" s="17"/>
      <c r="F322" s="18">
        <f t="shared" si="167"/>
        <v>0</v>
      </c>
      <c r="G322" s="18">
        <f>SUBTOTAL(9,G323)</f>
        <v>0</v>
      </c>
      <c r="H322" s="18">
        <f t="shared" ref="H322:T322" si="199">SUBTOTAL(9,H323)</f>
        <v>0</v>
      </c>
      <c r="I322" s="18">
        <f t="shared" si="199"/>
        <v>0</v>
      </c>
      <c r="J322" s="18">
        <f t="shared" si="199"/>
        <v>0</v>
      </c>
      <c r="K322" s="18">
        <f t="shared" si="199"/>
        <v>0</v>
      </c>
      <c r="L322" s="18">
        <f t="shared" si="199"/>
        <v>0</v>
      </c>
      <c r="M322" s="18">
        <f t="shared" si="199"/>
        <v>0</v>
      </c>
      <c r="N322" s="18">
        <f t="shared" si="199"/>
        <v>0</v>
      </c>
      <c r="O322" s="18">
        <f t="shared" si="199"/>
        <v>0</v>
      </c>
      <c r="P322" s="18">
        <f t="shared" si="199"/>
        <v>0</v>
      </c>
      <c r="Q322" s="18">
        <f t="shared" si="199"/>
        <v>0</v>
      </c>
      <c r="R322" s="18">
        <f t="shared" si="199"/>
        <v>0</v>
      </c>
      <c r="S322" s="18">
        <f t="shared" si="199"/>
        <v>0</v>
      </c>
      <c r="T322" s="18">
        <f t="shared" si="199"/>
        <v>0</v>
      </c>
      <c r="U322" s="2" t="s">
        <v>15</v>
      </c>
    </row>
    <row r="323" spans="1:23" ht="12.75" hidden="1" customHeight="1" outlineLevel="1">
      <c r="A323" s="76"/>
      <c r="B323" s="79"/>
      <c r="C323" s="20"/>
      <c r="D323" s="1" t="s">
        <v>309</v>
      </c>
      <c r="E323" s="21"/>
      <c r="F323" s="22">
        <f t="shared" si="167"/>
        <v>0</v>
      </c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" t="s">
        <v>77</v>
      </c>
      <c r="V323" s="2" t="str">
        <f>IF(C323="",IF(D323="",E323,D323),C323)</f>
        <v>サービス区分間長期貸付金回収収入</v>
      </c>
      <c r="W323" s="2" t="s">
        <v>13</v>
      </c>
    </row>
    <row r="324" spans="1:23" ht="12.75" hidden="1" customHeight="1" outlineLevel="1">
      <c r="A324" s="76"/>
      <c r="B324" s="79"/>
      <c r="C324" s="15" t="s">
        <v>310</v>
      </c>
      <c r="D324" s="16"/>
      <c r="E324" s="17"/>
      <c r="F324" s="18">
        <f t="shared" si="167"/>
        <v>0</v>
      </c>
      <c r="G324" s="18">
        <f>SUBTOTAL(9,G325)</f>
        <v>0</v>
      </c>
      <c r="H324" s="18">
        <f t="shared" ref="H324:T324" si="200">SUBTOTAL(9,H325)</f>
        <v>0</v>
      </c>
      <c r="I324" s="18">
        <f t="shared" si="200"/>
        <v>0</v>
      </c>
      <c r="J324" s="18">
        <f t="shared" si="200"/>
        <v>0</v>
      </c>
      <c r="K324" s="18">
        <f t="shared" si="200"/>
        <v>0</v>
      </c>
      <c r="L324" s="18">
        <f t="shared" si="200"/>
        <v>0</v>
      </c>
      <c r="M324" s="18">
        <f t="shared" si="200"/>
        <v>0</v>
      </c>
      <c r="N324" s="18">
        <f t="shared" si="200"/>
        <v>0</v>
      </c>
      <c r="O324" s="18">
        <f t="shared" si="200"/>
        <v>0</v>
      </c>
      <c r="P324" s="18">
        <f t="shared" si="200"/>
        <v>0</v>
      </c>
      <c r="Q324" s="18">
        <f t="shared" si="200"/>
        <v>0</v>
      </c>
      <c r="R324" s="18">
        <f t="shared" si="200"/>
        <v>0</v>
      </c>
      <c r="S324" s="18">
        <f t="shared" si="200"/>
        <v>0</v>
      </c>
      <c r="T324" s="18">
        <f t="shared" si="200"/>
        <v>0</v>
      </c>
      <c r="U324" s="2" t="s">
        <v>15</v>
      </c>
    </row>
    <row r="325" spans="1:23" ht="12.75" hidden="1" customHeight="1" outlineLevel="1">
      <c r="A325" s="76"/>
      <c r="B325" s="79"/>
      <c r="C325" s="20"/>
      <c r="D325" s="1" t="s">
        <v>310</v>
      </c>
      <c r="E325" s="21"/>
      <c r="F325" s="22">
        <f t="shared" si="167"/>
        <v>0</v>
      </c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" t="s">
        <v>77</v>
      </c>
      <c r="V325" s="2" t="str">
        <f>IF(C325="",IF(D325="",E325,D325),C325)</f>
        <v>事業区分間繰入金収入</v>
      </c>
      <c r="W325" s="2" t="s">
        <v>13</v>
      </c>
    </row>
    <row r="326" spans="1:23" ht="16.5" customHeight="1" collapsed="1">
      <c r="A326" s="76"/>
      <c r="B326" s="79"/>
      <c r="C326" s="15" t="s">
        <v>311</v>
      </c>
      <c r="D326" s="16"/>
      <c r="E326" s="17"/>
      <c r="F326" s="18">
        <f t="shared" ref="F326:F389" si="201">SUM(G326:T326)</f>
        <v>0</v>
      </c>
      <c r="G326" s="18">
        <f>SUBTOTAL(9,G327)</f>
        <v>0</v>
      </c>
      <c r="H326" s="18">
        <f t="shared" ref="H326:T326" si="202">SUBTOTAL(9,H327)</f>
        <v>0</v>
      </c>
      <c r="I326" s="18">
        <f t="shared" si="202"/>
        <v>0</v>
      </c>
      <c r="J326" s="18">
        <f t="shared" si="202"/>
        <v>0</v>
      </c>
      <c r="K326" s="18">
        <f t="shared" si="202"/>
        <v>0</v>
      </c>
      <c r="L326" s="18">
        <f t="shared" si="202"/>
        <v>0</v>
      </c>
      <c r="M326" s="18">
        <f t="shared" si="202"/>
        <v>0</v>
      </c>
      <c r="N326" s="18">
        <f t="shared" si="202"/>
        <v>0</v>
      </c>
      <c r="O326" s="18">
        <f t="shared" si="202"/>
        <v>0</v>
      </c>
      <c r="P326" s="18">
        <f t="shared" si="202"/>
        <v>0</v>
      </c>
      <c r="Q326" s="18">
        <f t="shared" si="202"/>
        <v>0</v>
      </c>
      <c r="R326" s="18">
        <f t="shared" si="202"/>
        <v>0</v>
      </c>
      <c r="S326" s="18">
        <f t="shared" si="202"/>
        <v>0</v>
      </c>
      <c r="T326" s="18">
        <f t="shared" si="202"/>
        <v>0</v>
      </c>
      <c r="U326" s="2" t="s">
        <v>15</v>
      </c>
    </row>
    <row r="327" spans="1:23" ht="16.5" customHeight="1">
      <c r="A327" s="76"/>
      <c r="B327" s="79"/>
      <c r="C327" s="20"/>
      <c r="D327" s="1" t="s">
        <v>311</v>
      </c>
      <c r="E327" s="21"/>
      <c r="F327" s="22">
        <f t="shared" si="201"/>
        <v>0</v>
      </c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" t="s">
        <v>77</v>
      </c>
      <c r="V327" s="2" t="str">
        <f>IF(C327="",IF(D327="",E327,D327),C327)</f>
        <v>拠点区分間繰入金収入</v>
      </c>
      <c r="W327" s="2" t="s">
        <v>13</v>
      </c>
    </row>
    <row r="328" spans="1:23" ht="16.5" customHeight="1">
      <c r="A328" s="76"/>
      <c r="B328" s="79"/>
      <c r="C328" s="28" t="s">
        <v>312</v>
      </c>
      <c r="D328" s="16"/>
      <c r="E328" s="17"/>
      <c r="F328" s="18">
        <f t="shared" si="201"/>
        <v>0</v>
      </c>
      <c r="G328" s="18">
        <f>SUBTOTAL(9,G329)</f>
        <v>0</v>
      </c>
      <c r="H328" s="18">
        <f t="shared" ref="H328:T328" si="203">SUBTOTAL(9,H329)</f>
        <v>0</v>
      </c>
      <c r="I328" s="18">
        <f t="shared" si="203"/>
        <v>0</v>
      </c>
      <c r="J328" s="18">
        <f t="shared" si="203"/>
        <v>0</v>
      </c>
      <c r="K328" s="18">
        <f t="shared" si="203"/>
        <v>0</v>
      </c>
      <c r="L328" s="18">
        <f t="shared" si="203"/>
        <v>0</v>
      </c>
      <c r="M328" s="18">
        <f t="shared" si="203"/>
        <v>0</v>
      </c>
      <c r="N328" s="18">
        <f t="shared" si="203"/>
        <v>0</v>
      </c>
      <c r="O328" s="18">
        <f t="shared" si="203"/>
        <v>0</v>
      </c>
      <c r="P328" s="18">
        <f t="shared" si="203"/>
        <v>0</v>
      </c>
      <c r="Q328" s="18">
        <f t="shared" si="203"/>
        <v>0</v>
      </c>
      <c r="R328" s="18">
        <f t="shared" si="203"/>
        <v>0</v>
      </c>
      <c r="S328" s="18">
        <f t="shared" si="203"/>
        <v>0</v>
      </c>
      <c r="T328" s="18">
        <f t="shared" si="203"/>
        <v>0</v>
      </c>
      <c r="U328" s="2" t="s">
        <v>15</v>
      </c>
    </row>
    <row r="329" spans="1:23" ht="16.5" customHeight="1">
      <c r="A329" s="76"/>
      <c r="B329" s="79"/>
      <c r="C329" s="20"/>
      <c r="D329" s="1" t="s">
        <v>312</v>
      </c>
      <c r="E329" s="21"/>
      <c r="F329" s="22">
        <f t="shared" si="201"/>
        <v>0</v>
      </c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" t="s">
        <v>77</v>
      </c>
      <c r="V329" s="2" t="str">
        <f>IF(C329="",IF(D329="",E329,D329),C329)</f>
        <v>サービス区分間繰入金収入</v>
      </c>
      <c r="W329" s="2" t="s">
        <v>13</v>
      </c>
    </row>
    <row r="330" spans="1:23" ht="12.75" hidden="1" customHeight="1" outlineLevel="1">
      <c r="A330" s="76"/>
      <c r="B330" s="79"/>
      <c r="C330" s="15" t="s">
        <v>313</v>
      </c>
      <c r="D330" s="16"/>
      <c r="E330" s="17"/>
      <c r="F330" s="18">
        <f t="shared" si="201"/>
        <v>0</v>
      </c>
      <c r="G330" s="18">
        <f>SUBTOTAL(9,G331)</f>
        <v>0</v>
      </c>
      <c r="H330" s="18">
        <f t="shared" ref="H330:T330" si="204">SUBTOTAL(9,H331)</f>
        <v>0</v>
      </c>
      <c r="I330" s="18">
        <f t="shared" si="204"/>
        <v>0</v>
      </c>
      <c r="J330" s="18">
        <f t="shared" si="204"/>
        <v>0</v>
      </c>
      <c r="K330" s="18">
        <f t="shared" si="204"/>
        <v>0</v>
      </c>
      <c r="L330" s="18">
        <f t="shared" si="204"/>
        <v>0</v>
      </c>
      <c r="M330" s="18">
        <f t="shared" si="204"/>
        <v>0</v>
      </c>
      <c r="N330" s="18">
        <f t="shared" si="204"/>
        <v>0</v>
      </c>
      <c r="O330" s="18">
        <f t="shared" si="204"/>
        <v>0</v>
      </c>
      <c r="P330" s="18">
        <f t="shared" si="204"/>
        <v>0</v>
      </c>
      <c r="Q330" s="18">
        <f t="shared" si="204"/>
        <v>0</v>
      </c>
      <c r="R330" s="18">
        <f t="shared" si="204"/>
        <v>0</v>
      </c>
      <c r="S330" s="18">
        <f t="shared" si="204"/>
        <v>0</v>
      </c>
      <c r="T330" s="18">
        <f t="shared" si="204"/>
        <v>0</v>
      </c>
      <c r="U330" s="2" t="s">
        <v>15</v>
      </c>
    </row>
    <row r="331" spans="1:23" ht="12.75" hidden="1" customHeight="1" outlineLevel="1">
      <c r="A331" s="76"/>
      <c r="B331" s="79"/>
      <c r="C331" s="20"/>
      <c r="D331" s="1" t="s">
        <v>314</v>
      </c>
      <c r="E331" s="21"/>
      <c r="F331" s="22">
        <f t="shared" si="201"/>
        <v>0</v>
      </c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" t="s">
        <v>77</v>
      </c>
      <c r="V331" s="2" t="str">
        <f>IF(C331="",IF(D331="",E331,D331),C331)</f>
        <v>○○収入（その他活動）</v>
      </c>
      <c r="W331" s="2" t="s">
        <v>13</v>
      </c>
    </row>
    <row r="332" spans="1:23" ht="16.5" customHeight="1" collapsed="1">
      <c r="A332" s="76"/>
      <c r="B332" s="80"/>
      <c r="C332" s="32" t="s">
        <v>315</v>
      </c>
      <c r="D332" s="33"/>
      <c r="E332" s="34"/>
      <c r="F332" s="35">
        <f t="shared" si="201"/>
        <v>0</v>
      </c>
      <c r="G332" s="35">
        <f>SUBTOTAL(9,G290:G331)</f>
        <v>0</v>
      </c>
      <c r="H332" s="35">
        <f t="shared" ref="H332:T332" si="205">SUBTOTAL(9,H290:H331)</f>
        <v>0</v>
      </c>
      <c r="I332" s="35">
        <f t="shared" si="205"/>
        <v>0</v>
      </c>
      <c r="J332" s="35">
        <f t="shared" si="205"/>
        <v>0</v>
      </c>
      <c r="K332" s="35">
        <f t="shared" si="205"/>
        <v>0</v>
      </c>
      <c r="L332" s="35">
        <f t="shared" si="205"/>
        <v>0</v>
      </c>
      <c r="M332" s="35">
        <f t="shared" si="205"/>
        <v>0</v>
      </c>
      <c r="N332" s="35">
        <f t="shared" si="205"/>
        <v>0</v>
      </c>
      <c r="O332" s="35">
        <f t="shared" ref="O332" si="206">SUBTOTAL(9,O290:O331)</f>
        <v>0</v>
      </c>
      <c r="P332" s="35">
        <f t="shared" si="205"/>
        <v>0</v>
      </c>
      <c r="Q332" s="35">
        <f t="shared" si="205"/>
        <v>0</v>
      </c>
      <c r="R332" s="35">
        <f t="shared" si="205"/>
        <v>0</v>
      </c>
      <c r="S332" s="35">
        <f t="shared" ref="S332" si="207">SUBTOTAL(9,S290:S331)</f>
        <v>0</v>
      </c>
      <c r="T332" s="35">
        <f t="shared" si="205"/>
        <v>0</v>
      </c>
      <c r="U332" s="2" t="s">
        <v>162</v>
      </c>
    </row>
    <row r="333" spans="1:23" ht="12.75" hidden="1" customHeight="1" outlineLevel="1">
      <c r="A333" s="76"/>
      <c r="B333" s="78" t="s">
        <v>163</v>
      </c>
      <c r="C333" s="15" t="s">
        <v>316</v>
      </c>
      <c r="D333" s="16"/>
      <c r="E333" s="17"/>
      <c r="F333" s="18">
        <f t="shared" si="201"/>
        <v>0</v>
      </c>
      <c r="G333" s="18">
        <f>SUBTOTAL(9,G334)</f>
        <v>0</v>
      </c>
      <c r="H333" s="18">
        <f t="shared" ref="H333:T333" si="208">SUBTOTAL(9,H334)</f>
        <v>0</v>
      </c>
      <c r="I333" s="18">
        <f t="shared" si="208"/>
        <v>0</v>
      </c>
      <c r="J333" s="18">
        <f t="shared" si="208"/>
        <v>0</v>
      </c>
      <c r="K333" s="18">
        <f t="shared" si="208"/>
        <v>0</v>
      </c>
      <c r="L333" s="18">
        <f t="shared" si="208"/>
        <v>0</v>
      </c>
      <c r="M333" s="18">
        <f t="shared" si="208"/>
        <v>0</v>
      </c>
      <c r="N333" s="18">
        <f t="shared" si="208"/>
        <v>0</v>
      </c>
      <c r="O333" s="18">
        <f t="shared" si="208"/>
        <v>0</v>
      </c>
      <c r="P333" s="18">
        <f t="shared" si="208"/>
        <v>0</v>
      </c>
      <c r="Q333" s="18">
        <f t="shared" si="208"/>
        <v>0</v>
      </c>
      <c r="R333" s="18">
        <f t="shared" si="208"/>
        <v>0</v>
      </c>
      <c r="S333" s="18">
        <f t="shared" si="208"/>
        <v>0</v>
      </c>
      <c r="T333" s="18">
        <f t="shared" si="208"/>
        <v>0</v>
      </c>
      <c r="U333" s="2" t="s">
        <v>15</v>
      </c>
    </row>
    <row r="334" spans="1:23" ht="12.75" hidden="1" customHeight="1" outlineLevel="1">
      <c r="A334" s="76"/>
      <c r="B334" s="79"/>
      <c r="C334" s="20"/>
      <c r="D334" s="1" t="s">
        <v>316</v>
      </c>
      <c r="E334" s="21"/>
      <c r="F334" s="22">
        <f t="shared" si="201"/>
        <v>0</v>
      </c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" t="s">
        <v>77</v>
      </c>
      <c r="V334" s="2" t="str">
        <f>IF(C334="",IF(D334="",E334,D334),C334)</f>
        <v>長期運営資金借入金元金償還支出</v>
      </c>
      <c r="W334" s="2" t="s">
        <v>163</v>
      </c>
    </row>
    <row r="335" spans="1:23" ht="16.5" customHeight="1" collapsed="1">
      <c r="A335" s="76"/>
      <c r="B335" s="79"/>
      <c r="C335" s="15" t="s">
        <v>317</v>
      </c>
      <c r="D335" s="16"/>
      <c r="E335" s="17"/>
      <c r="F335" s="18">
        <f t="shared" si="201"/>
        <v>0</v>
      </c>
      <c r="G335" s="18">
        <f>SUBTOTAL(9,G336)</f>
        <v>0</v>
      </c>
      <c r="H335" s="18">
        <f t="shared" ref="H335:T335" si="209">SUBTOTAL(9,H336)</f>
        <v>0</v>
      </c>
      <c r="I335" s="18">
        <f t="shared" si="209"/>
        <v>0</v>
      </c>
      <c r="J335" s="18">
        <f t="shared" si="209"/>
        <v>0</v>
      </c>
      <c r="K335" s="18">
        <f t="shared" si="209"/>
        <v>0</v>
      </c>
      <c r="L335" s="18">
        <f t="shared" si="209"/>
        <v>0</v>
      </c>
      <c r="M335" s="18">
        <f t="shared" si="209"/>
        <v>0</v>
      </c>
      <c r="N335" s="18">
        <f t="shared" si="209"/>
        <v>0</v>
      </c>
      <c r="O335" s="18">
        <f t="shared" si="209"/>
        <v>0</v>
      </c>
      <c r="P335" s="18">
        <f t="shared" si="209"/>
        <v>0</v>
      </c>
      <c r="Q335" s="18">
        <f t="shared" si="209"/>
        <v>0</v>
      </c>
      <c r="R335" s="18">
        <f t="shared" si="209"/>
        <v>0</v>
      </c>
      <c r="S335" s="18">
        <f t="shared" si="209"/>
        <v>0</v>
      </c>
      <c r="T335" s="18">
        <f t="shared" si="209"/>
        <v>0</v>
      </c>
      <c r="U335" s="2" t="s">
        <v>15</v>
      </c>
    </row>
    <row r="336" spans="1:23" ht="16.5" customHeight="1">
      <c r="A336" s="76"/>
      <c r="B336" s="79"/>
      <c r="C336" s="20"/>
      <c r="D336" s="1" t="s">
        <v>317</v>
      </c>
      <c r="E336" s="21"/>
      <c r="F336" s="22">
        <f t="shared" si="201"/>
        <v>0</v>
      </c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" t="s">
        <v>77</v>
      </c>
      <c r="V336" s="2" t="str">
        <f>IF(C336="",IF(D336="",E336,D336),C336)</f>
        <v>長期貸付金支出</v>
      </c>
      <c r="W336" s="2" t="s">
        <v>163</v>
      </c>
    </row>
    <row r="337" spans="1:23" ht="12.75" hidden="1" customHeight="1" outlineLevel="1">
      <c r="A337" s="76"/>
      <c r="B337" s="79"/>
      <c r="C337" s="15" t="s">
        <v>318</v>
      </c>
      <c r="D337" s="16"/>
      <c r="E337" s="17"/>
      <c r="F337" s="18">
        <f t="shared" si="201"/>
        <v>0</v>
      </c>
      <c r="G337" s="18">
        <f>SUBTOTAL(9,G338)</f>
        <v>0</v>
      </c>
      <c r="H337" s="18">
        <f t="shared" ref="H337:T337" si="210">SUBTOTAL(9,H338)</f>
        <v>0</v>
      </c>
      <c r="I337" s="18">
        <f t="shared" si="210"/>
        <v>0</v>
      </c>
      <c r="J337" s="18">
        <f t="shared" si="210"/>
        <v>0</v>
      </c>
      <c r="K337" s="18">
        <f t="shared" si="210"/>
        <v>0</v>
      </c>
      <c r="L337" s="18">
        <f t="shared" si="210"/>
        <v>0</v>
      </c>
      <c r="M337" s="18">
        <f t="shared" si="210"/>
        <v>0</v>
      </c>
      <c r="N337" s="18">
        <f t="shared" si="210"/>
        <v>0</v>
      </c>
      <c r="O337" s="18">
        <f t="shared" si="210"/>
        <v>0</v>
      </c>
      <c r="P337" s="18">
        <f t="shared" si="210"/>
        <v>0</v>
      </c>
      <c r="Q337" s="18">
        <f t="shared" si="210"/>
        <v>0</v>
      </c>
      <c r="R337" s="18">
        <f t="shared" si="210"/>
        <v>0</v>
      </c>
      <c r="S337" s="18">
        <f t="shared" si="210"/>
        <v>0</v>
      </c>
      <c r="T337" s="18">
        <f t="shared" si="210"/>
        <v>0</v>
      </c>
      <c r="U337" s="2" t="s">
        <v>15</v>
      </c>
    </row>
    <row r="338" spans="1:23" ht="12.75" hidden="1" customHeight="1" outlineLevel="1">
      <c r="A338" s="76"/>
      <c r="B338" s="79"/>
      <c r="C338" s="20"/>
      <c r="D338" s="1" t="s">
        <v>318</v>
      </c>
      <c r="E338" s="21"/>
      <c r="F338" s="22">
        <f t="shared" si="201"/>
        <v>0</v>
      </c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" t="s">
        <v>77</v>
      </c>
      <c r="V338" s="2" t="str">
        <f>IF(C338="",IF(D338="",E338,D338),C338)</f>
        <v>投資有価証券取得支出</v>
      </c>
      <c r="W338" s="2" t="s">
        <v>163</v>
      </c>
    </row>
    <row r="339" spans="1:23" ht="16.5" customHeight="1" collapsed="1">
      <c r="A339" s="76"/>
      <c r="B339" s="79"/>
      <c r="C339" s="15" t="s">
        <v>319</v>
      </c>
      <c r="D339" s="16"/>
      <c r="E339" s="17"/>
      <c r="F339" s="18">
        <f t="shared" si="201"/>
        <v>0</v>
      </c>
      <c r="G339" s="18">
        <f>SUBTOTAL(9,G340:G350)</f>
        <v>0</v>
      </c>
      <c r="H339" s="18">
        <f t="shared" ref="H339:T339" si="211">SUBTOTAL(9,H340:H350)</f>
        <v>0</v>
      </c>
      <c r="I339" s="18">
        <f t="shared" si="211"/>
        <v>0</v>
      </c>
      <c r="J339" s="18">
        <f t="shared" si="211"/>
        <v>0</v>
      </c>
      <c r="K339" s="18">
        <f t="shared" si="211"/>
        <v>0</v>
      </c>
      <c r="L339" s="18">
        <f t="shared" si="211"/>
        <v>0</v>
      </c>
      <c r="M339" s="18">
        <f t="shared" si="211"/>
        <v>0</v>
      </c>
      <c r="N339" s="18">
        <f t="shared" si="211"/>
        <v>0</v>
      </c>
      <c r="O339" s="18">
        <f t="shared" ref="O339" si="212">SUBTOTAL(9,O340:O350)</f>
        <v>0</v>
      </c>
      <c r="P339" s="18">
        <f t="shared" si="211"/>
        <v>0</v>
      </c>
      <c r="Q339" s="18">
        <f t="shared" si="211"/>
        <v>0</v>
      </c>
      <c r="R339" s="18">
        <f t="shared" si="211"/>
        <v>0</v>
      </c>
      <c r="S339" s="18">
        <f t="shared" ref="S339" si="213">SUBTOTAL(9,S340:S350)</f>
        <v>0</v>
      </c>
      <c r="T339" s="18">
        <f t="shared" si="211"/>
        <v>0</v>
      </c>
      <c r="U339" s="2" t="s">
        <v>15</v>
      </c>
    </row>
    <row r="340" spans="1:23" ht="12.75" hidden="1" customHeight="1" outlineLevel="1">
      <c r="A340" s="76"/>
      <c r="B340" s="79"/>
      <c r="C340" s="20"/>
      <c r="D340" s="1" t="s">
        <v>320</v>
      </c>
      <c r="E340" s="21"/>
      <c r="F340" s="22">
        <f t="shared" si="201"/>
        <v>0</v>
      </c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" t="s">
        <v>77</v>
      </c>
      <c r="V340" s="2" t="str">
        <f t="shared" ref="V340:V350" si="214">IF(C340="",IF(D340="",E340,D340),C340)</f>
        <v>退職給付引当資産支出</v>
      </c>
      <c r="W340" s="2" t="s">
        <v>163</v>
      </c>
    </row>
    <row r="341" spans="1:23" ht="12.75" hidden="1" customHeight="1" outlineLevel="1">
      <c r="A341" s="76"/>
      <c r="B341" s="79"/>
      <c r="C341" s="20"/>
      <c r="D341" s="1" t="s">
        <v>321</v>
      </c>
      <c r="E341" s="21"/>
      <c r="F341" s="22">
        <f t="shared" si="201"/>
        <v>0</v>
      </c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" t="s">
        <v>77</v>
      </c>
      <c r="V341" s="2" t="str">
        <f t="shared" si="214"/>
        <v>長期預り金積立資産支出</v>
      </c>
      <c r="W341" s="2" t="s">
        <v>163</v>
      </c>
    </row>
    <row r="342" spans="1:23" ht="12.75" hidden="1" customHeight="1" outlineLevel="1">
      <c r="A342" s="76"/>
      <c r="B342" s="79"/>
      <c r="C342" s="20"/>
      <c r="D342" s="1" t="s">
        <v>322</v>
      </c>
      <c r="E342" s="21"/>
      <c r="F342" s="22">
        <f t="shared" si="201"/>
        <v>0</v>
      </c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" t="s">
        <v>77</v>
      </c>
      <c r="V342" s="2" t="str">
        <f t="shared" si="214"/>
        <v>人件費積立資産支出</v>
      </c>
      <c r="W342" s="2" t="s">
        <v>163</v>
      </c>
    </row>
    <row r="343" spans="1:23" ht="12.75" hidden="1" customHeight="1" outlineLevel="1">
      <c r="A343" s="76"/>
      <c r="B343" s="79"/>
      <c r="C343" s="20"/>
      <c r="D343" s="1" t="s">
        <v>323</v>
      </c>
      <c r="E343" s="21"/>
      <c r="F343" s="22">
        <f t="shared" si="201"/>
        <v>0</v>
      </c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" t="s">
        <v>77</v>
      </c>
      <c r="V343" s="2" t="str">
        <f t="shared" si="214"/>
        <v>修繕積立資産支出</v>
      </c>
      <c r="W343" s="2" t="s">
        <v>163</v>
      </c>
    </row>
    <row r="344" spans="1:23" ht="12.75" hidden="1" customHeight="1" outlineLevel="1">
      <c r="A344" s="76"/>
      <c r="B344" s="79"/>
      <c r="C344" s="20"/>
      <c r="D344" s="1" t="s">
        <v>324</v>
      </c>
      <c r="E344" s="21"/>
      <c r="F344" s="22">
        <f t="shared" si="201"/>
        <v>0</v>
      </c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" t="s">
        <v>77</v>
      </c>
      <c r="V344" s="2" t="str">
        <f t="shared" si="214"/>
        <v>備品等購入積立資産支出</v>
      </c>
      <c r="W344" s="2" t="s">
        <v>163</v>
      </c>
    </row>
    <row r="345" spans="1:23" ht="12.75" hidden="1" customHeight="1" outlineLevel="1">
      <c r="A345" s="76"/>
      <c r="B345" s="79"/>
      <c r="C345" s="20"/>
      <c r="D345" s="1" t="s">
        <v>325</v>
      </c>
      <c r="E345" s="21"/>
      <c r="F345" s="22">
        <f t="shared" si="201"/>
        <v>0</v>
      </c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" t="s">
        <v>77</v>
      </c>
      <c r="V345" s="2" t="str">
        <f t="shared" si="214"/>
        <v>施設整備等積立資産支出</v>
      </c>
      <c r="W345" s="2" t="s">
        <v>163</v>
      </c>
    </row>
    <row r="346" spans="1:23" ht="12.75" hidden="1" customHeight="1" outlineLevel="1">
      <c r="A346" s="76"/>
      <c r="B346" s="79"/>
      <c r="C346" s="20"/>
      <c r="D346" s="1" t="s">
        <v>326</v>
      </c>
      <c r="E346" s="21"/>
      <c r="F346" s="22">
        <f t="shared" si="201"/>
        <v>0</v>
      </c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" t="s">
        <v>77</v>
      </c>
      <c r="V346" s="2" t="str">
        <f t="shared" si="214"/>
        <v xml:space="preserve">保育所整備等積立資産支出 </v>
      </c>
      <c r="W346" s="2" t="s">
        <v>163</v>
      </c>
    </row>
    <row r="347" spans="1:23" ht="16.5" customHeight="1" collapsed="1">
      <c r="A347" s="76"/>
      <c r="B347" s="79"/>
      <c r="C347" s="20"/>
      <c r="D347" s="1" t="s">
        <v>327</v>
      </c>
      <c r="E347" s="21"/>
      <c r="F347" s="22">
        <f t="shared" si="201"/>
        <v>0</v>
      </c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" t="s">
        <v>77</v>
      </c>
      <c r="V347" s="2" t="str">
        <f t="shared" si="214"/>
        <v>工賃変動積立資産支出</v>
      </c>
      <c r="W347" s="2" t="s">
        <v>163</v>
      </c>
    </row>
    <row r="348" spans="1:23" ht="16.5" customHeight="1">
      <c r="A348" s="76"/>
      <c r="B348" s="79"/>
      <c r="C348" s="20"/>
      <c r="D348" s="1" t="s">
        <v>328</v>
      </c>
      <c r="E348" s="21"/>
      <c r="F348" s="22">
        <f t="shared" si="201"/>
        <v>0</v>
      </c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" t="s">
        <v>77</v>
      </c>
      <c r="V348" s="2" t="str">
        <f t="shared" si="214"/>
        <v>設備等整備積立資産支出</v>
      </c>
      <c r="W348" s="2" t="s">
        <v>163</v>
      </c>
    </row>
    <row r="349" spans="1:23" ht="16.5" customHeight="1">
      <c r="A349" s="76"/>
      <c r="B349" s="79"/>
      <c r="C349" s="20"/>
      <c r="D349" s="1" t="s">
        <v>329</v>
      </c>
      <c r="E349" s="21"/>
      <c r="F349" s="22">
        <f t="shared" si="201"/>
        <v>0</v>
      </c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" t="s">
        <v>77</v>
      </c>
      <c r="V349" s="2" t="str">
        <f t="shared" si="214"/>
        <v>建設積立資産支出</v>
      </c>
      <c r="W349" s="2" t="s">
        <v>163</v>
      </c>
    </row>
    <row r="350" spans="1:23" ht="12.75" hidden="1" customHeight="1" outlineLevel="1">
      <c r="A350" s="76"/>
      <c r="B350" s="79"/>
      <c r="C350" s="20"/>
      <c r="D350" s="1" t="s">
        <v>330</v>
      </c>
      <c r="E350" s="21"/>
      <c r="F350" s="22">
        <f t="shared" si="201"/>
        <v>0</v>
      </c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" t="s">
        <v>77</v>
      </c>
      <c r="V350" s="2" t="str">
        <f t="shared" si="214"/>
        <v>○○積立資産支出</v>
      </c>
      <c r="W350" s="2" t="s">
        <v>163</v>
      </c>
    </row>
    <row r="351" spans="1:23" ht="12.75" hidden="1" customHeight="1" outlineLevel="1">
      <c r="A351" s="76"/>
      <c r="B351" s="79"/>
      <c r="C351" s="15" t="s">
        <v>331</v>
      </c>
      <c r="D351" s="16"/>
      <c r="E351" s="17"/>
      <c r="F351" s="18">
        <f t="shared" si="201"/>
        <v>0</v>
      </c>
      <c r="G351" s="18">
        <f>SUBTOTAL(9,G352)</f>
        <v>0</v>
      </c>
      <c r="H351" s="18">
        <f t="shared" ref="H351:T351" si="215">SUBTOTAL(9,H352)</f>
        <v>0</v>
      </c>
      <c r="I351" s="18">
        <f t="shared" si="215"/>
        <v>0</v>
      </c>
      <c r="J351" s="18">
        <f t="shared" si="215"/>
        <v>0</v>
      </c>
      <c r="K351" s="18">
        <f t="shared" si="215"/>
        <v>0</v>
      </c>
      <c r="L351" s="18">
        <f t="shared" si="215"/>
        <v>0</v>
      </c>
      <c r="M351" s="18">
        <f t="shared" si="215"/>
        <v>0</v>
      </c>
      <c r="N351" s="18">
        <f t="shared" si="215"/>
        <v>0</v>
      </c>
      <c r="O351" s="18">
        <f t="shared" si="215"/>
        <v>0</v>
      </c>
      <c r="P351" s="18">
        <f t="shared" si="215"/>
        <v>0</v>
      </c>
      <c r="Q351" s="18">
        <f t="shared" si="215"/>
        <v>0</v>
      </c>
      <c r="R351" s="18">
        <f t="shared" si="215"/>
        <v>0</v>
      </c>
      <c r="S351" s="18">
        <f t="shared" si="215"/>
        <v>0</v>
      </c>
      <c r="T351" s="18">
        <f t="shared" si="215"/>
        <v>0</v>
      </c>
      <c r="U351" s="2" t="s">
        <v>15</v>
      </c>
    </row>
    <row r="352" spans="1:23" ht="12.75" hidden="1" customHeight="1" outlineLevel="1">
      <c r="A352" s="76"/>
      <c r="B352" s="79"/>
      <c r="C352" s="20"/>
      <c r="D352" s="1" t="s">
        <v>331</v>
      </c>
      <c r="E352" s="21"/>
      <c r="F352" s="22">
        <f t="shared" si="201"/>
        <v>0</v>
      </c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" t="s">
        <v>77</v>
      </c>
      <c r="V352" s="2" t="str">
        <f>IF(C352="",IF(D352="",E352,D352),C352)</f>
        <v>事業区分間長期貸付金支出</v>
      </c>
      <c r="W352" s="2" t="s">
        <v>163</v>
      </c>
    </row>
    <row r="353" spans="1:23" ht="12.75" hidden="1" customHeight="1" outlineLevel="1">
      <c r="A353" s="76"/>
      <c r="B353" s="79"/>
      <c r="C353" s="15" t="s">
        <v>332</v>
      </c>
      <c r="D353" s="16"/>
      <c r="E353" s="17"/>
      <c r="F353" s="18">
        <f t="shared" si="201"/>
        <v>0</v>
      </c>
      <c r="G353" s="18">
        <f>SUBTOTAL(9,G354)</f>
        <v>0</v>
      </c>
      <c r="H353" s="18">
        <f t="shared" ref="H353:T353" si="216">SUBTOTAL(9,H354)</f>
        <v>0</v>
      </c>
      <c r="I353" s="18">
        <f t="shared" si="216"/>
        <v>0</v>
      </c>
      <c r="J353" s="18">
        <f t="shared" si="216"/>
        <v>0</v>
      </c>
      <c r="K353" s="18">
        <f t="shared" si="216"/>
        <v>0</v>
      </c>
      <c r="L353" s="18">
        <f t="shared" si="216"/>
        <v>0</v>
      </c>
      <c r="M353" s="18">
        <f t="shared" si="216"/>
        <v>0</v>
      </c>
      <c r="N353" s="18">
        <f t="shared" si="216"/>
        <v>0</v>
      </c>
      <c r="O353" s="18">
        <f t="shared" si="216"/>
        <v>0</v>
      </c>
      <c r="P353" s="18">
        <f t="shared" si="216"/>
        <v>0</v>
      </c>
      <c r="Q353" s="18">
        <f t="shared" si="216"/>
        <v>0</v>
      </c>
      <c r="R353" s="18">
        <f t="shared" si="216"/>
        <v>0</v>
      </c>
      <c r="S353" s="18">
        <f t="shared" si="216"/>
        <v>0</v>
      </c>
      <c r="T353" s="18">
        <f t="shared" si="216"/>
        <v>0</v>
      </c>
      <c r="U353" s="2" t="s">
        <v>15</v>
      </c>
    </row>
    <row r="354" spans="1:23" ht="12.75" hidden="1" customHeight="1" outlineLevel="1">
      <c r="A354" s="76"/>
      <c r="B354" s="79"/>
      <c r="C354" s="20"/>
      <c r="D354" s="1" t="s">
        <v>332</v>
      </c>
      <c r="E354" s="21"/>
      <c r="F354" s="22">
        <f t="shared" si="201"/>
        <v>0</v>
      </c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" t="s">
        <v>77</v>
      </c>
      <c r="V354" s="2" t="str">
        <f>IF(C354="",IF(D354="",E354,D354),C354)</f>
        <v>拠点区分間長期貸付金支出</v>
      </c>
      <c r="W354" s="2" t="s">
        <v>163</v>
      </c>
    </row>
    <row r="355" spans="1:23" ht="12.75" hidden="1" customHeight="1" outlineLevel="1" collapsed="1">
      <c r="A355" s="76"/>
      <c r="B355" s="79"/>
      <c r="C355" s="28" t="s">
        <v>333</v>
      </c>
      <c r="D355" s="16"/>
      <c r="E355" s="17"/>
      <c r="F355" s="18">
        <f t="shared" si="201"/>
        <v>0</v>
      </c>
      <c r="G355" s="18">
        <f>SUBTOTAL(9,G356)</f>
        <v>0</v>
      </c>
      <c r="H355" s="18">
        <f t="shared" ref="H355:T355" si="217">SUBTOTAL(9,H356)</f>
        <v>0</v>
      </c>
      <c r="I355" s="18">
        <f t="shared" si="217"/>
        <v>0</v>
      </c>
      <c r="J355" s="18">
        <f t="shared" si="217"/>
        <v>0</v>
      </c>
      <c r="K355" s="18">
        <f t="shared" si="217"/>
        <v>0</v>
      </c>
      <c r="L355" s="18">
        <f t="shared" si="217"/>
        <v>0</v>
      </c>
      <c r="M355" s="18">
        <f t="shared" si="217"/>
        <v>0</v>
      </c>
      <c r="N355" s="18">
        <f t="shared" si="217"/>
        <v>0</v>
      </c>
      <c r="O355" s="18">
        <f t="shared" si="217"/>
        <v>0</v>
      </c>
      <c r="P355" s="18">
        <f t="shared" si="217"/>
        <v>0</v>
      </c>
      <c r="Q355" s="18">
        <f t="shared" si="217"/>
        <v>0</v>
      </c>
      <c r="R355" s="18">
        <f t="shared" si="217"/>
        <v>0</v>
      </c>
      <c r="S355" s="18">
        <f t="shared" si="217"/>
        <v>0</v>
      </c>
      <c r="T355" s="18">
        <f t="shared" si="217"/>
        <v>0</v>
      </c>
      <c r="U355" s="2" t="s">
        <v>15</v>
      </c>
    </row>
    <row r="356" spans="1:23" ht="12.75" hidden="1" customHeight="1" outlineLevel="1">
      <c r="A356" s="76"/>
      <c r="B356" s="79"/>
      <c r="C356" s="20"/>
      <c r="D356" s="1" t="s">
        <v>333</v>
      </c>
      <c r="E356" s="21"/>
      <c r="F356" s="22">
        <f t="shared" si="201"/>
        <v>0</v>
      </c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" t="s">
        <v>77</v>
      </c>
      <c r="V356" s="2" t="str">
        <f>IF(C356="",IF(D356="",E356,D356),C356)</f>
        <v>サービス区分間長期貸付金支出</v>
      </c>
      <c r="W356" s="2" t="s">
        <v>163</v>
      </c>
    </row>
    <row r="357" spans="1:23" ht="12.75" hidden="1" customHeight="1" outlineLevel="1">
      <c r="A357" s="76"/>
      <c r="B357" s="79"/>
      <c r="C357" s="15" t="s">
        <v>334</v>
      </c>
      <c r="D357" s="16"/>
      <c r="E357" s="17"/>
      <c r="F357" s="18">
        <f t="shared" si="201"/>
        <v>0</v>
      </c>
      <c r="G357" s="18">
        <f>SUBTOTAL(9,G358)</f>
        <v>0</v>
      </c>
      <c r="H357" s="18">
        <f t="shared" ref="H357:T357" si="218">SUBTOTAL(9,H358)</f>
        <v>0</v>
      </c>
      <c r="I357" s="18">
        <f t="shared" si="218"/>
        <v>0</v>
      </c>
      <c r="J357" s="18">
        <f t="shared" si="218"/>
        <v>0</v>
      </c>
      <c r="K357" s="18">
        <f t="shared" si="218"/>
        <v>0</v>
      </c>
      <c r="L357" s="18">
        <f t="shared" si="218"/>
        <v>0</v>
      </c>
      <c r="M357" s="18">
        <f t="shared" si="218"/>
        <v>0</v>
      </c>
      <c r="N357" s="18">
        <f t="shared" si="218"/>
        <v>0</v>
      </c>
      <c r="O357" s="18">
        <f t="shared" si="218"/>
        <v>0</v>
      </c>
      <c r="P357" s="18">
        <f t="shared" si="218"/>
        <v>0</v>
      </c>
      <c r="Q357" s="18">
        <f t="shared" si="218"/>
        <v>0</v>
      </c>
      <c r="R357" s="18">
        <f t="shared" si="218"/>
        <v>0</v>
      </c>
      <c r="S357" s="18">
        <f t="shared" si="218"/>
        <v>0</v>
      </c>
      <c r="T357" s="18">
        <f t="shared" si="218"/>
        <v>0</v>
      </c>
      <c r="U357" s="2" t="s">
        <v>15</v>
      </c>
    </row>
    <row r="358" spans="1:23" ht="12.75" hidden="1" customHeight="1" outlineLevel="1">
      <c r="A358" s="76"/>
      <c r="B358" s="79"/>
      <c r="C358" s="20"/>
      <c r="D358" s="1" t="s">
        <v>334</v>
      </c>
      <c r="E358" s="21"/>
      <c r="F358" s="22">
        <f t="shared" si="201"/>
        <v>0</v>
      </c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" t="s">
        <v>77</v>
      </c>
      <c r="V358" s="2" t="str">
        <f>IF(C358="",IF(D358="",E358,D358),C358)</f>
        <v>事業区分間長期借入金返済支出</v>
      </c>
      <c r="W358" s="2" t="s">
        <v>163</v>
      </c>
    </row>
    <row r="359" spans="1:23" ht="12.75" hidden="1" customHeight="1" outlineLevel="1">
      <c r="A359" s="76"/>
      <c r="B359" s="79"/>
      <c r="C359" s="15" t="s">
        <v>335</v>
      </c>
      <c r="D359" s="16"/>
      <c r="E359" s="17"/>
      <c r="F359" s="18">
        <f t="shared" si="201"/>
        <v>0</v>
      </c>
      <c r="G359" s="18">
        <f>SUBTOTAL(9,G360)</f>
        <v>0</v>
      </c>
      <c r="H359" s="18">
        <f t="shared" ref="H359:T359" si="219">SUBTOTAL(9,H360)</f>
        <v>0</v>
      </c>
      <c r="I359" s="18">
        <f t="shared" si="219"/>
        <v>0</v>
      </c>
      <c r="J359" s="18">
        <f t="shared" si="219"/>
        <v>0</v>
      </c>
      <c r="K359" s="18">
        <f t="shared" si="219"/>
        <v>0</v>
      </c>
      <c r="L359" s="18">
        <f t="shared" si="219"/>
        <v>0</v>
      </c>
      <c r="M359" s="18">
        <f t="shared" si="219"/>
        <v>0</v>
      </c>
      <c r="N359" s="18">
        <f t="shared" si="219"/>
        <v>0</v>
      </c>
      <c r="O359" s="18">
        <f t="shared" si="219"/>
        <v>0</v>
      </c>
      <c r="P359" s="18">
        <f t="shared" si="219"/>
        <v>0</v>
      </c>
      <c r="Q359" s="18">
        <f t="shared" si="219"/>
        <v>0</v>
      </c>
      <c r="R359" s="18">
        <f t="shared" si="219"/>
        <v>0</v>
      </c>
      <c r="S359" s="18">
        <f t="shared" si="219"/>
        <v>0</v>
      </c>
      <c r="T359" s="18">
        <f t="shared" si="219"/>
        <v>0</v>
      </c>
      <c r="U359" s="2" t="s">
        <v>15</v>
      </c>
    </row>
    <row r="360" spans="1:23" ht="12.75" hidden="1" customHeight="1" outlineLevel="1">
      <c r="A360" s="76"/>
      <c r="B360" s="79"/>
      <c r="C360" s="20"/>
      <c r="D360" s="1" t="s">
        <v>335</v>
      </c>
      <c r="E360" s="21"/>
      <c r="F360" s="22">
        <f t="shared" si="201"/>
        <v>0</v>
      </c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" t="s">
        <v>77</v>
      </c>
      <c r="V360" s="2" t="str">
        <f>IF(C360="",IF(D360="",E360,D360),C360)</f>
        <v>拠点区分間長期借入金返済支出</v>
      </c>
      <c r="W360" s="2" t="s">
        <v>163</v>
      </c>
    </row>
    <row r="361" spans="1:23" ht="12.75" hidden="1" customHeight="1" outlineLevel="1">
      <c r="A361" s="76"/>
      <c r="B361" s="79"/>
      <c r="C361" s="28" t="s">
        <v>336</v>
      </c>
      <c r="D361" s="16"/>
      <c r="E361" s="17"/>
      <c r="F361" s="18">
        <f t="shared" si="201"/>
        <v>0</v>
      </c>
      <c r="G361" s="18">
        <f>SUBTOTAL(9,G362)</f>
        <v>0</v>
      </c>
      <c r="H361" s="18">
        <f t="shared" ref="H361:T361" si="220">SUBTOTAL(9,H362)</f>
        <v>0</v>
      </c>
      <c r="I361" s="18">
        <f t="shared" si="220"/>
        <v>0</v>
      </c>
      <c r="J361" s="18">
        <f t="shared" si="220"/>
        <v>0</v>
      </c>
      <c r="K361" s="18">
        <f t="shared" si="220"/>
        <v>0</v>
      </c>
      <c r="L361" s="18">
        <f t="shared" si="220"/>
        <v>0</v>
      </c>
      <c r="M361" s="18">
        <f t="shared" si="220"/>
        <v>0</v>
      </c>
      <c r="N361" s="18">
        <f t="shared" si="220"/>
        <v>0</v>
      </c>
      <c r="O361" s="18">
        <f t="shared" si="220"/>
        <v>0</v>
      </c>
      <c r="P361" s="18">
        <f t="shared" si="220"/>
        <v>0</v>
      </c>
      <c r="Q361" s="18">
        <f t="shared" si="220"/>
        <v>0</v>
      </c>
      <c r="R361" s="18">
        <f t="shared" si="220"/>
        <v>0</v>
      </c>
      <c r="S361" s="18">
        <f t="shared" si="220"/>
        <v>0</v>
      </c>
      <c r="T361" s="18">
        <f t="shared" si="220"/>
        <v>0</v>
      </c>
      <c r="U361" s="2" t="s">
        <v>15</v>
      </c>
    </row>
    <row r="362" spans="1:23" ht="12.75" hidden="1" customHeight="1" outlineLevel="1">
      <c r="A362" s="76"/>
      <c r="B362" s="79"/>
      <c r="C362" s="20"/>
      <c r="D362" s="1" t="s">
        <v>336</v>
      </c>
      <c r="E362" s="21"/>
      <c r="F362" s="22">
        <f t="shared" si="201"/>
        <v>0</v>
      </c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" t="s">
        <v>77</v>
      </c>
      <c r="V362" s="2" t="str">
        <f>IF(C362="",IF(D362="",E362,D362),C362)</f>
        <v>サービス区分間長期借入金返済支出</v>
      </c>
      <c r="W362" s="2" t="s">
        <v>163</v>
      </c>
    </row>
    <row r="363" spans="1:23" ht="12.75" hidden="1" customHeight="1" outlineLevel="1">
      <c r="A363" s="76"/>
      <c r="B363" s="79"/>
      <c r="C363" s="15" t="s">
        <v>337</v>
      </c>
      <c r="D363" s="16"/>
      <c r="E363" s="17"/>
      <c r="F363" s="18">
        <f t="shared" si="201"/>
        <v>0</v>
      </c>
      <c r="G363" s="18">
        <f>SUBTOTAL(9,G364)</f>
        <v>0</v>
      </c>
      <c r="H363" s="18">
        <f t="shared" ref="H363:T363" si="221">SUBTOTAL(9,H364)</f>
        <v>0</v>
      </c>
      <c r="I363" s="18">
        <f t="shared" si="221"/>
        <v>0</v>
      </c>
      <c r="J363" s="18">
        <f t="shared" si="221"/>
        <v>0</v>
      </c>
      <c r="K363" s="18">
        <f t="shared" si="221"/>
        <v>0</v>
      </c>
      <c r="L363" s="18">
        <f t="shared" si="221"/>
        <v>0</v>
      </c>
      <c r="M363" s="18">
        <f t="shared" si="221"/>
        <v>0</v>
      </c>
      <c r="N363" s="18">
        <f t="shared" si="221"/>
        <v>0</v>
      </c>
      <c r="O363" s="18">
        <f t="shared" si="221"/>
        <v>0</v>
      </c>
      <c r="P363" s="18">
        <f t="shared" si="221"/>
        <v>0</v>
      </c>
      <c r="Q363" s="18">
        <f t="shared" si="221"/>
        <v>0</v>
      </c>
      <c r="R363" s="18">
        <f t="shared" si="221"/>
        <v>0</v>
      </c>
      <c r="S363" s="18">
        <f t="shared" si="221"/>
        <v>0</v>
      </c>
      <c r="T363" s="18">
        <f t="shared" si="221"/>
        <v>0</v>
      </c>
      <c r="U363" s="2" t="s">
        <v>15</v>
      </c>
    </row>
    <row r="364" spans="1:23" ht="12.75" hidden="1" customHeight="1" outlineLevel="1">
      <c r="A364" s="76"/>
      <c r="B364" s="79"/>
      <c r="C364" s="20"/>
      <c r="D364" s="1" t="s">
        <v>337</v>
      </c>
      <c r="E364" s="21"/>
      <c r="F364" s="22">
        <f t="shared" si="201"/>
        <v>0</v>
      </c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" t="s">
        <v>77</v>
      </c>
      <c r="V364" s="2" t="str">
        <f>IF(C364="",IF(D364="",E364,D364),C364)</f>
        <v>事業区分間繰入金支出</v>
      </c>
      <c r="W364" s="2" t="s">
        <v>163</v>
      </c>
    </row>
    <row r="365" spans="1:23" ht="16.5" customHeight="1" collapsed="1">
      <c r="A365" s="76"/>
      <c r="B365" s="79"/>
      <c r="C365" s="15" t="s">
        <v>338</v>
      </c>
      <c r="D365" s="16"/>
      <c r="E365" s="17"/>
      <c r="F365" s="18">
        <f t="shared" si="201"/>
        <v>0</v>
      </c>
      <c r="G365" s="18">
        <f>SUBTOTAL(9,G366)</f>
        <v>0</v>
      </c>
      <c r="H365" s="18">
        <f t="shared" ref="H365:T365" si="222">SUBTOTAL(9,H366)</f>
        <v>0</v>
      </c>
      <c r="I365" s="18">
        <f t="shared" si="222"/>
        <v>0</v>
      </c>
      <c r="J365" s="18">
        <f t="shared" si="222"/>
        <v>0</v>
      </c>
      <c r="K365" s="18">
        <f t="shared" si="222"/>
        <v>0</v>
      </c>
      <c r="L365" s="18">
        <f t="shared" si="222"/>
        <v>0</v>
      </c>
      <c r="M365" s="18">
        <f t="shared" si="222"/>
        <v>0</v>
      </c>
      <c r="N365" s="18">
        <f t="shared" si="222"/>
        <v>0</v>
      </c>
      <c r="O365" s="18">
        <f t="shared" si="222"/>
        <v>0</v>
      </c>
      <c r="P365" s="18">
        <f t="shared" si="222"/>
        <v>0</v>
      </c>
      <c r="Q365" s="18">
        <f t="shared" si="222"/>
        <v>0</v>
      </c>
      <c r="R365" s="18">
        <f t="shared" si="222"/>
        <v>0</v>
      </c>
      <c r="S365" s="18">
        <f t="shared" si="222"/>
        <v>0</v>
      </c>
      <c r="T365" s="18">
        <f t="shared" si="222"/>
        <v>0</v>
      </c>
      <c r="U365" s="2" t="s">
        <v>15</v>
      </c>
    </row>
    <row r="366" spans="1:23" ht="16.5" customHeight="1">
      <c r="A366" s="76"/>
      <c r="B366" s="79"/>
      <c r="C366" s="20"/>
      <c r="D366" s="1" t="s">
        <v>338</v>
      </c>
      <c r="E366" s="21"/>
      <c r="F366" s="22">
        <f t="shared" si="201"/>
        <v>0</v>
      </c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" t="s">
        <v>77</v>
      </c>
      <c r="V366" s="2" t="str">
        <f>IF(C366="",IF(D366="",E366,D366),C366)</f>
        <v>拠点区分間繰入金支出</v>
      </c>
      <c r="W366" s="2" t="s">
        <v>163</v>
      </c>
    </row>
    <row r="367" spans="1:23" ht="16.5" customHeight="1">
      <c r="A367" s="76"/>
      <c r="B367" s="79"/>
      <c r="C367" s="28" t="s">
        <v>339</v>
      </c>
      <c r="D367" s="16"/>
      <c r="E367" s="17"/>
      <c r="F367" s="18">
        <f t="shared" si="201"/>
        <v>0</v>
      </c>
      <c r="G367" s="18">
        <f>SUBTOTAL(9,G368)</f>
        <v>0</v>
      </c>
      <c r="H367" s="18">
        <f t="shared" ref="H367:T367" si="223">SUBTOTAL(9,H368)</f>
        <v>0</v>
      </c>
      <c r="I367" s="18">
        <f t="shared" si="223"/>
        <v>0</v>
      </c>
      <c r="J367" s="18">
        <f t="shared" si="223"/>
        <v>0</v>
      </c>
      <c r="K367" s="18">
        <f t="shared" si="223"/>
        <v>0</v>
      </c>
      <c r="L367" s="18">
        <f t="shared" si="223"/>
        <v>0</v>
      </c>
      <c r="M367" s="18">
        <f t="shared" si="223"/>
        <v>0</v>
      </c>
      <c r="N367" s="18">
        <f t="shared" si="223"/>
        <v>0</v>
      </c>
      <c r="O367" s="18">
        <f t="shared" si="223"/>
        <v>0</v>
      </c>
      <c r="P367" s="18">
        <f t="shared" si="223"/>
        <v>0</v>
      </c>
      <c r="Q367" s="18">
        <f t="shared" si="223"/>
        <v>0</v>
      </c>
      <c r="R367" s="18">
        <f t="shared" si="223"/>
        <v>0</v>
      </c>
      <c r="S367" s="18">
        <f t="shared" si="223"/>
        <v>0</v>
      </c>
      <c r="T367" s="18">
        <f t="shared" si="223"/>
        <v>0</v>
      </c>
      <c r="U367" s="2" t="s">
        <v>15</v>
      </c>
    </row>
    <row r="368" spans="1:23" ht="16.5" customHeight="1">
      <c r="A368" s="76"/>
      <c r="B368" s="79"/>
      <c r="C368" s="20"/>
      <c r="D368" s="1" t="s">
        <v>339</v>
      </c>
      <c r="E368" s="21"/>
      <c r="F368" s="22">
        <f t="shared" si="201"/>
        <v>0</v>
      </c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" t="s">
        <v>77</v>
      </c>
      <c r="V368" s="2" t="str">
        <f>IF(C368="",IF(D368="",E368,D368),C368)</f>
        <v>サービス区分間繰入金支出</v>
      </c>
      <c r="W368" s="2" t="s">
        <v>163</v>
      </c>
    </row>
    <row r="369" spans="1:23" ht="12.75" hidden="1" customHeight="1" outlineLevel="1">
      <c r="A369" s="76"/>
      <c r="B369" s="79"/>
      <c r="C369" s="28" t="s">
        <v>277</v>
      </c>
      <c r="D369" s="16"/>
      <c r="E369" s="17"/>
      <c r="F369" s="18">
        <f t="shared" si="201"/>
        <v>0</v>
      </c>
      <c r="G369" s="18">
        <f>SUBTOTAL(9,G370:G371)</f>
        <v>0</v>
      </c>
      <c r="H369" s="18">
        <f t="shared" ref="H369:T369" si="224">SUBTOTAL(9,H370:H371)</f>
        <v>0</v>
      </c>
      <c r="I369" s="18">
        <f t="shared" si="224"/>
        <v>0</v>
      </c>
      <c r="J369" s="18">
        <f t="shared" si="224"/>
        <v>0</v>
      </c>
      <c r="K369" s="18">
        <f t="shared" si="224"/>
        <v>0</v>
      </c>
      <c r="L369" s="18">
        <f t="shared" si="224"/>
        <v>0</v>
      </c>
      <c r="M369" s="18">
        <f t="shared" si="224"/>
        <v>0</v>
      </c>
      <c r="N369" s="18">
        <f t="shared" si="224"/>
        <v>0</v>
      </c>
      <c r="O369" s="18">
        <f t="shared" ref="O369" si="225">SUBTOTAL(9,O370:O371)</f>
        <v>0</v>
      </c>
      <c r="P369" s="18">
        <f t="shared" si="224"/>
        <v>0</v>
      </c>
      <c r="Q369" s="18">
        <f t="shared" si="224"/>
        <v>0</v>
      </c>
      <c r="R369" s="18">
        <f t="shared" si="224"/>
        <v>0</v>
      </c>
      <c r="S369" s="18">
        <f t="shared" ref="S369" si="226">SUBTOTAL(9,S370:S371)</f>
        <v>0</v>
      </c>
      <c r="T369" s="18">
        <f t="shared" si="224"/>
        <v>0</v>
      </c>
      <c r="U369" s="2" t="s">
        <v>15</v>
      </c>
    </row>
    <row r="370" spans="1:23" ht="12.75" hidden="1" customHeight="1" outlineLevel="1">
      <c r="A370" s="76"/>
      <c r="B370" s="79"/>
      <c r="C370" s="20"/>
      <c r="D370" s="1" t="s">
        <v>340</v>
      </c>
      <c r="E370" s="21"/>
      <c r="F370" s="22">
        <f t="shared" si="201"/>
        <v>0</v>
      </c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" t="s">
        <v>77</v>
      </c>
      <c r="V370" s="2" t="str">
        <f>IF(C370="",IF(D370="",E370,D370),C370)</f>
        <v>敷金等預け金支出</v>
      </c>
      <c r="W370" s="2" t="s">
        <v>163</v>
      </c>
    </row>
    <row r="371" spans="1:23" ht="12.75" hidden="1" customHeight="1" outlineLevel="1">
      <c r="A371" s="76"/>
      <c r="B371" s="79"/>
      <c r="C371" s="20"/>
      <c r="D371" s="1" t="s">
        <v>341</v>
      </c>
      <c r="E371" s="21"/>
      <c r="F371" s="22">
        <f t="shared" si="201"/>
        <v>0</v>
      </c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" t="s">
        <v>77</v>
      </c>
      <c r="V371" s="2" t="str">
        <f>IF(C371="",IF(D371="",E371,D371),C371)</f>
        <v xml:space="preserve">他・長期預け金支出 </v>
      </c>
      <c r="W371" s="2" t="s">
        <v>163</v>
      </c>
    </row>
    <row r="372" spans="1:23" ht="12.75" hidden="1" customHeight="1" outlineLevel="1">
      <c r="A372" s="76"/>
      <c r="B372" s="79"/>
      <c r="C372" s="15" t="s">
        <v>342</v>
      </c>
      <c r="D372" s="16"/>
      <c r="E372" s="17"/>
      <c r="F372" s="18">
        <f t="shared" si="201"/>
        <v>0</v>
      </c>
      <c r="G372" s="18">
        <f>SUBTOTAL(9,G373)</f>
        <v>0</v>
      </c>
      <c r="H372" s="18">
        <f t="shared" ref="H372:T372" si="227">SUBTOTAL(9,H373)</f>
        <v>0</v>
      </c>
      <c r="I372" s="18">
        <f t="shared" si="227"/>
        <v>0</v>
      </c>
      <c r="J372" s="18">
        <f t="shared" si="227"/>
        <v>0</v>
      </c>
      <c r="K372" s="18">
        <f t="shared" si="227"/>
        <v>0</v>
      </c>
      <c r="L372" s="18">
        <f t="shared" si="227"/>
        <v>0</v>
      </c>
      <c r="M372" s="18">
        <f t="shared" si="227"/>
        <v>0</v>
      </c>
      <c r="N372" s="18">
        <f t="shared" si="227"/>
        <v>0</v>
      </c>
      <c r="O372" s="18">
        <f t="shared" si="227"/>
        <v>0</v>
      </c>
      <c r="P372" s="18">
        <f t="shared" si="227"/>
        <v>0</v>
      </c>
      <c r="Q372" s="18">
        <f t="shared" si="227"/>
        <v>0</v>
      </c>
      <c r="R372" s="18">
        <f t="shared" si="227"/>
        <v>0</v>
      </c>
      <c r="S372" s="18">
        <f t="shared" si="227"/>
        <v>0</v>
      </c>
      <c r="T372" s="18">
        <f t="shared" si="227"/>
        <v>0</v>
      </c>
      <c r="U372" s="2" t="s">
        <v>15</v>
      </c>
    </row>
    <row r="373" spans="1:23" ht="12.75" hidden="1" customHeight="1" outlineLevel="1">
      <c r="A373" s="76"/>
      <c r="B373" s="79"/>
      <c r="C373" s="20"/>
      <c r="D373" s="1" t="s">
        <v>343</v>
      </c>
      <c r="E373" s="21"/>
      <c r="F373" s="22">
        <f t="shared" si="201"/>
        <v>0</v>
      </c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" t="s">
        <v>77</v>
      </c>
      <c r="V373" s="2" t="str">
        <f>IF(C373="",IF(D373="",E373,D373),C373)</f>
        <v>○○支出（その他活動）</v>
      </c>
      <c r="W373" s="2" t="s">
        <v>163</v>
      </c>
    </row>
    <row r="374" spans="1:23" ht="16.5" customHeight="1" collapsed="1">
      <c r="A374" s="76"/>
      <c r="B374" s="80"/>
      <c r="C374" s="32" t="s">
        <v>344</v>
      </c>
      <c r="D374" s="33"/>
      <c r="E374" s="34"/>
      <c r="F374" s="35">
        <f t="shared" si="201"/>
        <v>0</v>
      </c>
      <c r="G374" s="35">
        <f>SUBTOTAL(9,G333:G373)</f>
        <v>0</v>
      </c>
      <c r="H374" s="35">
        <f t="shared" ref="H374:T374" si="228">SUBTOTAL(9,H333:H373)</f>
        <v>0</v>
      </c>
      <c r="I374" s="35">
        <f t="shared" si="228"/>
        <v>0</v>
      </c>
      <c r="J374" s="35">
        <f t="shared" si="228"/>
        <v>0</v>
      </c>
      <c r="K374" s="35">
        <f t="shared" si="228"/>
        <v>0</v>
      </c>
      <c r="L374" s="35">
        <f t="shared" si="228"/>
        <v>0</v>
      </c>
      <c r="M374" s="35">
        <f t="shared" si="228"/>
        <v>0</v>
      </c>
      <c r="N374" s="35">
        <f t="shared" si="228"/>
        <v>0</v>
      </c>
      <c r="O374" s="35">
        <f t="shared" ref="O374" si="229">SUBTOTAL(9,O333:O373)</f>
        <v>0</v>
      </c>
      <c r="P374" s="35">
        <f t="shared" si="228"/>
        <v>0</v>
      </c>
      <c r="Q374" s="35">
        <f t="shared" si="228"/>
        <v>0</v>
      </c>
      <c r="R374" s="35">
        <f t="shared" si="228"/>
        <v>0</v>
      </c>
      <c r="S374" s="35">
        <f t="shared" ref="S374" si="230">SUBTOTAL(9,S333:S373)</f>
        <v>0</v>
      </c>
      <c r="T374" s="35">
        <f t="shared" si="228"/>
        <v>0</v>
      </c>
      <c r="U374" s="2" t="s">
        <v>162</v>
      </c>
    </row>
    <row r="375" spans="1:23" ht="16.5" customHeight="1">
      <c r="A375" s="77"/>
      <c r="B375" s="43" t="s">
        <v>345</v>
      </c>
      <c r="C375" s="44"/>
      <c r="D375" s="45"/>
      <c r="E375" s="46"/>
      <c r="F375" s="47">
        <f t="shared" si="201"/>
        <v>0</v>
      </c>
      <c r="G375" s="47">
        <f>G332-G374</f>
        <v>0</v>
      </c>
      <c r="H375" s="47">
        <f t="shared" ref="H375:T375" si="231">H332-H374</f>
        <v>0</v>
      </c>
      <c r="I375" s="47">
        <f t="shared" si="231"/>
        <v>0</v>
      </c>
      <c r="J375" s="47">
        <f t="shared" si="231"/>
        <v>0</v>
      </c>
      <c r="K375" s="47">
        <f t="shared" si="231"/>
        <v>0</v>
      </c>
      <c r="L375" s="47">
        <f t="shared" si="231"/>
        <v>0</v>
      </c>
      <c r="M375" s="47">
        <f t="shared" si="231"/>
        <v>0</v>
      </c>
      <c r="N375" s="47">
        <f t="shared" si="231"/>
        <v>0</v>
      </c>
      <c r="O375" s="47">
        <f t="shared" ref="O375" si="232">O332-O374</f>
        <v>0</v>
      </c>
      <c r="P375" s="47">
        <f t="shared" si="231"/>
        <v>0</v>
      </c>
      <c r="Q375" s="47">
        <f t="shared" si="231"/>
        <v>0</v>
      </c>
      <c r="R375" s="47">
        <f t="shared" si="231"/>
        <v>0</v>
      </c>
      <c r="S375" s="47">
        <f t="shared" ref="S375" si="233">S332-S374</f>
        <v>0</v>
      </c>
      <c r="T375" s="47">
        <f t="shared" si="231"/>
        <v>0</v>
      </c>
      <c r="U375" s="2" t="s">
        <v>162</v>
      </c>
    </row>
    <row r="376" spans="1:23" ht="16.5" customHeight="1">
      <c r="A376" s="48"/>
      <c r="B376" s="44" t="s">
        <v>346</v>
      </c>
      <c r="C376" s="44"/>
      <c r="D376" s="45"/>
      <c r="E376" s="46"/>
      <c r="F376" s="47">
        <f t="shared" si="201"/>
        <v>0</v>
      </c>
      <c r="G376" s="47"/>
      <c r="H376" s="47"/>
      <c r="I376" s="47"/>
      <c r="J376" s="47"/>
      <c r="K376" s="47"/>
      <c r="L376" s="47"/>
      <c r="M376" s="47"/>
      <c r="N376" s="47"/>
      <c r="O376" s="47"/>
      <c r="P376" s="47"/>
      <c r="Q376" s="47"/>
      <c r="R376" s="47"/>
      <c r="S376" s="47"/>
      <c r="T376" s="47"/>
      <c r="U376" s="2" t="s">
        <v>15</v>
      </c>
    </row>
    <row r="377" spans="1:23" ht="16.5" customHeight="1">
      <c r="A377" s="48"/>
      <c r="B377" s="44" t="s">
        <v>347</v>
      </c>
      <c r="C377" s="44"/>
      <c r="D377" s="45"/>
      <c r="E377" s="46"/>
      <c r="F377" s="47">
        <f t="shared" si="201"/>
        <v>12112505</v>
      </c>
      <c r="G377" s="47">
        <f>G250+G289+G375-G376</f>
        <v>-8151037</v>
      </c>
      <c r="H377" s="47">
        <f t="shared" ref="H377:T377" si="234">H250+H289+H375-H376</f>
        <v>349000</v>
      </c>
      <c r="I377" s="47">
        <f t="shared" si="234"/>
        <v>-6737015</v>
      </c>
      <c r="J377" s="47">
        <f t="shared" si="234"/>
        <v>-1226446</v>
      </c>
      <c r="K377" s="47">
        <f t="shared" si="234"/>
        <v>-7936415</v>
      </c>
      <c r="L377" s="47">
        <f t="shared" si="234"/>
        <v>90775500</v>
      </c>
      <c r="M377" s="47">
        <f t="shared" si="234"/>
        <v>-20138000</v>
      </c>
      <c r="N377" s="47">
        <f t="shared" si="234"/>
        <v>-35756471</v>
      </c>
      <c r="O377" s="47">
        <f t="shared" ref="O377" si="235">O250+O289+O375-O376</f>
        <v>-6244000</v>
      </c>
      <c r="P377" s="47">
        <f t="shared" si="234"/>
        <v>-9499500</v>
      </c>
      <c r="Q377" s="47">
        <f t="shared" si="234"/>
        <v>-19651300</v>
      </c>
      <c r="R377" s="47">
        <f t="shared" si="234"/>
        <v>4187500</v>
      </c>
      <c r="S377" s="47">
        <f t="shared" ref="S377" si="236">S250+S289+S375-S376</f>
        <v>6701500</v>
      </c>
      <c r="T377" s="47">
        <f t="shared" si="234"/>
        <v>25439189</v>
      </c>
      <c r="U377" s="2" t="s">
        <v>162</v>
      </c>
    </row>
    <row r="378" spans="1:23" ht="16.5" customHeight="1">
      <c r="A378" s="69"/>
      <c r="B378" s="20"/>
      <c r="C378" s="20"/>
      <c r="E378" s="49"/>
      <c r="F378" s="50"/>
      <c r="G378" s="50"/>
      <c r="H378" s="50"/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</row>
    <row r="379" spans="1:23" ht="16.5" hidden="1" customHeight="1">
      <c r="A379" s="70"/>
      <c r="B379" s="51" t="s">
        <v>348</v>
      </c>
      <c r="C379" s="51"/>
      <c r="D379" s="52"/>
      <c r="E379" s="53"/>
      <c r="F379" s="35">
        <f>SUM(G379:T379)</f>
        <v>0</v>
      </c>
      <c r="G379" s="35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2" t="s">
        <v>15</v>
      </c>
    </row>
    <row r="380" spans="1:23" ht="16.5" hidden="1" customHeight="1">
      <c r="A380" s="70"/>
      <c r="B380" s="51" t="s">
        <v>349</v>
      </c>
      <c r="C380" s="51"/>
      <c r="D380" s="52"/>
      <c r="E380" s="53"/>
      <c r="F380" s="35">
        <f>SUM(G380:T380)</f>
        <v>12112505</v>
      </c>
      <c r="G380" s="35">
        <f>G377+G379</f>
        <v>-8151037</v>
      </c>
      <c r="H380" s="35">
        <f t="shared" ref="H380:T380" si="237">H377+H379</f>
        <v>349000</v>
      </c>
      <c r="I380" s="35">
        <f t="shared" si="237"/>
        <v>-6737015</v>
      </c>
      <c r="J380" s="35">
        <f t="shared" si="237"/>
        <v>-1226446</v>
      </c>
      <c r="K380" s="35">
        <f t="shared" si="237"/>
        <v>-7936415</v>
      </c>
      <c r="L380" s="35">
        <f t="shared" si="237"/>
        <v>90775500</v>
      </c>
      <c r="M380" s="35">
        <f t="shared" si="237"/>
        <v>-20138000</v>
      </c>
      <c r="N380" s="35">
        <f t="shared" si="237"/>
        <v>-35756471</v>
      </c>
      <c r="O380" s="35">
        <f t="shared" ref="O380" si="238">O377+O379</f>
        <v>-6244000</v>
      </c>
      <c r="P380" s="35">
        <f t="shared" si="237"/>
        <v>-9499500</v>
      </c>
      <c r="Q380" s="35">
        <f t="shared" si="237"/>
        <v>-19651300</v>
      </c>
      <c r="R380" s="35">
        <f t="shared" si="237"/>
        <v>4187500</v>
      </c>
      <c r="S380" s="35">
        <f t="shared" ref="S380" si="239">S377+S379</f>
        <v>6701500</v>
      </c>
      <c r="T380" s="35">
        <f t="shared" si="237"/>
        <v>25439189</v>
      </c>
      <c r="U380" s="2" t="s">
        <v>162</v>
      </c>
    </row>
    <row r="381" spans="1:23" ht="16.5" customHeight="1">
      <c r="A381" s="71"/>
      <c r="O381" s="57"/>
      <c r="P381" s="57"/>
    </row>
    <row r="382" spans="1:23" ht="16.5" hidden="1" customHeight="1" outlineLevel="1">
      <c r="A382" s="71"/>
      <c r="B382" s="54" t="s">
        <v>350</v>
      </c>
      <c r="C382" s="55"/>
      <c r="D382" s="55"/>
      <c r="E382" s="56"/>
      <c r="F382" s="3">
        <f>SUM(G382:T382)</f>
        <v>0</v>
      </c>
    </row>
    <row r="383" spans="1:23" ht="16.5" customHeight="1" collapsed="1">
      <c r="A383" s="71"/>
      <c r="L383" s="57"/>
    </row>
    <row r="384" spans="1:23" ht="16.5" customHeight="1"/>
    <row r="385" spans="14:14" ht="16.5" customHeight="1">
      <c r="N385" s="57"/>
    </row>
    <row r="386" spans="14:14" ht="16.5" customHeight="1"/>
    <row r="387" spans="14:14" ht="16.5" customHeight="1"/>
    <row r="388" spans="14:14" ht="16.5" customHeight="1"/>
    <row r="389" spans="14:14" ht="16.5" customHeight="1"/>
    <row r="390" spans="14:14" ht="16.5" customHeight="1"/>
    <row r="391" spans="14:14" ht="16.5" customHeight="1"/>
    <row r="392" spans="14:14" ht="16.5" customHeight="1"/>
    <row r="393" spans="14:14" ht="16.5" customHeight="1"/>
    <row r="394" spans="14:14" ht="16.5" customHeight="1"/>
    <row r="395" spans="14:14" ht="16.5" customHeight="1"/>
    <row r="396" spans="14:14" ht="16.5" customHeight="1"/>
    <row r="397" spans="14:14" ht="16.5" customHeight="1"/>
    <row r="398" spans="14:14" ht="16.5" customHeight="1"/>
    <row r="399" spans="14:14" ht="16.5" customHeight="1"/>
    <row r="400" spans="14:14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</sheetData>
  <mergeCells count="10">
    <mergeCell ref="A290:A375"/>
    <mergeCell ref="B290:B332"/>
    <mergeCell ref="B333:B374"/>
    <mergeCell ref="Q2:R2"/>
    <mergeCell ref="A6:A250"/>
    <mergeCell ref="B6:B160"/>
    <mergeCell ref="B161:B249"/>
    <mergeCell ref="A251:A289"/>
    <mergeCell ref="B251:B265"/>
    <mergeCell ref="B266:B288"/>
  </mergeCells>
  <phoneticPr fontId="3"/>
  <conditionalFormatting sqref="U6:U91 U93:U380">
    <cfRule type="cellIs" dxfId="548" priority="655" operator="equal">
      <formula>"集計"</formula>
    </cfRule>
    <cfRule type="cellIs" dxfId="547" priority="656" operator="equal">
      <formula>"小"</formula>
    </cfRule>
    <cfRule type="cellIs" dxfId="546" priority="657" operator="equal">
      <formula>"大"</formula>
    </cfRule>
  </conditionalFormatting>
  <conditionalFormatting sqref="G6:K91 F93:N161 T6:T161 P6:R168 F162:F168 F170:J192 F217:N237 F194:F216 F238 F267 P217:S237 F193:S193 F169:S169 F239:S266 F268:S380 P170:R192 P194:R216 O216:O237 P238:R238 T169:T380 P267:R267">
    <cfRule type="expression" dxfId="545" priority="652">
      <formula>$U6="集計"</formula>
    </cfRule>
    <cfRule type="expression" dxfId="544" priority="653">
      <formula>$U6="小"</formula>
    </cfRule>
    <cfRule type="expression" dxfId="543" priority="654">
      <formula>$U6="大"</formula>
    </cfRule>
  </conditionalFormatting>
  <conditionalFormatting sqref="T6:T61 T95:T161 T169 T193 T217:T237 T239:T266 T268:T380">
    <cfRule type="expression" dxfId="542" priority="649">
      <formula>X6="集計"</formula>
    </cfRule>
    <cfRule type="expression" dxfId="541" priority="650">
      <formula>X6="小"</formula>
    </cfRule>
    <cfRule type="expression" dxfId="540" priority="651">
      <formula>X6="大"</formula>
    </cfRule>
  </conditionalFormatting>
  <conditionalFormatting sqref="Q95:Q161 Q169 Q193 Q217:Q237 Q239:Q266 Q268:Q380 I6:I91 P6:Q61 I239:I266 I268:I380 O95:O161 N193:O193 O169 O239:O266 O268:O380 N6:N169 I169:I237 O216:O237 N217:N380 P95:P380">
    <cfRule type="expression" dxfId="539" priority="646">
      <formula>R6="集計"</formula>
    </cfRule>
    <cfRule type="expression" dxfId="538" priority="647">
      <formula>R6="小"</formula>
    </cfRule>
    <cfRule type="expression" dxfId="537" priority="648">
      <formula>R6="大"</formula>
    </cfRule>
  </conditionalFormatting>
  <conditionalFormatting sqref="L6:N91">
    <cfRule type="expression" dxfId="536" priority="643">
      <formula>$U6="集計"</formula>
    </cfRule>
    <cfRule type="expression" dxfId="535" priority="644">
      <formula>$U6="小"</formula>
    </cfRule>
    <cfRule type="expression" dxfId="534" priority="645">
      <formula>$U6="大"</formula>
    </cfRule>
  </conditionalFormatting>
  <conditionalFormatting sqref="F6:F91 F93:F380">
    <cfRule type="expression" dxfId="533" priority="640">
      <formula>T6="集計"</formula>
    </cfRule>
    <cfRule type="expression" dxfId="532" priority="641">
      <formula>T6="小"</formula>
    </cfRule>
    <cfRule type="expression" dxfId="531" priority="642">
      <formula>T6="大"</formula>
    </cfRule>
  </conditionalFormatting>
  <conditionalFormatting sqref="F6:F91">
    <cfRule type="expression" dxfId="530" priority="637">
      <formula>$U6="集計"</formula>
    </cfRule>
    <cfRule type="expression" dxfId="529" priority="638">
      <formula>$U6="小"</formula>
    </cfRule>
    <cfRule type="expression" dxfId="528" priority="639">
      <formula>$U6="大"</formula>
    </cfRule>
  </conditionalFormatting>
  <conditionalFormatting sqref="L79:N79">
    <cfRule type="expression" dxfId="527" priority="634">
      <formula>$U79="集計"</formula>
    </cfRule>
    <cfRule type="expression" dxfId="526" priority="635">
      <formula>$U79="小"</formula>
    </cfRule>
    <cfRule type="expression" dxfId="525" priority="636">
      <formula>$U79="大"</formula>
    </cfRule>
  </conditionalFormatting>
  <conditionalFormatting sqref="L85:N85">
    <cfRule type="expression" dxfId="524" priority="631">
      <formula>$U85="集計"</formula>
    </cfRule>
    <cfRule type="expression" dxfId="523" priority="632">
      <formula>$U85="小"</formula>
    </cfRule>
    <cfRule type="expression" dxfId="522" priority="633">
      <formula>$U85="大"</formula>
    </cfRule>
  </conditionalFormatting>
  <conditionalFormatting sqref="L117:N117">
    <cfRule type="expression" dxfId="521" priority="628">
      <formula>$U117="集計"</formula>
    </cfRule>
    <cfRule type="expression" dxfId="520" priority="629">
      <formula>$U117="小"</formula>
    </cfRule>
    <cfRule type="expression" dxfId="519" priority="630">
      <formula>$U117="大"</formula>
    </cfRule>
  </conditionalFormatting>
  <conditionalFormatting sqref="G379:K379">
    <cfRule type="expression" dxfId="518" priority="625">
      <formula>$U379="集計"</formula>
    </cfRule>
    <cfRule type="expression" dxfId="517" priority="626">
      <formula>$U379="小"</formula>
    </cfRule>
    <cfRule type="expression" dxfId="516" priority="627">
      <formula>$U379="大"</formula>
    </cfRule>
  </conditionalFormatting>
  <conditionalFormatting sqref="L379:N379">
    <cfRule type="expression" dxfId="515" priority="622">
      <formula>$U379="集計"</formula>
    </cfRule>
    <cfRule type="expression" dxfId="514" priority="623">
      <formula>$U379="小"</formula>
    </cfRule>
    <cfRule type="expression" dxfId="513" priority="624">
      <formula>$U379="大"</formula>
    </cfRule>
  </conditionalFormatting>
  <conditionalFormatting sqref="G379:K379">
    <cfRule type="expression" dxfId="512" priority="619">
      <formula>$U379="集計"</formula>
    </cfRule>
    <cfRule type="expression" dxfId="511" priority="620">
      <formula>$U379="小"</formula>
    </cfRule>
    <cfRule type="expression" dxfId="510" priority="621">
      <formula>$U379="大"</formula>
    </cfRule>
  </conditionalFormatting>
  <conditionalFormatting sqref="L379:N379">
    <cfRule type="expression" dxfId="509" priority="616">
      <formula>$U379="集計"</formula>
    </cfRule>
    <cfRule type="expression" dxfId="508" priority="617">
      <formula>$U379="小"</formula>
    </cfRule>
    <cfRule type="expression" dxfId="507" priority="618">
      <formula>$U379="大"</formula>
    </cfRule>
  </conditionalFormatting>
  <conditionalFormatting sqref="G379:K379">
    <cfRule type="expression" dxfId="506" priority="613">
      <formula>$U379="集計"</formula>
    </cfRule>
    <cfRule type="expression" dxfId="505" priority="614">
      <formula>$U379="小"</formula>
    </cfRule>
    <cfRule type="expression" dxfId="504" priority="615">
      <formula>$U379="大"</formula>
    </cfRule>
  </conditionalFormatting>
  <conditionalFormatting sqref="L379:N379">
    <cfRule type="expression" dxfId="503" priority="610">
      <formula>$U379="集計"</formula>
    </cfRule>
    <cfRule type="expression" dxfId="502" priority="611">
      <formula>$U379="小"</formula>
    </cfRule>
    <cfRule type="expression" dxfId="501" priority="612">
      <formula>$U379="大"</formula>
    </cfRule>
  </conditionalFormatting>
  <conditionalFormatting sqref="G379:K379">
    <cfRule type="expression" dxfId="500" priority="607">
      <formula>$U379="集計"</formula>
    </cfRule>
    <cfRule type="expression" dxfId="499" priority="608">
      <formula>$U379="小"</formula>
    </cfRule>
    <cfRule type="expression" dxfId="498" priority="609">
      <formula>$U379="大"</formula>
    </cfRule>
  </conditionalFormatting>
  <conditionalFormatting sqref="L379:N379">
    <cfRule type="expression" dxfId="497" priority="604">
      <formula>$U379="集計"</formula>
    </cfRule>
    <cfRule type="expression" dxfId="496" priority="605">
      <formula>$U379="小"</formula>
    </cfRule>
    <cfRule type="expression" dxfId="495" priority="606">
      <formula>$U379="大"</formula>
    </cfRule>
  </conditionalFormatting>
  <conditionalFormatting sqref="G379:K379">
    <cfRule type="expression" dxfId="494" priority="601">
      <formula>$U379="集計"</formula>
    </cfRule>
    <cfRule type="expression" dxfId="493" priority="602">
      <formula>$U379="小"</formula>
    </cfRule>
    <cfRule type="expression" dxfId="492" priority="603">
      <formula>$U379="大"</formula>
    </cfRule>
  </conditionalFormatting>
  <conditionalFormatting sqref="L379:N379">
    <cfRule type="expression" dxfId="491" priority="598">
      <formula>$U379="集計"</formula>
    </cfRule>
    <cfRule type="expression" dxfId="490" priority="599">
      <formula>$U379="小"</formula>
    </cfRule>
    <cfRule type="expression" dxfId="489" priority="600">
      <formula>$U379="大"</formula>
    </cfRule>
  </conditionalFormatting>
  <conditionalFormatting sqref="G379:K379">
    <cfRule type="expression" dxfId="488" priority="595">
      <formula>$U379="集計"</formula>
    </cfRule>
    <cfRule type="expression" dxfId="487" priority="596">
      <formula>$U379="小"</formula>
    </cfRule>
    <cfRule type="expression" dxfId="486" priority="597">
      <formula>$U379="大"</formula>
    </cfRule>
  </conditionalFormatting>
  <conditionalFormatting sqref="L379:N379">
    <cfRule type="expression" dxfId="485" priority="592">
      <formula>$U379="集計"</formula>
    </cfRule>
    <cfRule type="expression" dxfId="484" priority="593">
      <formula>$U379="小"</formula>
    </cfRule>
    <cfRule type="expression" dxfId="483" priority="594">
      <formula>$U379="大"</formula>
    </cfRule>
  </conditionalFormatting>
  <conditionalFormatting sqref="Q6:Q91 Q93:Q161 Q169 Q193 Q217:Q237 Q239:Q266 Q268:Q380 P6:P161 O193 O169 O239:O266 O268:O380 K93:K169 P169:P193 O216:O237 K193:K380 P217:P380">
    <cfRule type="expression" dxfId="482" priority="589">
      <formula>R6="集計"</formula>
    </cfRule>
    <cfRule type="expression" dxfId="481" priority="590">
      <formula>R6="小"</formula>
    </cfRule>
    <cfRule type="expression" dxfId="480" priority="591">
      <formula>R6="大"</formula>
    </cfRule>
  </conditionalFormatting>
  <conditionalFormatting sqref="H6:H91 H93:H161 H169:H193 H217:H237 H239:H266 H268:H380 J6:J91 J93:J161 Q169:Q193 J169:J380 Q217:Q380">
    <cfRule type="expression" dxfId="479" priority="586">
      <formula>P6="集計"</formula>
    </cfRule>
    <cfRule type="expression" dxfId="478" priority="587">
      <formula>P6="小"</formula>
    </cfRule>
    <cfRule type="expression" dxfId="477" priority="588">
      <formula>P6="大"</formula>
    </cfRule>
  </conditionalFormatting>
  <conditionalFormatting sqref="T62:T91 T93:T94">
    <cfRule type="expression" dxfId="476" priority="583">
      <formula>#REF!="集計"</formula>
    </cfRule>
    <cfRule type="expression" dxfId="475" priority="584">
      <formula>#REF!="小"</formula>
    </cfRule>
    <cfRule type="expression" dxfId="474" priority="585">
      <formula>#REF!="大"</formula>
    </cfRule>
  </conditionalFormatting>
  <conditionalFormatting sqref="N62:N91 N93:N94 P93:Q94 P62:Q91">
    <cfRule type="expression" dxfId="473" priority="580">
      <formula>#REF!="集計"</formula>
    </cfRule>
    <cfRule type="expression" dxfId="472" priority="581">
      <formula>#REF!="小"</formula>
    </cfRule>
    <cfRule type="expression" dxfId="471" priority="582">
      <formula>#REF!="大"</formula>
    </cfRule>
  </conditionalFormatting>
  <conditionalFormatting sqref="J6:K61 J95:K161 N6:N61 N95:N161 L6:M161 J169:N169 J193:N193 J170:J192 J217:N237 J239:N266 J268:N380 Q6:Q61 Q95:Q161 Q169:Q193 Q217:Q380">
    <cfRule type="expression" dxfId="470" priority="577">
      <formula>T6="集計"</formula>
    </cfRule>
    <cfRule type="expression" dxfId="469" priority="578">
      <formula>T6="小"</formula>
    </cfRule>
    <cfRule type="expression" dxfId="468" priority="579">
      <formula>T6="大"</formula>
    </cfRule>
  </conditionalFormatting>
  <conditionalFormatting sqref="H6:K91">
    <cfRule type="expression" dxfId="467" priority="574">
      <formula>$U6="集計"</formula>
    </cfRule>
    <cfRule type="expression" dxfId="466" priority="575">
      <formula>$U6="小"</formula>
    </cfRule>
    <cfRule type="expression" dxfId="465" priority="576">
      <formula>$U6="大"</formula>
    </cfRule>
  </conditionalFormatting>
  <conditionalFormatting sqref="H79:K79">
    <cfRule type="expression" dxfId="464" priority="571">
      <formula>$U79="集計"</formula>
    </cfRule>
    <cfRule type="expression" dxfId="463" priority="572">
      <formula>$U79="小"</formula>
    </cfRule>
    <cfRule type="expression" dxfId="462" priority="573">
      <formula>$U79="大"</formula>
    </cfRule>
  </conditionalFormatting>
  <conditionalFormatting sqref="H85:K85">
    <cfRule type="expression" dxfId="461" priority="568">
      <formula>$U85="集計"</formula>
    </cfRule>
    <cfRule type="expression" dxfId="460" priority="569">
      <formula>$U85="小"</formula>
    </cfRule>
    <cfRule type="expression" dxfId="459" priority="570">
      <formula>$U85="大"</formula>
    </cfRule>
  </conditionalFormatting>
  <conditionalFormatting sqref="H117:K117">
    <cfRule type="expression" dxfId="458" priority="565">
      <formula>$U117="集計"</formula>
    </cfRule>
    <cfRule type="expression" dxfId="457" priority="566">
      <formula>$U117="小"</formula>
    </cfRule>
    <cfRule type="expression" dxfId="456" priority="567">
      <formula>$U117="大"</formula>
    </cfRule>
  </conditionalFormatting>
  <conditionalFormatting sqref="H379:K379">
    <cfRule type="expression" dxfId="455" priority="562">
      <formula>$U379="集計"</formula>
    </cfRule>
    <cfRule type="expression" dxfId="454" priority="563">
      <formula>$U379="小"</formula>
    </cfRule>
    <cfRule type="expression" dxfId="453" priority="564">
      <formula>$U379="大"</formula>
    </cfRule>
  </conditionalFormatting>
  <conditionalFormatting sqref="H379:K379">
    <cfRule type="expression" dxfId="452" priority="559">
      <formula>$U379="集計"</formula>
    </cfRule>
    <cfRule type="expression" dxfId="451" priority="560">
      <formula>$U379="小"</formula>
    </cfRule>
    <cfRule type="expression" dxfId="450" priority="561">
      <formula>$U379="大"</formula>
    </cfRule>
  </conditionalFormatting>
  <conditionalFormatting sqref="H379:K379">
    <cfRule type="expression" dxfId="449" priority="556">
      <formula>$U379="集計"</formula>
    </cfRule>
    <cfRule type="expression" dxfId="448" priority="557">
      <formula>$U379="小"</formula>
    </cfRule>
    <cfRule type="expression" dxfId="447" priority="558">
      <formula>$U379="大"</formula>
    </cfRule>
  </conditionalFormatting>
  <conditionalFormatting sqref="H379:K379">
    <cfRule type="expression" dxfId="446" priority="553">
      <formula>$U379="集計"</formula>
    </cfRule>
    <cfRule type="expression" dxfId="445" priority="554">
      <formula>$U379="小"</formula>
    </cfRule>
    <cfRule type="expression" dxfId="444" priority="555">
      <formula>$U379="大"</formula>
    </cfRule>
  </conditionalFormatting>
  <conditionalFormatting sqref="H379:K379">
    <cfRule type="expression" dxfId="443" priority="550">
      <formula>$U379="集計"</formula>
    </cfRule>
    <cfRule type="expression" dxfId="442" priority="551">
      <formula>$U379="小"</formula>
    </cfRule>
    <cfRule type="expression" dxfId="441" priority="552">
      <formula>$U379="大"</formula>
    </cfRule>
  </conditionalFormatting>
  <conditionalFormatting sqref="H379:K379">
    <cfRule type="expression" dxfId="440" priority="547">
      <formula>$U379="集計"</formula>
    </cfRule>
    <cfRule type="expression" dxfId="439" priority="548">
      <formula>$U379="小"</formula>
    </cfRule>
    <cfRule type="expression" dxfId="438" priority="549">
      <formula>$U379="大"</formula>
    </cfRule>
  </conditionalFormatting>
  <conditionalFormatting sqref="K6:K91">
    <cfRule type="expression" dxfId="437" priority="544">
      <formula>R6="集計"</formula>
    </cfRule>
    <cfRule type="expression" dxfId="436" priority="545">
      <formula>R6="小"</formula>
    </cfRule>
    <cfRule type="expression" dxfId="435" priority="546">
      <formula>R6="大"</formula>
    </cfRule>
  </conditionalFormatting>
  <conditionalFormatting sqref="Q93:Q161">
    <cfRule type="expression" dxfId="434" priority="541">
      <formula>Y93="集計"</formula>
    </cfRule>
    <cfRule type="expression" dxfId="433" priority="542">
      <formula>Y93="小"</formula>
    </cfRule>
    <cfRule type="expression" dxfId="432" priority="543">
      <formula>Y93="大"</formula>
    </cfRule>
  </conditionalFormatting>
  <conditionalFormatting sqref="J62:K91 J93:K94">
    <cfRule type="expression" dxfId="431" priority="538">
      <formula>#REF!="集計"</formula>
    </cfRule>
    <cfRule type="expression" dxfId="430" priority="539">
      <formula>#REF!="小"</formula>
    </cfRule>
    <cfRule type="expression" dxfId="429" priority="540">
      <formula>#REF!="大"</formula>
    </cfRule>
  </conditionalFormatting>
  <conditionalFormatting sqref="G217">
    <cfRule type="expression" dxfId="428" priority="535">
      <formula>N217="集計"</formula>
    </cfRule>
    <cfRule type="expression" dxfId="427" priority="536">
      <formula>N217="小"</formula>
    </cfRule>
    <cfRule type="expression" dxfId="426" priority="537">
      <formula>N217="大"</formula>
    </cfRule>
  </conditionalFormatting>
  <conditionalFormatting sqref="G217">
    <cfRule type="expression" dxfId="425" priority="532">
      <formula>$U217="集計"</formula>
    </cfRule>
    <cfRule type="expression" dxfId="424" priority="533">
      <formula>$U217="小"</formula>
    </cfRule>
    <cfRule type="expression" dxfId="423" priority="534">
      <formula>$U217="大"</formula>
    </cfRule>
  </conditionalFormatting>
  <conditionalFormatting sqref="G217">
    <cfRule type="expression" dxfId="422" priority="529">
      <formula>N217="集計"</formula>
    </cfRule>
    <cfRule type="expression" dxfId="421" priority="530">
      <formula>N217="小"</formula>
    </cfRule>
    <cfRule type="expression" dxfId="420" priority="531">
      <formula>N217="大"</formula>
    </cfRule>
  </conditionalFormatting>
  <conditionalFormatting sqref="G217">
    <cfRule type="expression" dxfId="419" priority="526">
      <formula>$U217="集計"</formula>
    </cfRule>
    <cfRule type="expression" dxfId="418" priority="527">
      <formula>$U217="小"</formula>
    </cfRule>
    <cfRule type="expression" dxfId="417" priority="528">
      <formula>$U217="大"</formula>
    </cfRule>
  </conditionalFormatting>
  <conditionalFormatting sqref="Q6:R91 Q93:R161 Q169:R193 Q217:R380">
    <cfRule type="expression" dxfId="416" priority="523">
      <formula>V6="集計"</formula>
    </cfRule>
    <cfRule type="expression" dxfId="415" priority="524">
      <formula>V6="小"</formula>
    </cfRule>
    <cfRule type="expression" dxfId="414" priority="525">
      <formula>V6="大"</formula>
    </cfRule>
  </conditionalFormatting>
  <conditionalFormatting sqref="I93:I161">
    <cfRule type="expression" dxfId="413" priority="517">
      <formula>R93="集計"</formula>
    </cfRule>
    <cfRule type="expression" dxfId="412" priority="518">
      <formula>R93="小"</formula>
    </cfRule>
    <cfRule type="expression" dxfId="411" priority="519">
      <formula>R93="大"</formula>
    </cfRule>
  </conditionalFormatting>
  <conditionalFormatting sqref="Q6:Q91">
    <cfRule type="expression" dxfId="410" priority="514">
      <formula>Y6="集計"</formula>
    </cfRule>
    <cfRule type="expression" dxfId="409" priority="515">
      <formula>Y6="小"</formula>
    </cfRule>
    <cfRule type="expression" dxfId="408" priority="516">
      <formula>Y6="大"</formula>
    </cfRule>
  </conditionalFormatting>
  <conditionalFormatting sqref="Q6:Q91">
    <cfRule type="expression" dxfId="407" priority="511">
      <formula>V6="集計"</formula>
    </cfRule>
    <cfRule type="expression" dxfId="406" priority="512">
      <formula>V6="小"</formula>
    </cfRule>
    <cfRule type="expression" dxfId="405" priority="513">
      <formula>V6="大"</formula>
    </cfRule>
  </conditionalFormatting>
  <conditionalFormatting sqref="U92">
    <cfRule type="cellIs" dxfId="404" priority="508" operator="equal">
      <formula>"集計"</formula>
    </cfRule>
    <cfRule type="cellIs" dxfId="403" priority="509" operator="equal">
      <formula>"小"</formula>
    </cfRule>
    <cfRule type="cellIs" dxfId="402" priority="510" operator="equal">
      <formula>"大"</formula>
    </cfRule>
  </conditionalFormatting>
  <conditionalFormatting sqref="G92:K92">
    <cfRule type="expression" dxfId="401" priority="505">
      <formula>$U92="集計"</formula>
    </cfRule>
    <cfRule type="expression" dxfId="400" priority="506">
      <formula>$U92="小"</formula>
    </cfRule>
    <cfRule type="expression" dxfId="399" priority="507">
      <formula>$U92="大"</formula>
    </cfRule>
  </conditionalFormatting>
  <conditionalFormatting sqref="R92">
    <cfRule type="expression" dxfId="398" priority="502">
      <formula>W92="集計"</formula>
    </cfRule>
    <cfRule type="expression" dxfId="397" priority="503">
      <formula>W92="小"</formula>
    </cfRule>
    <cfRule type="expression" dxfId="396" priority="504">
      <formula>W92="大"</formula>
    </cfRule>
  </conditionalFormatting>
  <conditionalFormatting sqref="I92">
    <cfRule type="expression" dxfId="395" priority="499">
      <formula>R92="集計"</formula>
    </cfRule>
    <cfRule type="expression" dxfId="394" priority="500">
      <formula>R92="小"</formula>
    </cfRule>
    <cfRule type="expression" dxfId="393" priority="501">
      <formula>R92="大"</formula>
    </cfRule>
  </conditionalFormatting>
  <conditionalFormatting sqref="L92:N92">
    <cfRule type="expression" dxfId="392" priority="496">
      <formula>$U92="集計"</formula>
    </cfRule>
    <cfRule type="expression" dxfId="391" priority="497">
      <formula>$U92="小"</formula>
    </cfRule>
    <cfRule type="expression" dxfId="390" priority="498">
      <formula>$U92="大"</formula>
    </cfRule>
  </conditionalFormatting>
  <conditionalFormatting sqref="F92">
    <cfRule type="expression" dxfId="389" priority="493">
      <formula>T92="集計"</formula>
    </cfRule>
    <cfRule type="expression" dxfId="388" priority="494">
      <formula>T92="小"</formula>
    </cfRule>
    <cfRule type="expression" dxfId="387" priority="495">
      <formula>T92="大"</formula>
    </cfRule>
  </conditionalFormatting>
  <conditionalFormatting sqref="F92">
    <cfRule type="expression" dxfId="386" priority="490">
      <formula>$U92="集計"</formula>
    </cfRule>
    <cfRule type="expression" dxfId="385" priority="491">
      <formula>$U92="小"</formula>
    </cfRule>
    <cfRule type="expression" dxfId="384" priority="492">
      <formula>$U92="大"</formula>
    </cfRule>
  </conditionalFormatting>
  <conditionalFormatting sqref="Q92">
    <cfRule type="expression" dxfId="383" priority="487">
      <formula>X92="集計"</formula>
    </cfRule>
    <cfRule type="expression" dxfId="382" priority="488">
      <formula>X92="小"</formula>
    </cfRule>
    <cfRule type="expression" dxfId="381" priority="489">
      <formula>X92="大"</formula>
    </cfRule>
  </conditionalFormatting>
  <conditionalFormatting sqref="H92">
    <cfRule type="expression" dxfId="380" priority="484">
      <formula>P92="集計"</formula>
    </cfRule>
    <cfRule type="expression" dxfId="379" priority="485">
      <formula>P92="小"</formula>
    </cfRule>
    <cfRule type="expression" dxfId="378" priority="486">
      <formula>P92="大"</formula>
    </cfRule>
  </conditionalFormatting>
  <conditionalFormatting sqref="T92 P92:Q92">
    <cfRule type="expression" dxfId="377" priority="481">
      <formula>#REF!="集計"</formula>
    </cfRule>
    <cfRule type="expression" dxfId="376" priority="482">
      <formula>#REF!="小"</formula>
    </cfRule>
    <cfRule type="expression" dxfId="375" priority="483">
      <formula>#REF!="大"</formula>
    </cfRule>
  </conditionalFormatting>
  <conditionalFormatting sqref="N92">
    <cfRule type="expression" dxfId="374" priority="478">
      <formula>#REF!="集計"</formula>
    </cfRule>
    <cfRule type="expression" dxfId="373" priority="479">
      <formula>#REF!="小"</formula>
    </cfRule>
    <cfRule type="expression" dxfId="372" priority="480">
      <formula>#REF!="大"</formula>
    </cfRule>
  </conditionalFormatting>
  <conditionalFormatting sqref="H92:K92">
    <cfRule type="expression" dxfId="371" priority="475">
      <formula>$U92="集計"</formula>
    </cfRule>
    <cfRule type="expression" dxfId="370" priority="476">
      <formula>$U92="小"</formula>
    </cfRule>
    <cfRule type="expression" dxfId="369" priority="477">
      <formula>$U92="大"</formula>
    </cfRule>
  </conditionalFormatting>
  <conditionalFormatting sqref="K92">
    <cfRule type="expression" dxfId="368" priority="472">
      <formula>R92="集計"</formula>
    </cfRule>
    <cfRule type="expression" dxfId="367" priority="473">
      <formula>R92="小"</formula>
    </cfRule>
    <cfRule type="expression" dxfId="366" priority="474">
      <formula>R92="大"</formula>
    </cfRule>
  </conditionalFormatting>
  <conditionalFormatting sqref="J92">
    <cfRule type="expression" dxfId="365" priority="469">
      <formula>R92="集計"</formula>
    </cfRule>
    <cfRule type="expression" dxfId="364" priority="470">
      <formula>R92="小"</formula>
    </cfRule>
    <cfRule type="expression" dxfId="363" priority="471">
      <formula>R92="大"</formula>
    </cfRule>
  </conditionalFormatting>
  <conditionalFormatting sqref="J92:K92">
    <cfRule type="expression" dxfId="362" priority="466">
      <formula>#REF!="集計"</formula>
    </cfRule>
    <cfRule type="expression" dxfId="361" priority="467">
      <formula>#REF!="小"</formula>
    </cfRule>
    <cfRule type="expression" dxfId="360" priority="468">
      <formula>#REF!="大"</formula>
    </cfRule>
  </conditionalFormatting>
  <conditionalFormatting sqref="Q92">
    <cfRule type="expression" dxfId="359" priority="463">
      <formula>V92="集計"</formula>
    </cfRule>
    <cfRule type="expression" dxfId="358" priority="464">
      <formula>V92="小"</formula>
    </cfRule>
    <cfRule type="expression" dxfId="357" priority="465">
      <formula>V92="大"</formula>
    </cfRule>
  </conditionalFormatting>
  <conditionalFormatting sqref="Q92">
    <cfRule type="expression" dxfId="356" priority="457">
      <formula>Y92="集計"</formula>
    </cfRule>
    <cfRule type="expression" dxfId="355" priority="458">
      <formula>Y92="小"</formula>
    </cfRule>
    <cfRule type="expression" dxfId="354" priority="459">
      <formula>Y92="大"</formula>
    </cfRule>
  </conditionalFormatting>
  <conditionalFormatting sqref="Q92">
    <cfRule type="expression" dxfId="353" priority="454">
      <formula>V92="集計"</formula>
    </cfRule>
    <cfRule type="expression" dxfId="352" priority="455">
      <formula>V92="小"</formula>
    </cfRule>
    <cfRule type="expression" dxfId="351" priority="456">
      <formula>V92="大"</formula>
    </cfRule>
  </conditionalFormatting>
  <conditionalFormatting sqref="S93:S161">
    <cfRule type="expression" dxfId="350" priority="451">
      <formula>$U93="集計"</formula>
    </cfRule>
    <cfRule type="expression" dxfId="349" priority="452">
      <formula>$U93="小"</formula>
    </cfRule>
    <cfRule type="expression" dxfId="348" priority="453">
      <formula>$U93="大"</formula>
    </cfRule>
  </conditionalFormatting>
  <conditionalFormatting sqref="S6:S61 S95:S161 S169 S193 S217:S237 S239:S266 S268:S380">
    <cfRule type="expression" dxfId="347" priority="448">
      <formula>W6="集計"</formula>
    </cfRule>
    <cfRule type="expression" dxfId="346" priority="449">
      <formula>W6="小"</formula>
    </cfRule>
    <cfRule type="expression" dxfId="345" priority="450">
      <formula>W6="大"</formula>
    </cfRule>
  </conditionalFormatting>
  <conditionalFormatting sqref="S6:S91">
    <cfRule type="expression" dxfId="344" priority="445">
      <formula>$U6="集計"</formula>
    </cfRule>
    <cfRule type="expression" dxfId="343" priority="446">
      <formula>$U6="小"</formula>
    </cfRule>
    <cfRule type="expression" dxfId="342" priority="447">
      <formula>$U6="大"</formula>
    </cfRule>
  </conditionalFormatting>
  <conditionalFormatting sqref="S79">
    <cfRule type="expression" dxfId="341" priority="442">
      <formula>$U79="集計"</formula>
    </cfRule>
    <cfRule type="expression" dxfId="340" priority="443">
      <formula>$U79="小"</formula>
    </cfRule>
    <cfRule type="expression" dxfId="339" priority="444">
      <formula>$U79="大"</formula>
    </cfRule>
  </conditionalFormatting>
  <conditionalFormatting sqref="S85">
    <cfRule type="expression" dxfId="338" priority="439">
      <formula>$U85="集計"</formula>
    </cfRule>
    <cfRule type="expression" dxfId="337" priority="440">
      <formula>$U85="小"</formula>
    </cfRule>
    <cfRule type="expression" dxfId="336" priority="441">
      <formula>$U85="大"</formula>
    </cfRule>
  </conditionalFormatting>
  <conditionalFormatting sqref="S117">
    <cfRule type="expression" dxfId="335" priority="436">
      <formula>$U117="集計"</formula>
    </cfRule>
    <cfRule type="expression" dxfId="334" priority="437">
      <formula>$U117="小"</formula>
    </cfRule>
    <cfRule type="expression" dxfId="333" priority="438">
      <formula>$U117="大"</formula>
    </cfRule>
  </conditionalFormatting>
  <conditionalFormatting sqref="S379">
    <cfRule type="expression" dxfId="332" priority="433">
      <formula>$U379="集計"</formula>
    </cfRule>
    <cfRule type="expression" dxfId="331" priority="434">
      <formula>$U379="小"</formula>
    </cfRule>
    <cfRule type="expression" dxfId="330" priority="435">
      <formula>$U379="大"</formula>
    </cfRule>
  </conditionalFormatting>
  <conditionalFormatting sqref="S379">
    <cfRule type="expression" dxfId="329" priority="430">
      <formula>$U379="集計"</formula>
    </cfRule>
    <cfRule type="expression" dxfId="328" priority="431">
      <formula>$U379="小"</formula>
    </cfRule>
    <cfRule type="expression" dxfId="327" priority="432">
      <formula>$U379="大"</formula>
    </cfRule>
  </conditionalFormatting>
  <conditionalFormatting sqref="S379">
    <cfRule type="expression" dxfId="326" priority="427">
      <formula>$U379="集計"</formula>
    </cfRule>
    <cfRule type="expression" dxfId="325" priority="428">
      <formula>$U379="小"</formula>
    </cfRule>
    <cfRule type="expression" dxfId="324" priority="429">
      <formula>$U379="大"</formula>
    </cfRule>
  </conditionalFormatting>
  <conditionalFormatting sqref="S379">
    <cfRule type="expression" dxfId="323" priority="424">
      <formula>$U379="集計"</formula>
    </cfRule>
    <cfRule type="expression" dxfId="322" priority="425">
      <formula>$U379="小"</formula>
    </cfRule>
    <cfRule type="expression" dxfId="321" priority="426">
      <formula>$U379="大"</formula>
    </cfRule>
  </conditionalFormatting>
  <conditionalFormatting sqref="S379">
    <cfRule type="expression" dxfId="320" priority="421">
      <formula>$U379="集計"</formula>
    </cfRule>
    <cfRule type="expression" dxfId="319" priority="422">
      <formula>$U379="小"</formula>
    </cfRule>
    <cfRule type="expression" dxfId="318" priority="423">
      <formula>$U379="大"</formula>
    </cfRule>
  </conditionalFormatting>
  <conditionalFormatting sqref="S379">
    <cfRule type="expression" dxfId="317" priority="418">
      <formula>$U379="集計"</formula>
    </cfRule>
    <cfRule type="expression" dxfId="316" priority="419">
      <formula>$U379="小"</formula>
    </cfRule>
    <cfRule type="expression" dxfId="315" priority="420">
      <formula>$U379="大"</formula>
    </cfRule>
  </conditionalFormatting>
  <conditionalFormatting sqref="S62:S91 S93:S94">
    <cfRule type="expression" dxfId="314" priority="415">
      <formula>#REF!="集計"</formula>
    </cfRule>
    <cfRule type="expression" dxfId="313" priority="416">
      <formula>#REF!="小"</formula>
    </cfRule>
    <cfRule type="expression" dxfId="312" priority="417">
      <formula>#REF!="大"</formula>
    </cfRule>
  </conditionalFormatting>
  <conditionalFormatting sqref="S92">
    <cfRule type="expression" dxfId="311" priority="412">
      <formula>$U92="集計"</formula>
    </cfRule>
    <cfRule type="expression" dxfId="310" priority="413">
      <formula>$U92="小"</formula>
    </cfRule>
    <cfRule type="expression" dxfId="309" priority="414">
      <formula>$U92="大"</formula>
    </cfRule>
  </conditionalFormatting>
  <conditionalFormatting sqref="S92">
    <cfRule type="expression" dxfId="308" priority="409">
      <formula>#REF!="集計"</formula>
    </cfRule>
    <cfRule type="expression" dxfId="307" priority="410">
      <formula>#REF!="小"</formula>
    </cfRule>
    <cfRule type="expression" dxfId="306" priority="411">
      <formula>#REF!="大"</formula>
    </cfRule>
  </conditionalFormatting>
  <conditionalFormatting sqref="T81:T84">
    <cfRule type="expression" dxfId="305" priority="406">
      <formula>Y81="集計"</formula>
    </cfRule>
    <cfRule type="expression" dxfId="304" priority="407">
      <formula>Y81="小"</formula>
    </cfRule>
    <cfRule type="expression" dxfId="303" priority="408">
      <formula>Y81="大"</formula>
    </cfRule>
  </conditionalFormatting>
  <conditionalFormatting sqref="T223">
    <cfRule type="expression" dxfId="302" priority="403">
      <formula>Y223="集計"</formula>
    </cfRule>
    <cfRule type="expression" dxfId="301" priority="404">
      <formula>Y223="小"</formula>
    </cfRule>
    <cfRule type="expression" dxfId="300" priority="405">
      <formula>Y223="大"</formula>
    </cfRule>
  </conditionalFormatting>
  <conditionalFormatting sqref="O93:O161">
    <cfRule type="expression" dxfId="299" priority="391">
      <formula>$U93="集計"</formula>
    </cfRule>
    <cfRule type="expression" dxfId="298" priority="392">
      <formula>$U93="小"</formula>
    </cfRule>
    <cfRule type="expression" dxfId="297" priority="393">
      <formula>$U93="大"</formula>
    </cfRule>
  </conditionalFormatting>
  <conditionalFormatting sqref="O6:O91">
    <cfRule type="expression" dxfId="296" priority="388">
      <formula>$U6="集計"</formula>
    </cfRule>
    <cfRule type="expression" dxfId="295" priority="389">
      <formula>$U6="小"</formula>
    </cfRule>
    <cfRule type="expression" dxfId="294" priority="390">
      <formula>$U6="大"</formula>
    </cfRule>
  </conditionalFormatting>
  <conditionalFormatting sqref="O79">
    <cfRule type="expression" dxfId="293" priority="385">
      <formula>$U79="集計"</formula>
    </cfRule>
    <cfRule type="expression" dxfId="292" priority="386">
      <formula>$U79="小"</formula>
    </cfRule>
    <cfRule type="expression" dxfId="291" priority="387">
      <formula>$U79="大"</formula>
    </cfRule>
  </conditionalFormatting>
  <conditionalFormatting sqref="O85">
    <cfRule type="expression" dxfId="290" priority="382">
      <formula>$U85="集計"</formula>
    </cfRule>
    <cfRule type="expression" dxfId="289" priority="383">
      <formula>$U85="小"</formula>
    </cfRule>
    <cfRule type="expression" dxfId="288" priority="384">
      <formula>$U85="大"</formula>
    </cfRule>
  </conditionalFormatting>
  <conditionalFormatting sqref="O117">
    <cfRule type="expression" dxfId="287" priority="379">
      <formula>$U117="集計"</formula>
    </cfRule>
    <cfRule type="expression" dxfId="286" priority="380">
      <formula>$U117="小"</formula>
    </cfRule>
    <cfRule type="expression" dxfId="285" priority="381">
      <formula>$U117="大"</formula>
    </cfRule>
  </conditionalFormatting>
  <conditionalFormatting sqref="O379">
    <cfRule type="expression" dxfId="284" priority="376">
      <formula>$U379="集計"</formula>
    </cfRule>
    <cfRule type="expression" dxfId="283" priority="377">
      <formula>$U379="小"</formula>
    </cfRule>
    <cfRule type="expression" dxfId="282" priority="378">
      <formula>$U379="大"</formula>
    </cfRule>
  </conditionalFormatting>
  <conditionalFormatting sqref="O379">
    <cfRule type="expression" dxfId="281" priority="373">
      <formula>$U379="集計"</formula>
    </cfRule>
    <cfRule type="expression" dxfId="280" priority="374">
      <formula>$U379="小"</formula>
    </cfRule>
    <cfRule type="expression" dxfId="279" priority="375">
      <formula>$U379="大"</formula>
    </cfRule>
  </conditionalFormatting>
  <conditionalFormatting sqref="O379">
    <cfRule type="expression" dxfId="278" priority="370">
      <formula>$U379="集計"</formula>
    </cfRule>
    <cfRule type="expression" dxfId="277" priority="371">
      <formula>$U379="小"</formula>
    </cfRule>
    <cfRule type="expression" dxfId="276" priority="372">
      <formula>$U379="大"</formula>
    </cfRule>
  </conditionalFormatting>
  <conditionalFormatting sqref="O379">
    <cfRule type="expression" dxfId="275" priority="367">
      <formula>$U379="集計"</formula>
    </cfRule>
    <cfRule type="expression" dxfId="274" priority="368">
      <formula>$U379="小"</formula>
    </cfRule>
    <cfRule type="expression" dxfId="273" priority="369">
      <formula>$U379="大"</formula>
    </cfRule>
  </conditionalFormatting>
  <conditionalFormatting sqref="O379">
    <cfRule type="expression" dxfId="272" priority="364">
      <formula>$U379="集計"</formula>
    </cfRule>
    <cfRule type="expression" dxfId="271" priority="365">
      <formula>$U379="小"</formula>
    </cfRule>
    <cfRule type="expression" dxfId="270" priority="366">
      <formula>$U379="大"</formula>
    </cfRule>
  </conditionalFormatting>
  <conditionalFormatting sqref="O379">
    <cfRule type="expression" dxfId="269" priority="361">
      <formula>$U379="集計"</formula>
    </cfRule>
    <cfRule type="expression" dxfId="268" priority="362">
      <formula>$U379="小"</formula>
    </cfRule>
    <cfRule type="expression" dxfId="267" priority="363">
      <formula>$U379="大"</formula>
    </cfRule>
  </conditionalFormatting>
  <conditionalFormatting sqref="O93:O94 O62:O91">
    <cfRule type="expression" dxfId="266" priority="358">
      <formula>#REF!="集計"</formula>
    </cfRule>
    <cfRule type="expression" dxfId="265" priority="359">
      <formula>#REF!="小"</formula>
    </cfRule>
    <cfRule type="expression" dxfId="264" priority="360">
      <formula>#REF!="大"</formula>
    </cfRule>
  </conditionalFormatting>
  <conditionalFormatting sqref="O6:O161">
    <cfRule type="expression" dxfId="263" priority="355">
      <formula>V6="集計"</formula>
    </cfRule>
    <cfRule type="expression" dxfId="262" priority="356">
      <formula>V6="小"</formula>
    </cfRule>
    <cfRule type="expression" dxfId="261" priority="357">
      <formula>V6="大"</formula>
    </cfRule>
  </conditionalFormatting>
  <conditionalFormatting sqref="O6:O61">
    <cfRule type="expression" dxfId="260" priority="352">
      <formula>X6="集計"</formula>
    </cfRule>
    <cfRule type="expression" dxfId="259" priority="353">
      <formula>X6="小"</formula>
    </cfRule>
    <cfRule type="expression" dxfId="258" priority="354">
      <formula>X6="大"</formula>
    </cfRule>
  </conditionalFormatting>
  <conditionalFormatting sqref="O92">
    <cfRule type="expression" dxfId="257" priority="349">
      <formula>$U92="集計"</formula>
    </cfRule>
    <cfRule type="expression" dxfId="256" priority="350">
      <formula>$U92="小"</formula>
    </cfRule>
    <cfRule type="expression" dxfId="255" priority="351">
      <formula>$U92="大"</formula>
    </cfRule>
  </conditionalFormatting>
  <conditionalFormatting sqref="O92">
    <cfRule type="expression" dxfId="254" priority="346">
      <formula>#REF!="集計"</formula>
    </cfRule>
    <cfRule type="expression" dxfId="253" priority="347">
      <formula>#REF!="小"</formula>
    </cfRule>
    <cfRule type="expression" dxfId="252" priority="348">
      <formula>#REF!="大"</formula>
    </cfRule>
  </conditionalFormatting>
  <conditionalFormatting sqref="G162:N168">
    <cfRule type="expression" dxfId="251" priority="307">
      <formula>$U162="集計"</formula>
    </cfRule>
    <cfRule type="expression" dxfId="250" priority="308">
      <formula>$U162="小"</formula>
    </cfRule>
    <cfRule type="expression" dxfId="249" priority="309">
      <formula>$U162="大"</formula>
    </cfRule>
  </conditionalFormatting>
  <conditionalFormatting sqref="J162:J168">
    <cfRule type="expression" dxfId="248" priority="304">
      <formula>R162="集計"</formula>
    </cfRule>
    <cfRule type="expression" dxfId="247" priority="305">
      <formula>R162="小"</formula>
    </cfRule>
    <cfRule type="expression" dxfId="246" priority="306">
      <formula>R162="大"</formula>
    </cfRule>
  </conditionalFormatting>
  <conditionalFormatting sqref="H162:H168">
    <cfRule type="expression" dxfId="245" priority="301">
      <formula>P162="集計"</formula>
    </cfRule>
    <cfRule type="expression" dxfId="244" priority="302">
      <formula>P162="小"</formula>
    </cfRule>
    <cfRule type="expression" dxfId="243" priority="303">
      <formula>P162="大"</formula>
    </cfRule>
  </conditionalFormatting>
  <conditionalFormatting sqref="J162:N168">
    <cfRule type="expression" dxfId="242" priority="298">
      <formula>T162="集計"</formula>
    </cfRule>
    <cfRule type="expression" dxfId="241" priority="299">
      <formula>T162="小"</formula>
    </cfRule>
    <cfRule type="expression" dxfId="240" priority="300">
      <formula>T162="大"</formula>
    </cfRule>
  </conditionalFormatting>
  <conditionalFormatting sqref="P162:P168">
    <cfRule type="expression" dxfId="239" priority="295">
      <formula>W162="集計"</formula>
    </cfRule>
    <cfRule type="expression" dxfId="238" priority="296">
      <formula>W162="小"</formula>
    </cfRule>
    <cfRule type="expression" dxfId="237" priority="297">
      <formula>W162="大"</formula>
    </cfRule>
  </conditionalFormatting>
  <conditionalFormatting sqref="I162:I168">
    <cfRule type="expression" dxfId="236" priority="292">
      <formula>R162="集計"</formula>
    </cfRule>
    <cfRule type="expression" dxfId="235" priority="293">
      <formula>R162="小"</formula>
    </cfRule>
    <cfRule type="expression" dxfId="234" priority="294">
      <formula>R162="大"</formula>
    </cfRule>
  </conditionalFormatting>
  <conditionalFormatting sqref="O162:O168">
    <cfRule type="expression" dxfId="233" priority="289">
      <formula>$U162="集計"</formula>
    </cfRule>
    <cfRule type="expression" dxfId="232" priority="290">
      <formula>$U162="小"</formula>
    </cfRule>
    <cfRule type="expression" dxfId="231" priority="291">
      <formula>$U162="大"</formula>
    </cfRule>
  </conditionalFormatting>
  <conditionalFormatting sqref="O162:O168">
    <cfRule type="expression" dxfId="230" priority="286">
      <formula>V162="集計"</formula>
    </cfRule>
    <cfRule type="expression" dxfId="229" priority="287">
      <formula>V162="小"</formula>
    </cfRule>
    <cfRule type="expression" dxfId="228" priority="288">
      <formula>V162="大"</formula>
    </cfRule>
  </conditionalFormatting>
  <conditionalFormatting sqref="O162:O168">
    <cfRule type="expression" dxfId="227" priority="283">
      <formula>X162="集計"</formula>
    </cfRule>
    <cfRule type="expression" dxfId="226" priority="284">
      <formula>X162="小"</formula>
    </cfRule>
    <cfRule type="expression" dxfId="225" priority="285">
      <formula>X162="大"</formula>
    </cfRule>
  </conditionalFormatting>
  <conditionalFormatting sqref="T162:T168">
    <cfRule type="expression" dxfId="224" priority="280">
      <formula>$U162="集計"</formula>
    </cfRule>
    <cfRule type="expression" dxfId="223" priority="281">
      <formula>$U162="小"</formula>
    </cfRule>
    <cfRule type="expression" dxfId="222" priority="282">
      <formula>$U162="大"</formula>
    </cfRule>
  </conditionalFormatting>
  <conditionalFormatting sqref="T162:T168">
    <cfRule type="expression" dxfId="221" priority="277">
      <formula>X162="集計"</formula>
    </cfRule>
    <cfRule type="expression" dxfId="220" priority="278">
      <formula>X162="小"</formula>
    </cfRule>
    <cfRule type="expression" dxfId="219" priority="279">
      <formula>X162="大"</formula>
    </cfRule>
  </conditionalFormatting>
  <conditionalFormatting sqref="Q162:Q168">
    <cfRule type="expression" dxfId="218" priority="274">
      <formula>Z162="集計"</formula>
    </cfRule>
    <cfRule type="expression" dxfId="217" priority="275">
      <formula>Z162="小"</formula>
    </cfRule>
    <cfRule type="expression" dxfId="216" priority="276">
      <formula>Z162="大"</formula>
    </cfRule>
  </conditionalFormatting>
  <conditionalFormatting sqref="Q162:Q168">
    <cfRule type="expression" dxfId="215" priority="271">
      <formula>X162="集計"</formula>
    </cfRule>
    <cfRule type="expression" dxfId="214" priority="272">
      <formula>X162="小"</formula>
    </cfRule>
    <cfRule type="expression" dxfId="213" priority="273">
      <formula>X162="大"</formula>
    </cfRule>
  </conditionalFormatting>
  <conditionalFormatting sqref="Q162:Q168">
    <cfRule type="expression" dxfId="212" priority="268">
      <formula>Y162="集計"</formula>
    </cfRule>
    <cfRule type="expression" dxfId="211" priority="269">
      <formula>Y162="小"</formula>
    </cfRule>
    <cfRule type="expression" dxfId="210" priority="270">
      <formula>Y162="大"</formula>
    </cfRule>
  </conditionalFormatting>
  <conditionalFormatting sqref="Q162:R168">
    <cfRule type="expression" dxfId="209" priority="265">
      <formula>V162="集計"</formula>
    </cfRule>
    <cfRule type="expression" dxfId="208" priority="266">
      <formula>V162="小"</formula>
    </cfRule>
    <cfRule type="expression" dxfId="207" priority="267">
      <formula>V162="大"</formula>
    </cfRule>
  </conditionalFormatting>
  <conditionalFormatting sqref="Q162:Q168">
    <cfRule type="expression" dxfId="206" priority="262">
      <formula>AA162="集計"</formula>
    </cfRule>
    <cfRule type="expression" dxfId="205" priority="263">
      <formula>AA162="小"</formula>
    </cfRule>
    <cfRule type="expression" dxfId="204" priority="264">
      <formula>AA162="大"</formula>
    </cfRule>
  </conditionalFormatting>
  <conditionalFormatting sqref="S162:S168">
    <cfRule type="expression" dxfId="203" priority="259">
      <formula>$U162="集計"</formula>
    </cfRule>
    <cfRule type="expression" dxfId="202" priority="260">
      <formula>$U162="小"</formula>
    </cfRule>
    <cfRule type="expression" dxfId="201" priority="261">
      <formula>$U162="大"</formula>
    </cfRule>
  </conditionalFormatting>
  <conditionalFormatting sqref="S162:S168">
    <cfRule type="expression" dxfId="200" priority="256">
      <formula>W162="集計"</formula>
    </cfRule>
    <cfRule type="expression" dxfId="199" priority="257">
      <formula>W162="小"</formula>
    </cfRule>
    <cfRule type="expression" dxfId="198" priority="258">
      <formula>W162="大"</formula>
    </cfRule>
  </conditionalFormatting>
  <conditionalFormatting sqref="T162:T168">
    <cfRule type="expression" dxfId="197" priority="253">
      <formula>Y162="集計"</formula>
    </cfRule>
    <cfRule type="expression" dxfId="196" priority="254">
      <formula>Y162="小"</formula>
    </cfRule>
    <cfRule type="expression" dxfId="195" priority="255">
      <formula>Y162="大"</formula>
    </cfRule>
  </conditionalFormatting>
  <conditionalFormatting sqref="K170:N192">
    <cfRule type="expression" dxfId="194" priority="250">
      <formula>$U170="集計"</formula>
    </cfRule>
    <cfRule type="expression" dxfId="193" priority="251">
      <formula>$U170="小"</formula>
    </cfRule>
    <cfRule type="expression" dxfId="192" priority="252">
      <formula>$U170="大"</formula>
    </cfRule>
  </conditionalFormatting>
  <conditionalFormatting sqref="T170:T192">
    <cfRule type="expression" dxfId="191" priority="247">
      <formula>X170="集計"</formula>
    </cfRule>
    <cfRule type="expression" dxfId="190" priority="248">
      <formula>X170="小"</formula>
    </cfRule>
    <cfRule type="expression" dxfId="189" priority="249">
      <formula>X170="大"</formula>
    </cfRule>
  </conditionalFormatting>
  <conditionalFormatting sqref="Q170:Q192">
    <cfRule type="expression" dxfId="188" priority="244">
      <formula>Z170="集計"</formula>
    </cfRule>
    <cfRule type="expression" dxfId="187" priority="245">
      <formula>Z170="小"</formula>
    </cfRule>
    <cfRule type="expression" dxfId="186" priority="246">
      <formula>Z170="大"</formula>
    </cfRule>
  </conditionalFormatting>
  <conditionalFormatting sqref="Q170:Q192">
    <cfRule type="expression" dxfId="185" priority="241">
      <formula>X170="集計"</formula>
    </cfRule>
    <cfRule type="expression" dxfId="184" priority="242">
      <formula>X170="小"</formula>
    </cfRule>
    <cfRule type="expression" dxfId="183" priority="243">
      <formula>X170="大"</formula>
    </cfRule>
  </conditionalFormatting>
  <conditionalFormatting sqref="K170:K192">
    <cfRule type="expression" dxfId="182" priority="238">
      <formula>R170="集計"</formula>
    </cfRule>
    <cfRule type="expression" dxfId="181" priority="239">
      <formula>R170="小"</formula>
    </cfRule>
    <cfRule type="expression" dxfId="180" priority="240">
      <formula>R170="大"</formula>
    </cfRule>
  </conditionalFormatting>
  <conditionalFormatting sqref="K170:N192">
    <cfRule type="expression" dxfId="179" priority="235">
      <formula>U170="集計"</formula>
    </cfRule>
    <cfRule type="expression" dxfId="178" priority="236">
      <formula>U170="小"</formula>
    </cfRule>
    <cfRule type="expression" dxfId="177" priority="237">
      <formula>U170="大"</formula>
    </cfRule>
  </conditionalFormatting>
  <conditionalFormatting sqref="N170:N192">
    <cfRule type="expression" dxfId="176" priority="226">
      <formula>W170="集計"</formula>
    </cfRule>
    <cfRule type="expression" dxfId="175" priority="227">
      <formula>W170="小"</formula>
    </cfRule>
    <cfRule type="expression" dxfId="174" priority="228">
      <formula>W170="大"</formula>
    </cfRule>
  </conditionalFormatting>
  <conditionalFormatting sqref="S170:S192">
    <cfRule type="expression" dxfId="173" priority="223">
      <formula>$U170="集計"</formula>
    </cfRule>
    <cfRule type="expression" dxfId="172" priority="224">
      <formula>$U170="小"</formula>
    </cfRule>
    <cfRule type="expression" dxfId="171" priority="225">
      <formula>$U170="大"</formula>
    </cfRule>
  </conditionalFormatting>
  <conditionalFormatting sqref="S170:S192">
    <cfRule type="expression" dxfId="170" priority="220">
      <formula>W170="集計"</formula>
    </cfRule>
    <cfRule type="expression" dxfId="169" priority="221">
      <formula>W170="小"</formula>
    </cfRule>
    <cfRule type="expression" dxfId="168" priority="222">
      <formula>W170="大"</formula>
    </cfRule>
  </conditionalFormatting>
  <conditionalFormatting sqref="T170:T191">
    <cfRule type="expression" dxfId="167" priority="217">
      <formula>Y170="集計"</formula>
    </cfRule>
    <cfRule type="expression" dxfId="166" priority="218">
      <formula>Y170="小"</formula>
    </cfRule>
    <cfRule type="expression" dxfId="165" priority="219">
      <formula>Y170="大"</formula>
    </cfRule>
  </conditionalFormatting>
  <conditionalFormatting sqref="O170:O192">
    <cfRule type="expression" dxfId="164" priority="214">
      <formula>$U170="集計"</formula>
    </cfRule>
    <cfRule type="expression" dxfId="163" priority="215">
      <formula>$U170="小"</formula>
    </cfRule>
    <cfRule type="expression" dxfId="162" priority="216">
      <formula>$U170="大"</formula>
    </cfRule>
  </conditionalFormatting>
  <conditionalFormatting sqref="O170:O192">
    <cfRule type="expression" dxfId="161" priority="211">
      <formula>V170="集計"</formula>
    </cfRule>
    <cfRule type="expression" dxfId="160" priority="212">
      <formula>V170="小"</formula>
    </cfRule>
    <cfRule type="expression" dxfId="159" priority="213">
      <formula>V170="大"</formula>
    </cfRule>
  </conditionalFormatting>
  <conditionalFormatting sqref="O170:O192">
    <cfRule type="expression" dxfId="158" priority="208">
      <formula>X170="集計"</formula>
    </cfRule>
    <cfRule type="expression" dxfId="157" priority="209">
      <formula>X170="小"</formula>
    </cfRule>
    <cfRule type="expression" dxfId="156" priority="210">
      <formula>X170="大"</formula>
    </cfRule>
  </conditionalFormatting>
  <conditionalFormatting sqref="G194:M216">
    <cfRule type="expression" dxfId="155" priority="205">
      <formula>$U194="集計"</formula>
    </cfRule>
    <cfRule type="expression" dxfId="154" priority="206">
      <formula>$U194="小"</formula>
    </cfRule>
    <cfRule type="expression" dxfId="153" priority="207">
      <formula>$U194="大"</formula>
    </cfRule>
  </conditionalFormatting>
  <conditionalFormatting sqref="T194:T216">
    <cfRule type="expression" dxfId="152" priority="202">
      <formula>X194="集計"</formula>
    </cfRule>
    <cfRule type="expression" dxfId="151" priority="203">
      <formula>X194="小"</formula>
    </cfRule>
    <cfRule type="expression" dxfId="150" priority="204">
      <formula>X194="大"</formula>
    </cfRule>
  </conditionalFormatting>
  <conditionalFormatting sqref="Q194:Q216">
    <cfRule type="expression" dxfId="149" priority="199">
      <formula>Z194="集計"</formula>
    </cfRule>
    <cfRule type="expression" dxfId="148" priority="200">
      <formula>Z194="小"</formula>
    </cfRule>
    <cfRule type="expression" dxfId="147" priority="201">
      <formula>Z194="大"</formula>
    </cfRule>
  </conditionalFormatting>
  <conditionalFormatting sqref="Q194:Q216">
    <cfRule type="expression" dxfId="146" priority="196">
      <formula>X194="集計"</formula>
    </cfRule>
    <cfRule type="expression" dxfId="145" priority="197">
      <formula>X194="小"</formula>
    </cfRule>
    <cfRule type="expression" dxfId="144" priority="198">
      <formula>X194="大"</formula>
    </cfRule>
  </conditionalFormatting>
  <conditionalFormatting sqref="H194:H216">
    <cfRule type="expression" dxfId="143" priority="193">
      <formula>P194="集計"</formula>
    </cfRule>
    <cfRule type="expression" dxfId="142" priority="194">
      <formula>P194="小"</formula>
    </cfRule>
    <cfRule type="expression" dxfId="141" priority="195">
      <formula>P194="大"</formula>
    </cfRule>
  </conditionalFormatting>
  <conditionalFormatting sqref="J194:M216">
    <cfRule type="expression" dxfId="140" priority="190">
      <formula>T194="集計"</formula>
    </cfRule>
    <cfRule type="expression" dxfId="139" priority="191">
      <formula>T194="小"</formula>
    </cfRule>
    <cfRule type="expression" dxfId="138" priority="192">
      <formula>T194="大"</formula>
    </cfRule>
  </conditionalFormatting>
  <conditionalFormatting sqref="Q194:Q216">
    <cfRule type="expression" dxfId="137" priority="187">
      <formula>Y194="集計"</formula>
    </cfRule>
    <cfRule type="expression" dxfId="136" priority="188">
      <formula>Y194="小"</formula>
    </cfRule>
    <cfRule type="expression" dxfId="135" priority="189">
      <formula>Y194="大"</formula>
    </cfRule>
  </conditionalFormatting>
  <conditionalFormatting sqref="Q194:R216">
    <cfRule type="expression" dxfId="134" priority="184">
      <formula>V194="集計"</formula>
    </cfRule>
    <cfRule type="expression" dxfId="133" priority="185">
      <formula>V194="小"</formula>
    </cfRule>
    <cfRule type="expression" dxfId="132" priority="186">
      <formula>V194="大"</formula>
    </cfRule>
  </conditionalFormatting>
  <conditionalFormatting sqref="Q194:Q216">
    <cfRule type="expression" dxfId="131" priority="181">
      <formula>AA194="集計"</formula>
    </cfRule>
    <cfRule type="expression" dxfId="130" priority="182">
      <formula>AA194="小"</formula>
    </cfRule>
    <cfRule type="expression" dxfId="129" priority="183">
      <formula>AA194="大"</formula>
    </cfRule>
  </conditionalFormatting>
  <conditionalFormatting sqref="S194:S216">
    <cfRule type="expression" dxfId="128" priority="178">
      <formula>$U194="集計"</formula>
    </cfRule>
    <cfRule type="expression" dxfId="127" priority="179">
      <formula>$U194="小"</formula>
    </cfRule>
    <cfRule type="expression" dxfId="126" priority="180">
      <formula>$U194="大"</formula>
    </cfRule>
  </conditionalFormatting>
  <conditionalFormatting sqref="S194:S216">
    <cfRule type="expression" dxfId="125" priority="175">
      <formula>W194="集計"</formula>
    </cfRule>
    <cfRule type="expression" dxfId="124" priority="176">
      <formula>W194="小"</formula>
    </cfRule>
    <cfRule type="expression" dxfId="123" priority="177">
      <formula>W194="大"</formula>
    </cfRule>
  </conditionalFormatting>
  <conditionalFormatting sqref="T194:T216">
    <cfRule type="expression" dxfId="122" priority="172">
      <formula>Y194="集計"</formula>
    </cfRule>
    <cfRule type="expression" dxfId="121" priority="173">
      <formula>Y194="小"</formula>
    </cfRule>
    <cfRule type="expression" dxfId="120" priority="174">
      <formula>Y194="大"</formula>
    </cfRule>
  </conditionalFormatting>
  <conditionalFormatting sqref="N194:N216">
    <cfRule type="expression" dxfId="119" priority="133">
      <formula>$U194="集計"</formula>
    </cfRule>
    <cfRule type="expression" dxfId="118" priority="134">
      <formula>$U194="小"</formula>
    </cfRule>
    <cfRule type="expression" dxfId="117" priority="135">
      <formula>$U194="大"</formula>
    </cfRule>
  </conditionalFormatting>
  <conditionalFormatting sqref="N194:N216">
    <cfRule type="expression" dxfId="116" priority="130">
      <formula>X194="集計"</formula>
    </cfRule>
    <cfRule type="expression" dxfId="115" priority="131">
      <formula>X194="小"</formula>
    </cfRule>
    <cfRule type="expression" dxfId="114" priority="132">
      <formula>X194="大"</formula>
    </cfRule>
  </conditionalFormatting>
  <conditionalFormatting sqref="P194:P216">
    <cfRule type="expression" dxfId="113" priority="127">
      <formula>W194="集計"</formula>
    </cfRule>
    <cfRule type="expression" dxfId="112" priority="128">
      <formula>W194="小"</formula>
    </cfRule>
    <cfRule type="expression" dxfId="111" priority="129">
      <formula>W194="大"</formula>
    </cfRule>
  </conditionalFormatting>
  <conditionalFormatting sqref="N194:N216">
    <cfRule type="expression" dxfId="110" priority="121">
      <formula>W194="集計"</formula>
    </cfRule>
    <cfRule type="expression" dxfId="109" priority="122">
      <formula>W194="小"</formula>
    </cfRule>
    <cfRule type="expression" dxfId="108" priority="123">
      <formula>W194="大"</formula>
    </cfRule>
  </conditionalFormatting>
  <conditionalFormatting sqref="O211:O213">
    <cfRule type="expression" dxfId="107" priority="118">
      <formula>$U211="集計"</formula>
    </cfRule>
    <cfRule type="expression" dxfId="106" priority="119">
      <formula>$U211="小"</formula>
    </cfRule>
    <cfRule type="expression" dxfId="105" priority="120">
      <formula>$U211="大"</formula>
    </cfRule>
  </conditionalFormatting>
  <conditionalFormatting sqref="O211:O213">
    <cfRule type="expression" dxfId="104" priority="115">
      <formula>V211="集計"</formula>
    </cfRule>
    <cfRule type="expression" dxfId="103" priority="116">
      <formula>V211="小"</formula>
    </cfRule>
    <cfRule type="expression" dxfId="102" priority="117">
      <formula>V211="大"</formula>
    </cfRule>
  </conditionalFormatting>
  <conditionalFormatting sqref="O211:O213">
    <cfRule type="expression" dxfId="101" priority="112">
      <formula>X211="集計"</formula>
    </cfRule>
    <cfRule type="expression" dxfId="100" priority="113">
      <formula>X211="小"</formula>
    </cfRule>
    <cfRule type="expression" dxfId="99" priority="114">
      <formula>X211="大"</formula>
    </cfRule>
  </conditionalFormatting>
  <conditionalFormatting sqref="O194:O206">
    <cfRule type="expression" dxfId="98" priority="109">
      <formula>$U194="集計"</formula>
    </cfRule>
    <cfRule type="expression" dxfId="97" priority="110">
      <formula>$U194="小"</formula>
    </cfRule>
    <cfRule type="expression" dxfId="96" priority="111">
      <formula>$U194="大"</formula>
    </cfRule>
  </conditionalFormatting>
  <conditionalFormatting sqref="O194:O206">
    <cfRule type="expression" dxfId="95" priority="106">
      <formula>V194="集計"</formula>
    </cfRule>
    <cfRule type="expression" dxfId="94" priority="107">
      <formula>V194="小"</formula>
    </cfRule>
    <cfRule type="expression" dxfId="93" priority="108">
      <formula>V194="大"</formula>
    </cfRule>
  </conditionalFormatting>
  <conditionalFormatting sqref="O194:O206">
    <cfRule type="expression" dxfId="92" priority="103">
      <formula>X194="集計"</formula>
    </cfRule>
    <cfRule type="expression" dxfId="91" priority="104">
      <formula>X194="小"</formula>
    </cfRule>
    <cfRule type="expression" dxfId="90" priority="105">
      <formula>X194="大"</formula>
    </cfRule>
  </conditionalFormatting>
  <conditionalFormatting sqref="O207:O210">
    <cfRule type="expression" dxfId="89" priority="100">
      <formula>$U207="集計"</formula>
    </cfRule>
    <cfRule type="expression" dxfId="88" priority="101">
      <formula>$U207="小"</formula>
    </cfRule>
    <cfRule type="expression" dxfId="87" priority="102">
      <formula>$U207="大"</formula>
    </cfRule>
  </conditionalFormatting>
  <conditionalFormatting sqref="O207:O210">
    <cfRule type="expression" dxfId="86" priority="97">
      <formula>V207="集計"</formula>
    </cfRule>
    <cfRule type="expression" dxfId="85" priority="98">
      <formula>V207="小"</formula>
    </cfRule>
    <cfRule type="expression" dxfId="84" priority="99">
      <formula>V207="大"</formula>
    </cfRule>
  </conditionalFormatting>
  <conditionalFormatting sqref="O207:O210">
    <cfRule type="expression" dxfId="83" priority="94">
      <formula>X207="集計"</formula>
    </cfRule>
    <cfRule type="expression" dxfId="82" priority="95">
      <formula>X207="小"</formula>
    </cfRule>
    <cfRule type="expression" dxfId="81" priority="96">
      <formula>X207="大"</formula>
    </cfRule>
  </conditionalFormatting>
  <conditionalFormatting sqref="O214:O215">
    <cfRule type="expression" dxfId="80" priority="91">
      <formula>$U214="集計"</formula>
    </cfRule>
    <cfRule type="expression" dxfId="79" priority="92">
      <formula>$U214="小"</formula>
    </cfRule>
    <cfRule type="expression" dxfId="78" priority="93">
      <formula>$U214="大"</formula>
    </cfRule>
  </conditionalFormatting>
  <conditionalFormatting sqref="O214:O215">
    <cfRule type="expression" dxfId="77" priority="88">
      <formula>V214="集計"</formula>
    </cfRule>
    <cfRule type="expression" dxfId="76" priority="89">
      <formula>V214="小"</formula>
    </cfRule>
    <cfRule type="expression" dxfId="75" priority="90">
      <formula>V214="大"</formula>
    </cfRule>
  </conditionalFormatting>
  <conditionalFormatting sqref="O214:O215">
    <cfRule type="expression" dxfId="74" priority="85">
      <formula>X214="集計"</formula>
    </cfRule>
    <cfRule type="expression" dxfId="73" priority="86">
      <formula>X214="小"</formula>
    </cfRule>
    <cfRule type="expression" dxfId="72" priority="87">
      <formula>X214="大"</formula>
    </cfRule>
  </conditionalFormatting>
  <conditionalFormatting sqref="G238:N238">
    <cfRule type="expression" dxfId="71" priority="82">
      <formula>$U238="集計"</formula>
    </cfRule>
    <cfRule type="expression" dxfId="70" priority="83">
      <formula>$U238="小"</formula>
    </cfRule>
    <cfRule type="expression" dxfId="69" priority="84">
      <formula>$U238="大"</formula>
    </cfRule>
  </conditionalFormatting>
  <conditionalFormatting sqref="T238">
    <cfRule type="expression" dxfId="68" priority="79">
      <formula>X238="集計"</formula>
    </cfRule>
    <cfRule type="expression" dxfId="67" priority="80">
      <formula>X238="小"</formula>
    </cfRule>
    <cfRule type="expression" dxfId="66" priority="81">
      <formula>X238="大"</formula>
    </cfRule>
  </conditionalFormatting>
  <conditionalFormatting sqref="Q238">
    <cfRule type="expression" dxfId="65" priority="76">
      <formula>Z238="集計"</formula>
    </cfRule>
    <cfRule type="expression" dxfId="64" priority="77">
      <formula>Z238="小"</formula>
    </cfRule>
    <cfRule type="expression" dxfId="63" priority="78">
      <formula>Z238="大"</formula>
    </cfRule>
  </conditionalFormatting>
  <conditionalFormatting sqref="Q238">
    <cfRule type="expression" dxfId="62" priority="73">
      <formula>X238="集計"</formula>
    </cfRule>
    <cfRule type="expression" dxfId="61" priority="74">
      <formula>X238="小"</formula>
    </cfRule>
    <cfRule type="expression" dxfId="60" priority="75">
      <formula>X238="大"</formula>
    </cfRule>
  </conditionalFormatting>
  <conditionalFormatting sqref="H238">
    <cfRule type="expression" dxfId="59" priority="70">
      <formula>P238="集計"</formula>
    </cfRule>
    <cfRule type="expression" dxfId="58" priority="71">
      <formula>P238="小"</formula>
    </cfRule>
    <cfRule type="expression" dxfId="57" priority="72">
      <formula>P238="大"</formula>
    </cfRule>
  </conditionalFormatting>
  <conditionalFormatting sqref="J238:N238">
    <cfRule type="expression" dxfId="56" priority="67">
      <formula>T238="集計"</formula>
    </cfRule>
    <cfRule type="expression" dxfId="55" priority="68">
      <formula>T238="小"</formula>
    </cfRule>
    <cfRule type="expression" dxfId="54" priority="69">
      <formula>T238="大"</formula>
    </cfRule>
  </conditionalFormatting>
  <conditionalFormatting sqref="I238">
    <cfRule type="expression" dxfId="53" priority="58">
      <formula>R238="集計"</formula>
    </cfRule>
    <cfRule type="expression" dxfId="52" priority="59">
      <formula>R238="小"</formula>
    </cfRule>
    <cfRule type="expression" dxfId="51" priority="60">
      <formula>R238="大"</formula>
    </cfRule>
  </conditionalFormatting>
  <conditionalFormatting sqref="S238">
    <cfRule type="expression" dxfId="50" priority="55">
      <formula>$U238="集計"</formula>
    </cfRule>
    <cfRule type="expression" dxfId="49" priority="56">
      <formula>$U238="小"</formula>
    </cfRule>
    <cfRule type="expression" dxfId="48" priority="57">
      <formula>$U238="大"</formula>
    </cfRule>
  </conditionalFormatting>
  <conditionalFormatting sqref="S238">
    <cfRule type="expression" dxfId="47" priority="52">
      <formula>W238="集計"</formula>
    </cfRule>
    <cfRule type="expression" dxfId="46" priority="53">
      <formula>W238="小"</formula>
    </cfRule>
    <cfRule type="expression" dxfId="45" priority="54">
      <formula>W238="大"</formula>
    </cfRule>
  </conditionalFormatting>
  <conditionalFormatting sqref="O238">
    <cfRule type="expression" dxfId="44" priority="49">
      <formula>$U238="集計"</formula>
    </cfRule>
    <cfRule type="expression" dxfId="43" priority="50">
      <formula>$U238="小"</formula>
    </cfRule>
    <cfRule type="expression" dxfId="42" priority="51">
      <formula>$U238="大"</formula>
    </cfRule>
  </conditionalFormatting>
  <conditionalFormatting sqref="O238">
    <cfRule type="expression" dxfId="41" priority="46">
      <formula>V238="集計"</formula>
    </cfRule>
    <cfRule type="expression" dxfId="40" priority="47">
      <formula>V238="小"</formula>
    </cfRule>
    <cfRule type="expression" dxfId="39" priority="48">
      <formula>V238="大"</formula>
    </cfRule>
  </conditionalFormatting>
  <conditionalFormatting sqref="O238">
    <cfRule type="expression" dxfId="38" priority="43">
      <formula>X238="集計"</formula>
    </cfRule>
    <cfRule type="expression" dxfId="37" priority="44">
      <formula>X238="小"</formula>
    </cfRule>
    <cfRule type="expression" dxfId="36" priority="45">
      <formula>X238="大"</formula>
    </cfRule>
  </conditionalFormatting>
  <conditionalFormatting sqref="G267:N267">
    <cfRule type="expression" dxfId="35" priority="40">
      <formula>$U267="集計"</formula>
    </cfRule>
    <cfRule type="expression" dxfId="34" priority="41">
      <formula>$U267="小"</formula>
    </cfRule>
    <cfRule type="expression" dxfId="33" priority="42">
      <formula>$U267="大"</formula>
    </cfRule>
  </conditionalFormatting>
  <conditionalFormatting sqref="T267">
    <cfRule type="expression" dxfId="32" priority="37">
      <formula>X267="集計"</formula>
    </cfRule>
    <cfRule type="expression" dxfId="31" priority="38">
      <formula>X267="小"</formula>
    </cfRule>
    <cfRule type="expression" dxfId="30" priority="39">
      <formula>X267="大"</formula>
    </cfRule>
  </conditionalFormatting>
  <conditionalFormatting sqref="Q267">
    <cfRule type="expression" dxfId="29" priority="34">
      <formula>Z267="集計"</formula>
    </cfRule>
    <cfRule type="expression" dxfId="28" priority="35">
      <formula>Z267="小"</formula>
    </cfRule>
    <cfRule type="expression" dxfId="27" priority="36">
      <formula>Z267="大"</formula>
    </cfRule>
  </conditionalFormatting>
  <conditionalFormatting sqref="Q267">
    <cfRule type="expression" dxfId="26" priority="31">
      <formula>X267="集計"</formula>
    </cfRule>
    <cfRule type="expression" dxfId="25" priority="32">
      <formula>X267="小"</formula>
    </cfRule>
    <cfRule type="expression" dxfId="24" priority="33">
      <formula>X267="大"</formula>
    </cfRule>
  </conditionalFormatting>
  <conditionalFormatting sqref="H267">
    <cfRule type="expression" dxfId="23" priority="28">
      <formula>P267="集計"</formula>
    </cfRule>
    <cfRule type="expression" dxfId="22" priority="29">
      <formula>P267="小"</formula>
    </cfRule>
    <cfRule type="expression" dxfId="21" priority="30">
      <formula>P267="大"</formula>
    </cfRule>
  </conditionalFormatting>
  <conditionalFormatting sqref="J267:N267">
    <cfRule type="expression" dxfId="20" priority="25">
      <formula>T267="集計"</formula>
    </cfRule>
    <cfRule type="expression" dxfId="19" priority="26">
      <formula>T267="小"</formula>
    </cfRule>
    <cfRule type="expression" dxfId="18" priority="27">
      <formula>T267="大"</formula>
    </cfRule>
  </conditionalFormatting>
  <conditionalFormatting sqref="I267">
    <cfRule type="expression" dxfId="17" priority="16">
      <formula>R267="集計"</formula>
    </cfRule>
    <cfRule type="expression" dxfId="16" priority="17">
      <formula>R267="小"</formula>
    </cfRule>
    <cfRule type="expression" dxfId="15" priority="18">
      <formula>R267="大"</formula>
    </cfRule>
  </conditionalFormatting>
  <conditionalFormatting sqref="S267">
    <cfRule type="expression" dxfId="14" priority="13">
      <formula>$U267="集計"</formula>
    </cfRule>
    <cfRule type="expression" dxfId="13" priority="14">
      <formula>$U267="小"</formula>
    </cfRule>
    <cfRule type="expression" dxfId="12" priority="15">
      <formula>$U267="大"</formula>
    </cfRule>
  </conditionalFormatting>
  <conditionalFormatting sqref="S267">
    <cfRule type="expression" dxfId="11" priority="10">
      <formula>W267="集計"</formula>
    </cfRule>
    <cfRule type="expression" dxfId="10" priority="11">
      <formula>W267="小"</formula>
    </cfRule>
    <cfRule type="expression" dxfId="9" priority="12">
      <formula>W267="大"</formula>
    </cfRule>
  </conditionalFormatting>
  <conditionalFormatting sqref="O267">
    <cfRule type="expression" dxfId="8" priority="7">
      <formula>$U267="集計"</formula>
    </cfRule>
    <cfRule type="expression" dxfId="7" priority="8">
      <formula>$U267="小"</formula>
    </cfRule>
    <cfRule type="expression" dxfId="6" priority="9">
      <formula>$U267="大"</formula>
    </cfRule>
  </conditionalFormatting>
  <conditionalFormatting sqref="O267">
    <cfRule type="expression" dxfId="5" priority="4">
      <formula>V267="集計"</formula>
    </cfRule>
    <cfRule type="expression" dxfId="4" priority="5">
      <formula>V267="小"</formula>
    </cfRule>
    <cfRule type="expression" dxfId="3" priority="6">
      <formula>V267="大"</formula>
    </cfRule>
  </conditionalFormatting>
  <conditionalFormatting sqref="O267">
    <cfRule type="expression" dxfId="2" priority="1">
      <formula>X267="集計"</formula>
    </cfRule>
    <cfRule type="expression" dxfId="1" priority="2">
      <formula>X267="小"</formula>
    </cfRule>
    <cfRule type="expression" dxfId="0" priority="3">
      <formula>X267="大"</formula>
    </cfRule>
  </conditionalFormatting>
  <pageMargins left="0.23622047244094491" right="0.23622047244094491" top="0.74803149606299213" bottom="0.74803149606299213" header="0.31496062992125984" footer="0.31496062992125984"/>
  <pageSetup paperSize="8" scale="76" fitToHeight="0" orientation="landscape" r:id="rId1"/>
  <headerFooter>
    <oddFooter>&amp;C&amp;A&amp;RPage &amp;P</oddFooter>
  </headerFooter>
  <rowBreaks count="2" manualBreakCount="2">
    <brk id="168" max="16383" man="1"/>
    <brk id="253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" sqref="A4"/>
    </sheetView>
  </sheetViews>
  <sheetFormatPr defaultRowHeight="13.2"/>
  <sheetData>
    <row r="1" spans="1:1">
      <c r="A1" t="s">
        <v>362</v>
      </c>
    </row>
    <row r="3" spans="1:1">
      <c r="A3" t="s">
        <v>369</v>
      </c>
    </row>
  </sheetData>
  <phoneticPr fontId="3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予算案 ＜合計＞</vt:lpstr>
      <vt:lpstr>特記事項</vt:lpstr>
      <vt:lpstr>'予算案 ＜合計＞'!Print_Area</vt:lpstr>
      <vt:lpstr>'予算案 ＜合計＞'!Print_Titles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tanaka06</dc:creator>
  <cp:lastModifiedBy>麻生 浩平</cp:lastModifiedBy>
  <cp:lastPrinted>2024-02-22T02:53:54Z</cp:lastPrinted>
  <dcterms:created xsi:type="dcterms:W3CDTF">2015-03-04T02:43:15Z</dcterms:created>
  <dcterms:modified xsi:type="dcterms:W3CDTF">2024-02-22T02:53:55Z</dcterms:modified>
</cp:coreProperties>
</file>