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Happy01\Desktop\"/>
    </mc:Choice>
  </mc:AlternateContent>
  <xr:revisionPtr revIDLastSave="0" documentId="13_ncr:1_{87BDD93F-F13B-4068-98C5-1089262CB6DF}" xr6:coauthVersionLast="47" xr6:coauthVersionMax="47" xr10:uidLastSave="{00000000-0000-0000-0000-000000000000}"/>
  <bookViews>
    <workbookView xWindow="-120" yWindow="-120" windowWidth="29040" windowHeight="15840" tabRatio="984" activeTab="6" xr2:uid="{00000000-000D-0000-FFFF-FFFF00000000}"/>
  </bookViews>
  <sheets>
    <sheet name="h26" sheetId="20" r:id="rId1"/>
    <sheet name="h28" sheetId="19" r:id="rId2"/>
    <sheet name="h29" sheetId="21" r:id="rId3"/>
    <sheet name="h30" sheetId="22" r:id="rId4"/>
    <sheet name="Ｒ1 " sheetId="23" r:id="rId5"/>
    <sheet name="Ｒ2" sheetId="24" r:id="rId6"/>
    <sheet name="R３" sheetId="25" r:id="rId7"/>
  </sheets>
  <definedNames>
    <definedName name="_xlnm.Print_Area" localSheetId="1">'h28'!$A$1:$I$95</definedName>
  </definedNames>
  <calcPr calcId="191029"/>
  <customWorkbookViews>
    <customWorkbookView name="JDL - 個人用ビュー" guid="{1F4C3A28-8AF7-4CA2-AA54-2977604E1925}" mergeInterval="0" personalView="1" maximized="1" xWindow="1" yWindow="1" windowWidth="1676" windowHeight="825" activeSheetId="6"/>
    <customWorkbookView name="江田 - 個人用ビュー" guid="{C6C41CC9-EC89-4C60-B6AF-090407442283}" mergeInterval="0" personalView="1" maximized="1" xWindow="1" yWindow="1" windowWidth="1676" windowHeight="831" activeSheetId="7"/>
  </customWorkbookViews>
</workbook>
</file>

<file path=xl/calcChain.xml><?xml version="1.0" encoding="utf-8"?>
<calcChain xmlns="http://schemas.openxmlformats.org/spreadsheetml/2006/main">
  <c r="H28" i="24" l="1"/>
  <c r="I81" i="24"/>
  <c r="I80" i="25"/>
  <c r="I76" i="25"/>
  <c r="G70" i="25"/>
  <c r="G45" i="25"/>
  <c r="G40" i="25"/>
  <c r="G37" i="25"/>
  <c r="H28" i="25"/>
  <c r="H24" i="25"/>
  <c r="H18" i="25"/>
  <c r="H14" i="25"/>
  <c r="H11" i="25"/>
  <c r="I77" i="24"/>
  <c r="H24" i="24"/>
  <c r="H14" i="24"/>
  <c r="H18" i="24"/>
  <c r="H11" i="24"/>
  <c r="I79" i="23"/>
  <c r="I76" i="23"/>
  <c r="H27" i="23"/>
  <c r="H24" i="23"/>
  <c r="H18" i="23"/>
  <c r="H14" i="23"/>
  <c r="H11" i="23"/>
  <c r="H71" i="25" l="1"/>
  <c r="H41" i="25"/>
  <c r="I72" i="25"/>
  <c r="I29" i="25"/>
  <c r="I29" i="24"/>
  <c r="I28" i="23"/>
  <c r="I73" i="25" l="1"/>
  <c r="I81" i="25" s="1"/>
  <c r="I83" i="25" s="1"/>
  <c r="I85" i="25" s="1"/>
  <c r="G40" i="24"/>
  <c r="G37" i="24"/>
  <c r="H41" i="24" s="1"/>
  <c r="G39" i="23"/>
  <c r="G36" i="23"/>
  <c r="H40" i="23" s="1"/>
  <c r="G71" i="24" l="1"/>
  <c r="G45" i="24"/>
  <c r="G70" i="23"/>
  <c r="H72" i="24" l="1"/>
  <c r="I73" i="24" s="1"/>
  <c r="I74" i="24" s="1"/>
  <c r="G44" i="23"/>
  <c r="H71" i="23" s="1"/>
  <c r="G78" i="22" l="1"/>
  <c r="G53" i="22"/>
  <c r="H43" i="22"/>
  <c r="H48" i="22" s="1"/>
  <c r="H33" i="22"/>
  <c r="H29" i="22"/>
  <c r="H19" i="22"/>
  <c r="H14" i="22"/>
  <c r="H11" i="22"/>
  <c r="I82" i="24" l="1"/>
  <c r="I84" i="24" s="1"/>
  <c r="I86" i="24" s="1"/>
  <c r="I72" i="23"/>
  <c r="I73" i="23" s="1"/>
  <c r="I80" i="23" s="1"/>
  <c r="H79" i="22"/>
  <c r="I80" i="22" s="1"/>
  <c r="I34" i="22"/>
  <c r="I34" i="21"/>
  <c r="H33" i="21"/>
  <c r="H29" i="21"/>
  <c r="H11" i="21"/>
  <c r="H14" i="21"/>
  <c r="H19" i="21"/>
  <c r="H48" i="21"/>
  <c r="G78" i="21"/>
  <c r="G53" i="21"/>
  <c r="H43" i="21"/>
  <c r="H79" i="21" l="1"/>
  <c r="I80" i="21" s="1"/>
  <c r="I82" i="23"/>
  <c r="I84" i="23" s="1"/>
  <c r="I81" i="22"/>
  <c r="I90" i="22" s="1"/>
  <c r="I92" i="22" s="1"/>
  <c r="I94" i="22" s="1"/>
  <c r="G173" i="19"/>
  <c r="G148" i="19"/>
  <c r="H174" i="19" s="1"/>
  <c r="H143" i="19"/>
  <c r="H138" i="19"/>
  <c r="H129" i="19"/>
  <c r="H125" i="19"/>
  <c r="H115" i="19"/>
  <c r="H110" i="19"/>
  <c r="H107" i="19"/>
  <c r="I130" i="19" l="1"/>
  <c r="I81" i="21"/>
  <c r="I90" i="21" s="1"/>
  <c r="I92" i="21" s="1"/>
  <c r="I94" i="21" s="1"/>
  <c r="I175" i="19"/>
  <c r="I176" i="19" s="1"/>
  <c r="I185" i="19" s="1"/>
  <c r="I187" i="19" s="1"/>
  <c r="I189" i="19" s="1"/>
  <c r="G77" i="20"/>
  <c r="H78" i="20" s="1"/>
  <c r="G52" i="20"/>
  <c r="H47" i="20"/>
  <c r="H42" i="20"/>
  <c r="H33" i="20"/>
  <c r="H29" i="20"/>
  <c r="H19" i="20"/>
  <c r="H14" i="20"/>
  <c r="H11" i="20"/>
  <c r="I34" i="20" l="1"/>
  <c r="I79" i="20"/>
  <c r="I80" i="20" s="1"/>
  <c r="I89" i="20" s="1"/>
  <c r="I91" i="20" s="1"/>
  <c r="I93" i="20" s="1"/>
  <c r="H12" i="19" l="1"/>
  <c r="H20" i="19"/>
  <c r="H43" i="19"/>
  <c r="H15" i="19"/>
  <c r="H30" i="19"/>
  <c r="H48" i="19"/>
  <c r="G53" i="19"/>
  <c r="G78" i="19"/>
  <c r="H34" i="19"/>
  <c r="H79" i="19" l="1"/>
  <c r="I80" i="19" s="1"/>
  <c r="I35" i="19"/>
  <c r="I81" i="19" l="1"/>
  <c r="I90" i="19" s="1"/>
  <c r="I92" i="19" l="1"/>
  <c r="I94" i="19" s="1"/>
</calcChain>
</file>

<file path=xl/sharedStrings.xml><?xml version="1.0" encoding="utf-8"?>
<sst xmlns="http://schemas.openxmlformats.org/spreadsheetml/2006/main" count="858" uniqueCount="136">
  <si>
    <t>科目</t>
    <rPh sb="0" eb="2">
      <t>カモク</t>
    </rPh>
    <phoneticPr fontId="2"/>
  </si>
  <si>
    <t>（単位：円）</t>
    <rPh sb="1" eb="3">
      <t>タンイ</t>
    </rPh>
    <rPh sb="4" eb="5">
      <t>エン</t>
    </rPh>
    <phoneticPr fontId="2"/>
  </si>
  <si>
    <t>受取利息</t>
    <rPh sb="0" eb="2">
      <t>ウケトリ</t>
    </rPh>
    <rPh sb="2" eb="4">
      <t>リソク</t>
    </rPh>
    <phoneticPr fontId="2"/>
  </si>
  <si>
    <t>旅費交通費</t>
    <rPh sb="0" eb="2">
      <t>リョヒ</t>
    </rPh>
    <rPh sb="2" eb="5">
      <t>コウツウヒ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</si>
  <si>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</si>
  <si>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</si>
  <si>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</si>
  <si>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金額</t>
    <rPh sb="0" eb="2">
      <t>キンガク</t>
    </rPh>
    <phoneticPr fontId="2"/>
  </si>
  <si>
    <t>受取会費</t>
  </si>
  <si>
    <t>１．</t>
  </si>
  <si>
    <t>１．</t>
    <phoneticPr fontId="2"/>
  </si>
  <si>
    <t>経常収益</t>
  </si>
  <si>
    <t>Ⅰ</t>
  </si>
  <si>
    <t>３．</t>
    <phoneticPr fontId="2"/>
  </si>
  <si>
    <t>受取助成金等</t>
    <phoneticPr fontId="2"/>
  </si>
  <si>
    <t>４．</t>
    <phoneticPr fontId="2"/>
  </si>
  <si>
    <t>５．</t>
    <phoneticPr fontId="2"/>
  </si>
  <si>
    <t>経常費用</t>
  </si>
  <si>
    <t>Ⅱ</t>
    <phoneticPr fontId="2"/>
  </si>
  <si>
    <t>人件費</t>
    <phoneticPr fontId="2"/>
  </si>
  <si>
    <t>その他経費</t>
    <phoneticPr fontId="2"/>
  </si>
  <si>
    <t>（１）</t>
    <phoneticPr fontId="2"/>
  </si>
  <si>
    <t>（２）</t>
    <phoneticPr fontId="2"/>
  </si>
  <si>
    <t>経常外収益</t>
    <phoneticPr fontId="2"/>
  </si>
  <si>
    <t>Ⅲ</t>
    <phoneticPr fontId="2"/>
  </si>
  <si>
    <t>経常外費用</t>
    <phoneticPr fontId="2"/>
  </si>
  <si>
    <t>Ⅳ</t>
    <phoneticPr fontId="2"/>
  </si>
  <si>
    <t>正会員受取会費</t>
  </si>
  <si>
    <t>賛助会員受取会費</t>
    <phoneticPr fontId="2"/>
  </si>
  <si>
    <t>事業収益</t>
    <phoneticPr fontId="2"/>
  </si>
  <si>
    <t>その他収益</t>
    <phoneticPr fontId="2"/>
  </si>
  <si>
    <t>給料手当</t>
    <rPh sb="0" eb="2">
      <t>キュウリョウ</t>
    </rPh>
    <rPh sb="2" eb="4">
      <t>テア</t>
    </rPh>
    <phoneticPr fontId="2"/>
  </si>
  <si>
    <t>人件費計</t>
    <rPh sb="0" eb="3">
      <t>ジンケンヒ</t>
    </rPh>
    <rPh sb="3" eb="4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</si>
  <si>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</si>
  <si>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</si>
  <si>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</si>
  <si>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経常外収益計</t>
    <phoneticPr fontId="2"/>
  </si>
  <si>
    <t>経常外費用計</t>
    <phoneticPr fontId="2"/>
  </si>
  <si>
    <t>経常収益計</t>
    <phoneticPr fontId="2"/>
  </si>
  <si>
    <t>当期正味財産増減額</t>
  </si>
  <si>
    <t>前期繰越正味財産額</t>
  </si>
  <si>
    <t>次期繰越正味財産額</t>
  </si>
  <si>
    <t>役員報酬</t>
    <rPh sb="0" eb="4">
      <t>ヤクインホウシュウ</t>
    </rPh>
    <phoneticPr fontId="2"/>
  </si>
  <si>
    <t>１．事業費</t>
    <rPh sb="2" eb="5">
      <t>ジギョウヒ</t>
    </rPh>
    <phoneticPr fontId="2"/>
  </si>
  <si>
    <t>管理費計</t>
    <rPh sb="0" eb="3">
      <t>カンリヒ</t>
    </rPh>
    <rPh sb="3" eb="4">
      <t>ケイ</t>
    </rPh>
    <phoneticPr fontId="2"/>
  </si>
  <si>
    <t>事業費計</t>
    <phoneticPr fontId="2"/>
  </si>
  <si>
    <t>事業費</t>
    <phoneticPr fontId="2"/>
  </si>
  <si>
    <t>２．</t>
    <phoneticPr fontId="2"/>
  </si>
  <si>
    <t>管理費</t>
    <phoneticPr fontId="2"/>
  </si>
  <si>
    <t>受取寄附金</t>
  </si>
  <si>
    <t>受取寄附金　　</t>
    <rPh sb="0" eb="2">
      <t>ウケトリ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</si>
  <si>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</si>
  <si>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</si>
  <si>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雑収益</t>
    <phoneticPr fontId="2"/>
  </si>
  <si>
    <t>･････････････</t>
    <phoneticPr fontId="2"/>
  </si>
  <si>
    <t>食事材料仕入</t>
    <rPh sb="0" eb="2">
      <t>ショクジ</t>
    </rPh>
    <rPh sb="2" eb="6">
      <t>ザイリョウシイレ</t>
    </rPh>
    <phoneticPr fontId="2"/>
  </si>
  <si>
    <t>処遇改善交付金</t>
    <rPh sb="0" eb="2">
      <t>ショグウ</t>
    </rPh>
    <rPh sb="2" eb="4">
      <t>カイゼン</t>
    </rPh>
    <rPh sb="4" eb="7">
      <t>コウフキン</t>
    </rPh>
    <phoneticPr fontId="2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</si>
  <si>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2"/>
  </si>
  <si>
    <t>通信費</t>
    <rPh sb="0" eb="3">
      <t>ツウシンヒ</t>
    </rPh>
    <phoneticPr fontId="2"/>
  </si>
  <si>
    <t>消耗品費</t>
    <rPh sb="0" eb="4">
      <t>ショウモウヒンヒ</t>
    </rPh>
    <phoneticPr fontId="2"/>
  </si>
  <si>
    <t>修繕費</t>
    <rPh sb="0" eb="3">
      <t>シュウゼンヒ</t>
    </rPh>
    <phoneticPr fontId="2"/>
  </si>
  <si>
    <t>燃料費</t>
    <rPh sb="0" eb="3">
      <t>ネンリョウヒ</t>
    </rPh>
    <phoneticPr fontId="2"/>
  </si>
  <si>
    <t>水道光熱費</t>
    <rPh sb="0" eb="5">
      <t>スイドウコウネツヒ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</si>
  <si>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</si>
  <si>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</si>
  <si>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</si>
  <si>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固定資産売却簿価</t>
    <rPh sb="0" eb="2">
      <t>コテイ</t>
    </rPh>
    <rPh sb="2" eb="4">
      <t>シサン</t>
    </rPh>
    <rPh sb="4" eb="6">
      <t>バイキャク</t>
    </rPh>
    <rPh sb="6" eb="8">
      <t>ボカ</t>
    </rPh>
    <phoneticPr fontId="2"/>
  </si>
  <si>
    <t>固定資産売却収入</t>
    <rPh sb="6" eb="8">
      <t>シュウニュウ</t>
    </rPh>
    <phoneticPr fontId="2"/>
  </si>
  <si>
    <t>消耗什器備品</t>
    <rPh sb="0" eb="2">
      <t>ショウモウ</t>
    </rPh>
    <rPh sb="2" eb="4">
      <t>ジュウキ</t>
    </rPh>
    <rPh sb="4" eb="6">
      <t>ビヒン</t>
    </rPh>
    <phoneticPr fontId="2"/>
  </si>
  <si>
    <t>28年度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</si>
  <si>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28年4月1日から29年3月31日まで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6" eb="17">
      <t>ニチ</t>
    </rPh>
    <phoneticPr fontId="2"/>
  </si>
  <si>
    <t>ハツピークラブ特定非営利活動法人</t>
    <phoneticPr fontId="2"/>
  </si>
  <si>
    <t>街かど助成金</t>
  </si>
  <si>
    <t>街かどサロン参加費</t>
    <rPh sb="0" eb="1">
      <t>マチ</t>
    </rPh>
    <rPh sb="6" eb="9">
      <t>サンカヒ</t>
    </rPh>
    <phoneticPr fontId="2"/>
  </si>
  <si>
    <t>通所介護保険収入</t>
    <rPh sb="0" eb="2">
      <t>ツウショ</t>
    </rPh>
    <rPh sb="2" eb="4">
      <t>カイゴ</t>
    </rPh>
    <rPh sb="4" eb="6">
      <t>ホケン</t>
    </rPh>
    <rPh sb="6" eb="8">
      <t>シュウニュウ</t>
    </rPh>
    <phoneticPr fontId="2"/>
  </si>
  <si>
    <t>予防介護保険収入</t>
    <rPh sb="0" eb="4">
      <t>ヨボウカイゴ</t>
    </rPh>
    <rPh sb="4" eb="6">
      <t>ホケン</t>
    </rPh>
    <rPh sb="6" eb="8">
      <t>シュウニュウ</t>
    </rPh>
    <phoneticPr fontId="2"/>
  </si>
  <si>
    <t>ケアマネ保険収入</t>
    <rPh sb="4" eb="8">
      <t>ホケンシュウニュウ</t>
    </rPh>
    <phoneticPr fontId="2"/>
  </si>
  <si>
    <t>介護支援補助金</t>
    <rPh sb="0" eb="2">
      <t>カイゴ</t>
    </rPh>
    <rPh sb="2" eb="4">
      <t>シエン</t>
    </rPh>
    <rPh sb="4" eb="7">
      <t>ホジョキン</t>
    </rPh>
    <phoneticPr fontId="2"/>
  </si>
  <si>
    <t>利用者負担金</t>
    <rPh sb="0" eb="3">
      <t>リヨウシャ</t>
    </rPh>
    <rPh sb="3" eb="6">
      <t>フタンキン</t>
    </rPh>
    <phoneticPr fontId="2"/>
  </si>
  <si>
    <t>食材費収入</t>
    <rPh sb="0" eb="3">
      <t>ショクザイヒ</t>
    </rPh>
    <rPh sb="3" eb="5">
      <t>シュウニュウ</t>
    </rPh>
    <phoneticPr fontId="2"/>
  </si>
  <si>
    <t>職員給食費収入</t>
    <rPh sb="0" eb="2">
      <t>ショクイン</t>
    </rPh>
    <rPh sb="2" eb="5">
      <t>キュウショクヒ</t>
    </rPh>
    <rPh sb="5" eb="7">
      <t>シュウニュウ</t>
    </rPh>
    <phoneticPr fontId="2"/>
  </si>
  <si>
    <t>研修費</t>
    <rPh sb="0" eb="2">
      <t>ケンシュウ</t>
    </rPh>
    <rPh sb="2" eb="3">
      <t>ヒ</t>
    </rPh>
    <phoneticPr fontId="2"/>
  </si>
  <si>
    <t>地代家賃</t>
    <rPh sb="0" eb="4">
      <t>チダイヤチン</t>
    </rPh>
    <phoneticPr fontId="2"/>
  </si>
  <si>
    <t>街かど経費</t>
    <rPh sb="0" eb="1">
      <t>マチ</t>
    </rPh>
    <rPh sb="3" eb="5">
      <t>ケイヒ</t>
    </rPh>
    <phoneticPr fontId="2"/>
  </si>
  <si>
    <t>事務用品費</t>
    <rPh sb="0" eb="5">
      <t>ジムヨウヒンヒ</t>
    </rPh>
    <phoneticPr fontId="2"/>
  </si>
  <si>
    <t>管理諸費</t>
    <rPh sb="0" eb="4">
      <t>カンリショヒ</t>
    </rPh>
    <phoneticPr fontId="2"/>
  </si>
  <si>
    <t>警備費</t>
    <rPh sb="0" eb="2">
      <t>ケイビ</t>
    </rPh>
    <rPh sb="2" eb="3">
      <t>ヒ</t>
    </rPh>
    <phoneticPr fontId="2"/>
  </si>
  <si>
    <t>車両維持費</t>
    <rPh sb="0" eb="5">
      <t>シャリョウイジヒ</t>
    </rPh>
    <phoneticPr fontId="2"/>
  </si>
  <si>
    <t>その他雑費</t>
    <rPh sb="2" eb="3">
      <t>タ</t>
    </rPh>
    <rPh sb="3" eb="4">
      <t>ザツ</t>
    </rPh>
    <rPh sb="4" eb="5">
      <t>ヒ</t>
    </rPh>
    <phoneticPr fontId="2"/>
  </si>
  <si>
    <t>給食委託費</t>
    <rPh sb="0" eb="2">
      <t>キュウショク</t>
    </rPh>
    <rPh sb="2" eb="5">
      <t>イタクヒ</t>
    </rPh>
    <phoneticPr fontId="2"/>
  </si>
  <si>
    <t>支払手数料</t>
    <rPh sb="0" eb="5">
      <t>シハライテスウリョウ</t>
    </rPh>
    <phoneticPr fontId="2"/>
  </si>
  <si>
    <t>交際費</t>
    <rPh sb="0" eb="3">
      <t>コウサイヒ</t>
    </rPh>
    <phoneticPr fontId="2"/>
  </si>
  <si>
    <t>教材介護諸費</t>
    <rPh sb="0" eb="2">
      <t>キョウザイ</t>
    </rPh>
    <rPh sb="2" eb="4">
      <t>カイゴ</t>
    </rPh>
    <rPh sb="4" eb="6">
      <t>ショヒ</t>
    </rPh>
    <phoneticPr fontId="2"/>
  </si>
  <si>
    <t>街かど受取利息</t>
    <rPh sb="0" eb="1">
      <t>マチ</t>
    </rPh>
    <rPh sb="3" eb="7">
      <t>ウケトリリソク</t>
    </rPh>
    <phoneticPr fontId="2"/>
  </si>
  <si>
    <t>ゆうちょ受取利息</t>
    <rPh sb="4" eb="8">
      <t>ウケトリリソク</t>
    </rPh>
    <phoneticPr fontId="2"/>
  </si>
  <si>
    <t>２</t>
    <phoneticPr fontId="2"/>
  </si>
  <si>
    <t>26年度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</si>
  <si>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26年4月1日から27年3月31日まで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6" eb="17">
      <t>ニチ</t>
    </rPh>
    <phoneticPr fontId="2"/>
  </si>
  <si>
    <t>受取利息</t>
    <rPh sb="0" eb="4">
      <t>ウケトリリソク</t>
    </rPh>
    <phoneticPr fontId="2"/>
  </si>
  <si>
    <t>雑収入</t>
    <rPh sb="0" eb="3">
      <t>ザツシュウニュウ</t>
    </rPh>
    <phoneticPr fontId="2"/>
  </si>
  <si>
    <t>賛助会員受取会費</t>
    <phoneticPr fontId="2"/>
  </si>
  <si>
    <t>･････････････</t>
    <phoneticPr fontId="2"/>
  </si>
  <si>
    <t>２</t>
    <phoneticPr fontId="2"/>
  </si>
  <si>
    <t>29年度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</si>
  <si>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29年4月1日から30年3月31日まで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6" eb="17">
      <t>ニチ</t>
    </rPh>
    <phoneticPr fontId="2"/>
  </si>
  <si>
    <t>委託事業費収入</t>
    <rPh sb="0" eb="2">
      <t>イタク</t>
    </rPh>
    <rPh sb="2" eb="5">
      <t>ジギョウヒ</t>
    </rPh>
    <rPh sb="5" eb="7">
      <t>シュウニュウ</t>
    </rPh>
    <phoneticPr fontId="2"/>
  </si>
  <si>
    <t>池田市生活支援体制整備事業</t>
    <rPh sb="0" eb="3">
      <t>イケダシ</t>
    </rPh>
    <rPh sb="3" eb="5">
      <t>セイカツ</t>
    </rPh>
    <rPh sb="5" eb="7">
      <t>シエン</t>
    </rPh>
    <rPh sb="7" eb="9">
      <t>タイセイ</t>
    </rPh>
    <rPh sb="9" eb="11">
      <t>セイビ</t>
    </rPh>
    <rPh sb="11" eb="13">
      <t>ジギョウ</t>
    </rPh>
    <phoneticPr fontId="2"/>
  </si>
  <si>
    <t>退職金</t>
    <rPh sb="0" eb="2">
      <t>タイショク</t>
    </rPh>
    <rPh sb="2" eb="3">
      <t>キン</t>
    </rPh>
    <phoneticPr fontId="2"/>
  </si>
  <si>
    <t>広告宣伝費</t>
    <rPh sb="0" eb="2">
      <t>コウコク</t>
    </rPh>
    <rPh sb="2" eb="4">
      <t>センデン</t>
    </rPh>
    <rPh sb="4" eb="5">
      <t>ヒ</t>
    </rPh>
    <phoneticPr fontId="2"/>
  </si>
  <si>
    <t>一般管理費</t>
    <rPh sb="0" eb="2">
      <t>イッパン</t>
    </rPh>
    <rPh sb="2" eb="5">
      <t>カンリヒ</t>
    </rPh>
    <phoneticPr fontId="2"/>
  </si>
  <si>
    <t>保険衛生費</t>
    <rPh sb="0" eb="2">
      <t>ホケン</t>
    </rPh>
    <rPh sb="2" eb="5">
      <t>エイセイヒ</t>
    </rPh>
    <phoneticPr fontId="2"/>
  </si>
  <si>
    <t>受取利息</t>
    <rPh sb="0" eb="2">
      <t>ウケトリ</t>
    </rPh>
    <rPh sb="2" eb="4">
      <t>リソク</t>
    </rPh>
    <phoneticPr fontId="2"/>
  </si>
  <si>
    <t>30年度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</si>
  <si>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30年4月1日から31年3月31日まで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6" eb="17">
      <t>ニチ</t>
    </rPh>
    <phoneticPr fontId="2"/>
  </si>
  <si>
    <t>2019年4月1日から2020年3月31日まで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2"/>
  </si>
  <si>
    <t>第5号議案</t>
    <rPh sb="0" eb="1">
      <t>ダイ</t>
    </rPh>
    <rPh sb="2" eb="3">
      <t>ゴウ</t>
    </rPh>
    <rPh sb="3" eb="5">
      <t>ギアン</t>
    </rPh>
    <phoneticPr fontId="2"/>
  </si>
  <si>
    <t xml:space="preserve"> 2019年　活動計算書</t>
    <rPh sb="5" eb="6">
      <t>トシ</t>
    </rPh>
    <rPh sb="7" eb="9">
      <t>カツドウ</t>
    </rPh>
    <rPh sb="9" eb="12">
      <t>ケイサンショ</t>
    </rPh>
    <phoneticPr fontId="2"/>
  </si>
  <si>
    <t>正会員受取会費　　　　37名X1200円</t>
    <rPh sb="13" eb="14">
      <t>メイ</t>
    </rPh>
    <rPh sb="19" eb="20">
      <t>エン</t>
    </rPh>
    <phoneticPr fontId="2"/>
  </si>
  <si>
    <t>賛助会員受取会費　　　　</t>
    <phoneticPr fontId="2"/>
  </si>
  <si>
    <t>移転の為の寄付金</t>
    <rPh sb="0" eb="2">
      <t>イテン</t>
    </rPh>
    <rPh sb="3" eb="4">
      <t>タメ</t>
    </rPh>
    <rPh sb="5" eb="8">
      <t>キフキン</t>
    </rPh>
    <phoneticPr fontId="2"/>
  </si>
  <si>
    <t>日本財団郵送車両寄付金</t>
    <rPh sb="0" eb="2">
      <t>ニホン</t>
    </rPh>
    <rPh sb="2" eb="4">
      <t>ザイダン</t>
    </rPh>
    <rPh sb="4" eb="6">
      <t>ユウソウ</t>
    </rPh>
    <rPh sb="6" eb="8">
      <t>シャリョウ</t>
    </rPh>
    <rPh sb="8" eb="11">
      <t>キフキン</t>
    </rPh>
    <phoneticPr fontId="2"/>
  </si>
  <si>
    <t>人材開発支援助成金</t>
  </si>
  <si>
    <t>退職金・賞与</t>
    <rPh sb="0" eb="2">
      <t>タイショク</t>
    </rPh>
    <rPh sb="2" eb="3">
      <t>キン</t>
    </rPh>
    <rPh sb="4" eb="6">
      <t>ショウヨ</t>
    </rPh>
    <phoneticPr fontId="2"/>
  </si>
  <si>
    <t>2020年4月1日から2021年3月31日まで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2"/>
  </si>
  <si>
    <t>除却損</t>
    <rPh sb="0" eb="2">
      <t>ジョキャク</t>
    </rPh>
    <rPh sb="2" eb="3">
      <t>ソン</t>
    </rPh>
    <phoneticPr fontId="2"/>
  </si>
  <si>
    <t>運賃（引越費用）</t>
    <rPh sb="0" eb="2">
      <t>ウンチン</t>
    </rPh>
    <rPh sb="3" eb="5">
      <t>ヒッコシ</t>
    </rPh>
    <rPh sb="5" eb="7">
      <t>ヒヨウ</t>
    </rPh>
    <phoneticPr fontId="2"/>
  </si>
  <si>
    <t>寄付金</t>
    <rPh sb="0" eb="3">
      <t>キフキン</t>
    </rPh>
    <phoneticPr fontId="2"/>
  </si>
  <si>
    <t>助成金</t>
    <rPh sb="0" eb="2">
      <t>ジョセイ</t>
    </rPh>
    <rPh sb="2" eb="3">
      <t>キン</t>
    </rPh>
    <phoneticPr fontId="2"/>
  </si>
  <si>
    <t xml:space="preserve"> 2021年　活動予算（案）</t>
    <rPh sb="5" eb="6">
      <t>トシ</t>
    </rPh>
    <rPh sb="7" eb="9">
      <t>カツドウ</t>
    </rPh>
    <rPh sb="9" eb="11">
      <t>ヨサン</t>
    </rPh>
    <rPh sb="12" eb="13">
      <t>アン</t>
    </rPh>
    <phoneticPr fontId="2"/>
  </si>
  <si>
    <t>正会員受取会費　　　　３８名X1200円</t>
    <rPh sb="13" eb="14">
      <t>メイ</t>
    </rPh>
    <rPh sb="19" eb="20">
      <t>エン</t>
    </rPh>
    <phoneticPr fontId="2"/>
  </si>
  <si>
    <t>大阪府新型コロナウイルス支援金他</t>
    <rPh sb="0" eb="3">
      <t>オオサカフ</t>
    </rPh>
    <rPh sb="3" eb="4">
      <t>シン</t>
    </rPh>
    <rPh sb="4" eb="5">
      <t>ガタ</t>
    </rPh>
    <rPh sb="12" eb="14">
      <t>シエン</t>
    </rPh>
    <rPh sb="14" eb="15">
      <t>キン</t>
    </rPh>
    <rPh sb="15" eb="16">
      <t>ホカ</t>
    </rPh>
    <phoneticPr fontId="2"/>
  </si>
  <si>
    <t xml:space="preserve"> 2020年　活動計算書</t>
    <rPh sb="5" eb="6">
      <t>トシ</t>
    </rPh>
    <rPh sb="7" eb="9">
      <t>カツドウ</t>
    </rPh>
    <rPh sb="9" eb="12">
      <t>ケイサンショ</t>
    </rPh>
    <phoneticPr fontId="2"/>
  </si>
  <si>
    <t>備品</t>
    <rPh sb="0" eb="2">
      <t>ビヒン</t>
    </rPh>
    <phoneticPr fontId="2"/>
  </si>
  <si>
    <t>2022年4月1日から2023年3月31日まで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2"/>
  </si>
  <si>
    <t>正会員受取会費　　　　４０名X1200円</t>
    <rPh sb="13" eb="14">
      <t>メイ</t>
    </rPh>
    <rPh sb="19" eb="20">
      <t>エン</t>
    </rPh>
    <phoneticPr fontId="2"/>
  </si>
  <si>
    <t>第4号議案</t>
    <rPh sb="0" eb="1">
      <t>ダイ</t>
    </rPh>
    <rPh sb="2" eb="3">
      <t>ゴウ</t>
    </rPh>
    <rPh sb="3" eb="5">
      <t>ギアン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</si>
</sst>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20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Continuous"/>
    </xf>
    <xf numFmtId="49" fontId="0" fillId="0" borderId="0" xfId="0" applyNumberFormat="1"/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/>
    <xf numFmtId="49" fontId="5" fillId="0" borderId="0" xfId="0" applyNumberFormat="1" applyFont="1" applyAlignment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0" xfId="0" applyNumberFormat="1" applyFont="1" applyBorder="1"/>
    <xf numFmtId="49" fontId="5" fillId="0" borderId="2" xfId="0" applyNumberFormat="1" applyFont="1" applyBorder="1"/>
    <xf numFmtId="49" fontId="5" fillId="0" borderId="5" xfId="0" applyNumberFormat="1" applyFont="1" applyBorder="1"/>
    <xf numFmtId="49" fontId="5" fillId="0" borderId="6" xfId="0" applyNumberFormat="1" applyFont="1" applyBorder="1"/>
    <xf numFmtId="49" fontId="5" fillId="0" borderId="7" xfId="0" applyNumberFormat="1" applyFont="1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11" xfId="0" applyNumberFormat="1" applyFont="1" applyFill="1" applyBorder="1" applyAlignment="1">
      <alignment horizontal="centerContinuous"/>
    </xf>
    <xf numFmtId="49" fontId="5" fillId="0" borderId="10" xfId="0" applyNumberFormat="1" applyFont="1" applyFill="1" applyBorder="1" applyAlignment="1">
      <alignment horizontal="centerContinuous"/>
    </xf>
    <xf numFmtId="49" fontId="5" fillId="0" borderId="13" xfId="0" applyNumberFormat="1" applyFont="1" applyFill="1" applyBorder="1" applyAlignment="1">
      <alignment horizontal="centerContinuous"/>
    </xf>
    <xf numFmtId="0" fontId="5" fillId="0" borderId="0" xfId="0" applyFont="1" applyFill="1"/>
    <xf numFmtId="0" fontId="6" fillId="0" borderId="0" xfId="0" applyFont="1"/>
    <xf numFmtId="49" fontId="7" fillId="0" borderId="0" xfId="0" applyNumberFormat="1" applyFont="1" applyAlignment="1">
      <alignment horizontal="centerContinuous"/>
    </xf>
    <xf numFmtId="38" fontId="5" fillId="0" borderId="8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12" xfId="1" applyFont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49" fontId="5" fillId="2" borderId="2" xfId="0" applyNumberFormat="1" applyFont="1" applyFill="1" applyBorder="1"/>
    <xf numFmtId="38" fontId="5" fillId="0" borderId="5" xfId="1" applyFont="1" applyBorder="1" applyAlignment="1">
      <alignment horizontal="right"/>
    </xf>
    <xf numFmtId="38" fontId="5" fillId="0" borderId="7" xfId="1" applyFont="1" applyBorder="1" applyAlignment="1">
      <alignment horizontal="right"/>
    </xf>
    <xf numFmtId="38" fontId="5" fillId="0" borderId="14" xfId="1" applyFont="1" applyBorder="1" applyAlignment="1">
      <alignment horizontal="right"/>
    </xf>
    <xf numFmtId="38" fontId="5" fillId="0" borderId="15" xfId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8" fontId="5" fillId="0" borderId="16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opLeftCell="A64" workbookViewId="0">
      <selection activeCell="J94" sqref="J94"/>
    </sheetView>
  </sheetViews>
  <sheetFormatPr defaultRowHeight="13.5" x14ac:dyDescent="0.15"/>
  <cols>
    <col min="1" max="1" width="3.5" customWidth="1"/>
    <col min="2" max="2" width="3.125" customWidth="1"/>
    <col min="3" max="3" width="0.25" customWidth="1"/>
    <col min="4" max="4" width="2.125" hidden="1" customWidth="1"/>
    <col min="6" max="6" width="19.75" customWidth="1"/>
    <col min="7" max="9" width="23.625" customWidth="1"/>
  </cols>
  <sheetData>
    <row r="1" spans="1:9" ht="24" x14ac:dyDescent="0.25">
      <c r="A1" s="51" t="s">
        <v>96</v>
      </c>
      <c r="B1" s="51"/>
      <c r="C1" s="51"/>
      <c r="D1" s="51"/>
      <c r="E1" s="51"/>
      <c r="F1" s="51"/>
      <c r="G1" s="51"/>
      <c r="H1" s="51"/>
      <c r="I1" s="51"/>
    </row>
    <row r="2" spans="1:9" x14ac:dyDescent="0.15">
      <c r="A2" s="52" t="s">
        <v>97</v>
      </c>
      <c r="B2" s="52"/>
      <c r="C2" s="52"/>
      <c r="D2" s="52"/>
      <c r="E2" s="52"/>
      <c r="F2" s="52"/>
      <c r="G2" s="52"/>
      <c r="H2" s="52"/>
      <c r="I2" s="52"/>
    </row>
    <row r="3" spans="1:9" x14ac:dyDescent="0.15">
      <c r="A3" s="8"/>
      <c r="B3" s="8"/>
      <c r="C3" s="8"/>
      <c r="D3" s="8"/>
      <c r="E3" s="8"/>
      <c r="F3" s="8"/>
      <c r="G3" s="19"/>
      <c r="H3" s="19"/>
      <c r="I3" s="16" t="s">
        <v>71</v>
      </c>
    </row>
    <row r="4" spans="1:9" x14ac:dyDescent="0.15">
      <c r="A4" s="8"/>
      <c r="B4" s="8"/>
      <c r="C4" s="8"/>
      <c r="D4" s="8"/>
      <c r="E4" s="8"/>
      <c r="F4" s="8"/>
      <c r="G4" s="8"/>
      <c r="H4" s="8"/>
      <c r="I4" s="17" t="s">
        <v>1</v>
      </c>
    </row>
    <row r="5" spans="1:9" x14ac:dyDescent="0.15">
      <c r="A5" s="25" t="s">
        <v>0</v>
      </c>
      <c r="B5" s="26"/>
      <c r="C5" s="26"/>
      <c r="D5" s="26"/>
      <c r="E5" s="26"/>
      <c r="F5" s="27"/>
      <c r="G5" s="53" t="s">
        <v>7</v>
      </c>
      <c r="H5" s="54"/>
      <c r="I5" s="54"/>
    </row>
    <row r="6" spans="1:9" x14ac:dyDescent="0.15">
      <c r="A6" s="9" t="s">
        <v>12</v>
      </c>
      <c r="B6" s="10" t="s">
        <v>11</v>
      </c>
      <c r="C6" s="10"/>
      <c r="D6" s="10"/>
      <c r="E6" s="10"/>
      <c r="F6" s="11"/>
      <c r="G6" s="20"/>
      <c r="H6" s="21"/>
      <c r="I6" s="21"/>
    </row>
    <row r="7" spans="1:9" x14ac:dyDescent="0.15">
      <c r="A7" s="9"/>
      <c r="B7" s="10" t="s">
        <v>9</v>
      </c>
      <c r="C7" s="10" t="s">
        <v>8</v>
      </c>
      <c r="D7" s="10"/>
      <c r="E7" s="10"/>
      <c r="F7" s="11"/>
      <c r="G7" s="32"/>
      <c r="H7" s="31"/>
      <c r="I7" s="31"/>
    </row>
    <row r="8" spans="1:9" x14ac:dyDescent="0.15">
      <c r="A8" s="9"/>
      <c r="B8" s="10"/>
      <c r="C8" s="10" t="s">
        <v>27</v>
      </c>
      <c r="D8" s="10"/>
      <c r="E8" s="10"/>
      <c r="F8" s="11"/>
      <c r="G8" s="32"/>
      <c r="H8" s="31"/>
      <c r="I8" s="31"/>
    </row>
    <row r="9" spans="1:9" x14ac:dyDescent="0.15">
      <c r="A9" s="9"/>
      <c r="B9" s="10"/>
      <c r="C9" s="10" t="s">
        <v>100</v>
      </c>
      <c r="D9" s="10"/>
      <c r="E9" s="10"/>
      <c r="F9" s="11"/>
      <c r="G9" s="31">
        <v>78000</v>
      </c>
      <c r="H9" s="31"/>
      <c r="I9" s="31"/>
    </row>
    <row r="10" spans="1:9" x14ac:dyDescent="0.15">
      <c r="A10" s="9"/>
      <c r="B10" s="10"/>
      <c r="C10" s="10"/>
      <c r="D10" s="10" t="s">
        <v>98</v>
      </c>
      <c r="E10" s="10" t="s">
        <v>111</v>
      </c>
      <c r="F10" s="11"/>
      <c r="G10" s="31">
        <v>337</v>
      </c>
      <c r="H10" s="31"/>
      <c r="I10" s="31"/>
    </row>
    <row r="11" spans="1:9" x14ac:dyDescent="0.15">
      <c r="A11" s="9"/>
      <c r="B11" s="10"/>
      <c r="C11" s="10" t="s">
        <v>101</v>
      </c>
      <c r="D11" s="10"/>
      <c r="E11" s="10"/>
      <c r="F11" s="11"/>
      <c r="G11" s="33"/>
      <c r="H11" s="31">
        <f>G8+G9+G10</f>
        <v>78337</v>
      </c>
      <c r="I11" s="31"/>
    </row>
    <row r="12" spans="1:9" x14ac:dyDescent="0.15">
      <c r="A12" s="9"/>
      <c r="B12" s="10" t="s">
        <v>102</v>
      </c>
      <c r="C12" s="10" t="s">
        <v>49</v>
      </c>
      <c r="D12" s="10"/>
      <c r="E12" s="10"/>
      <c r="F12" s="11"/>
      <c r="G12" s="32"/>
      <c r="H12" s="31"/>
      <c r="I12" s="31"/>
    </row>
    <row r="13" spans="1:9" x14ac:dyDescent="0.15">
      <c r="A13" s="9"/>
      <c r="B13" s="10"/>
      <c r="C13" s="10" t="s">
        <v>99</v>
      </c>
      <c r="D13" s="10"/>
      <c r="E13" s="10"/>
      <c r="F13" s="11"/>
      <c r="G13" s="32">
        <v>42000</v>
      </c>
      <c r="H13" s="31"/>
      <c r="I13" s="31"/>
    </row>
    <row r="14" spans="1:9" x14ac:dyDescent="0.15">
      <c r="A14" s="9"/>
      <c r="B14" s="10"/>
      <c r="C14" s="10" t="s">
        <v>101</v>
      </c>
      <c r="D14" s="10"/>
      <c r="E14" s="10"/>
      <c r="F14" s="11"/>
      <c r="G14" s="33"/>
      <c r="H14" s="31">
        <f>+G13</f>
        <v>42000</v>
      </c>
      <c r="I14" s="31"/>
    </row>
    <row r="15" spans="1:9" x14ac:dyDescent="0.15">
      <c r="A15" s="9"/>
      <c r="B15" s="10" t="s">
        <v>13</v>
      </c>
      <c r="C15" s="10" t="s">
        <v>14</v>
      </c>
      <c r="D15" s="10"/>
      <c r="E15" s="10"/>
      <c r="F15" s="11"/>
      <c r="G15" s="32"/>
      <c r="H15" s="31"/>
      <c r="I15" s="31"/>
    </row>
    <row r="16" spans="1:9" x14ac:dyDescent="0.15">
      <c r="A16" s="9"/>
      <c r="B16" s="10"/>
      <c r="C16" s="10"/>
      <c r="D16" s="10"/>
      <c r="E16" s="10" t="s">
        <v>72</v>
      </c>
      <c r="F16" s="11"/>
      <c r="G16" s="32">
        <v>3466360</v>
      </c>
      <c r="H16" s="31"/>
      <c r="I16" s="31"/>
    </row>
    <row r="17" spans="1:9" x14ac:dyDescent="0.15">
      <c r="A17" s="9"/>
      <c r="B17" s="10"/>
      <c r="C17" s="10"/>
      <c r="D17" s="10"/>
      <c r="E17" s="10" t="s">
        <v>73</v>
      </c>
      <c r="F17" s="11"/>
      <c r="G17" s="32">
        <v>1696792</v>
      </c>
      <c r="H17" s="31"/>
      <c r="I17" s="31"/>
    </row>
    <row r="18" spans="1:9" x14ac:dyDescent="0.15">
      <c r="A18" s="9"/>
      <c r="B18" s="10"/>
      <c r="C18" s="10"/>
      <c r="D18" s="10"/>
      <c r="E18" s="10" t="s">
        <v>93</v>
      </c>
      <c r="F18" s="11"/>
      <c r="G18" s="32">
        <v>170</v>
      </c>
      <c r="H18" s="31"/>
      <c r="I18" s="31"/>
    </row>
    <row r="19" spans="1:9" x14ac:dyDescent="0.15">
      <c r="A19" s="9"/>
      <c r="B19" s="10"/>
      <c r="C19" s="10" t="s">
        <v>54</v>
      </c>
      <c r="D19" s="10"/>
      <c r="E19" s="10"/>
      <c r="F19" s="11"/>
      <c r="G19" s="33"/>
      <c r="H19" s="31">
        <f>+G16+G17+G18</f>
        <v>5163322</v>
      </c>
      <c r="I19" s="31"/>
    </row>
    <row r="20" spans="1:9" x14ac:dyDescent="0.15">
      <c r="A20" s="9"/>
      <c r="B20" s="10" t="s">
        <v>15</v>
      </c>
      <c r="C20" s="10" t="s">
        <v>29</v>
      </c>
      <c r="D20" s="10"/>
      <c r="E20" s="10"/>
      <c r="F20" s="11"/>
      <c r="G20" s="32"/>
      <c r="H20" s="31"/>
      <c r="I20" s="31"/>
    </row>
    <row r="21" spans="1:9" x14ac:dyDescent="0.15">
      <c r="A21" s="9"/>
      <c r="B21" s="10"/>
      <c r="C21" s="10"/>
      <c r="D21" s="10"/>
      <c r="E21" s="10" t="s">
        <v>74</v>
      </c>
      <c r="F21" s="11"/>
      <c r="G21" s="32">
        <v>26836559</v>
      </c>
      <c r="H21" s="31"/>
      <c r="I21" s="31"/>
    </row>
    <row r="22" spans="1:9" x14ac:dyDescent="0.15">
      <c r="A22" s="9"/>
      <c r="B22" s="10"/>
      <c r="C22" s="10"/>
      <c r="D22" s="10"/>
      <c r="E22" s="10" t="s">
        <v>75</v>
      </c>
      <c r="F22" s="11"/>
      <c r="G22" s="32">
        <v>1172496</v>
      </c>
      <c r="H22" s="31"/>
      <c r="I22" s="31"/>
    </row>
    <row r="23" spans="1:9" x14ac:dyDescent="0.15">
      <c r="A23" s="9"/>
      <c r="B23" s="10"/>
      <c r="C23" s="10" t="s">
        <v>57</v>
      </c>
      <c r="D23" s="10"/>
      <c r="E23" s="10" t="s">
        <v>76</v>
      </c>
      <c r="F23" s="11"/>
      <c r="G23" s="32">
        <v>6389662</v>
      </c>
      <c r="H23" s="31"/>
      <c r="I23" s="31"/>
    </row>
    <row r="24" spans="1:9" x14ac:dyDescent="0.15">
      <c r="A24" s="9"/>
      <c r="B24" s="10"/>
      <c r="C24" s="10" t="s">
        <v>56</v>
      </c>
      <c r="D24" s="10"/>
      <c r="E24" s="10"/>
      <c r="F24" s="11"/>
      <c r="G24" s="32"/>
      <c r="H24" s="31"/>
      <c r="I24" s="31"/>
    </row>
    <row r="25" spans="1:9" x14ac:dyDescent="0.15">
      <c r="A25" s="9"/>
      <c r="B25" s="10"/>
      <c r="C25" s="10"/>
      <c r="D25" s="10"/>
      <c r="E25" s="10"/>
      <c r="F25" s="11"/>
      <c r="G25" s="32"/>
      <c r="H25" s="31"/>
      <c r="I25" s="31"/>
    </row>
    <row r="26" spans="1:9" x14ac:dyDescent="0.15">
      <c r="A26" s="9"/>
      <c r="B26" s="10"/>
      <c r="C26" s="10"/>
      <c r="D26" s="10"/>
      <c r="E26" s="10"/>
      <c r="F26" s="11"/>
      <c r="G26" s="32"/>
      <c r="H26" s="31"/>
      <c r="I26" s="31"/>
    </row>
    <row r="27" spans="1:9" x14ac:dyDescent="0.15">
      <c r="A27" s="9"/>
      <c r="B27" s="10"/>
      <c r="C27" s="10"/>
      <c r="D27" s="10"/>
      <c r="E27" s="10"/>
      <c r="F27" s="11"/>
      <c r="G27" s="32"/>
      <c r="H27" s="31"/>
      <c r="I27" s="31"/>
    </row>
    <row r="28" spans="1:9" x14ac:dyDescent="0.15">
      <c r="A28" s="9"/>
      <c r="B28" s="10"/>
      <c r="C28" s="10"/>
      <c r="D28" s="10"/>
      <c r="E28" s="10" t="s">
        <v>80</v>
      </c>
      <c r="F28" s="11"/>
      <c r="G28" s="32">
        <v>711690</v>
      </c>
      <c r="H28" s="31"/>
      <c r="I28" s="31"/>
    </row>
    <row r="29" spans="1:9" x14ac:dyDescent="0.15">
      <c r="A29" s="9"/>
      <c r="B29" s="10"/>
      <c r="C29" s="10" t="s">
        <v>54</v>
      </c>
      <c r="D29" s="10"/>
      <c r="E29" s="10"/>
      <c r="F29" s="11"/>
      <c r="G29" s="33"/>
      <c r="H29" s="31">
        <f>SUM(G21:G28)</f>
        <v>35110407</v>
      </c>
      <c r="I29" s="31"/>
    </row>
    <row r="30" spans="1:9" x14ac:dyDescent="0.15">
      <c r="A30" s="9"/>
      <c r="B30" s="10" t="s">
        <v>16</v>
      </c>
      <c r="C30" s="10" t="s">
        <v>30</v>
      </c>
      <c r="D30" s="10"/>
      <c r="E30" s="10"/>
      <c r="F30" s="11"/>
      <c r="G30" s="32"/>
      <c r="H30" s="31"/>
      <c r="I30" s="31"/>
    </row>
    <row r="31" spans="1:9" x14ac:dyDescent="0.15">
      <c r="A31" s="9"/>
      <c r="B31" s="10"/>
      <c r="C31" s="10" t="s">
        <v>2</v>
      </c>
      <c r="D31" s="10"/>
      <c r="E31" s="10"/>
      <c r="F31" s="11"/>
      <c r="G31" s="32">
        <v>1400</v>
      </c>
      <c r="H31" s="31"/>
      <c r="I31" s="31"/>
    </row>
    <row r="32" spans="1:9" x14ac:dyDescent="0.15">
      <c r="A32" s="9"/>
      <c r="B32" s="10"/>
      <c r="C32" s="10" t="s">
        <v>53</v>
      </c>
      <c r="D32" s="10"/>
      <c r="E32" s="10"/>
      <c r="F32" s="11"/>
      <c r="G32" s="34">
        <v>0</v>
      </c>
      <c r="H32" s="31"/>
      <c r="I32" s="31"/>
    </row>
    <row r="33" spans="1:9" x14ac:dyDescent="0.15">
      <c r="A33" s="9"/>
      <c r="B33" s="10"/>
      <c r="C33" s="10" t="s">
        <v>54</v>
      </c>
      <c r="D33" s="10"/>
      <c r="E33" s="10"/>
      <c r="F33" s="11"/>
      <c r="G33" s="33"/>
      <c r="H33" s="33">
        <f>G31+G32</f>
        <v>1400</v>
      </c>
      <c r="I33" s="31"/>
    </row>
    <row r="34" spans="1:9" x14ac:dyDescent="0.15">
      <c r="A34" s="9"/>
      <c r="B34" s="10" t="s">
        <v>38</v>
      </c>
      <c r="C34" s="10"/>
      <c r="D34" s="10"/>
      <c r="E34" s="10"/>
      <c r="F34" s="11"/>
      <c r="G34" s="32"/>
      <c r="H34" s="31"/>
      <c r="I34" s="31">
        <f>H11+H14+H19+H29+H33</f>
        <v>40395466</v>
      </c>
    </row>
    <row r="35" spans="1:9" x14ac:dyDescent="0.15">
      <c r="A35" s="9" t="s">
        <v>18</v>
      </c>
      <c r="B35" s="10" t="s">
        <v>17</v>
      </c>
      <c r="C35" s="10"/>
      <c r="D35" s="10"/>
      <c r="E35" s="10"/>
      <c r="F35" s="11"/>
      <c r="G35" s="32"/>
      <c r="H35" s="31"/>
      <c r="I35" s="31"/>
    </row>
    <row r="36" spans="1:9" x14ac:dyDescent="0.15">
      <c r="A36" s="9"/>
      <c r="B36" s="10" t="s">
        <v>10</v>
      </c>
      <c r="C36" s="10" t="s">
        <v>46</v>
      </c>
      <c r="D36" s="10"/>
      <c r="E36" s="10"/>
      <c r="F36" s="11"/>
      <c r="G36" s="32"/>
      <c r="H36" s="31"/>
      <c r="I36" s="31"/>
    </row>
    <row r="37" spans="1:9" x14ac:dyDescent="0.15">
      <c r="A37" s="9"/>
      <c r="B37" s="19"/>
      <c r="C37" s="50" t="s">
        <v>21</v>
      </c>
      <c r="D37" s="50"/>
      <c r="E37" s="10" t="s">
        <v>19</v>
      </c>
      <c r="F37" s="11"/>
      <c r="G37" s="32"/>
      <c r="H37" s="31"/>
      <c r="I37" s="31"/>
    </row>
    <row r="38" spans="1:9" x14ac:dyDescent="0.15">
      <c r="A38" s="9"/>
      <c r="B38" s="10"/>
      <c r="C38" s="19"/>
      <c r="D38" s="19"/>
      <c r="E38" s="10" t="s">
        <v>31</v>
      </c>
      <c r="F38" s="11"/>
      <c r="G38" s="32">
        <v>22270619</v>
      </c>
      <c r="H38" s="31"/>
      <c r="I38" s="31"/>
    </row>
    <row r="39" spans="1:9" x14ac:dyDescent="0.15">
      <c r="A39" s="9"/>
      <c r="B39" s="10"/>
      <c r="C39" s="19"/>
      <c r="D39" s="19"/>
      <c r="E39" s="10" t="s">
        <v>4</v>
      </c>
      <c r="F39" s="11"/>
      <c r="G39" s="32">
        <v>2033292</v>
      </c>
      <c r="H39" s="31"/>
      <c r="I39" s="31"/>
    </row>
    <row r="40" spans="1:9" x14ac:dyDescent="0.15">
      <c r="A40" s="9"/>
      <c r="B40" s="10"/>
      <c r="C40" s="19"/>
      <c r="D40" s="19"/>
      <c r="E40" s="10" t="s">
        <v>6</v>
      </c>
      <c r="F40" s="11"/>
      <c r="G40" s="31">
        <v>380780</v>
      </c>
      <c r="H40" s="31"/>
      <c r="I40" s="31"/>
    </row>
    <row r="41" spans="1:9" x14ac:dyDescent="0.15">
      <c r="A41" s="9"/>
      <c r="B41" s="10"/>
      <c r="C41" s="19"/>
      <c r="D41" s="19"/>
      <c r="E41" s="10" t="s">
        <v>54</v>
      </c>
      <c r="F41" s="11"/>
      <c r="G41" s="33"/>
      <c r="H41" s="31"/>
      <c r="I41" s="31"/>
    </row>
    <row r="42" spans="1:9" x14ac:dyDescent="0.15">
      <c r="A42" s="9"/>
      <c r="B42" s="10"/>
      <c r="C42" s="19"/>
      <c r="D42" s="19"/>
      <c r="E42" s="10" t="s">
        <v>32</v>
      </c>
      <c r="F42" s="11"/>
      <c r="G42" s="35"/>
      <c r="H42" s="31">
        <f>SUM(G38:G41)</f>
        <v>24684691</v>
      </c>
      <c r="I42" s="31"/>
    </row>
    <row r="43" spans="1:9" x14ac:dyDescent="0.15">
      <c r="A43" s="9"/>
      <c r="B43" s="19"/>
      <c r="C43" s="50" t="s">
        <v>22</v>
      </c>
      <c r="D43" s="50"/>
      <c r="E43" s="10" t="s">
        <v>20</v>
      </c>
      <c r="F43" s="11"/>
      <c r="G43" s="32"/>
      <c r="H43" s="31"/>
      <c r="I43" s="31"/>
    </row>
    <row r="44" spans="1:9" x14ac:dyDescent="0.15">
      <c r="A44" s="9"/>
      <c r="B44" s="10"/>
      <c r="C44" s="19"/>
      <c r="D44" s="10"/>
      <c r="E44" s="10" t="s">
        <v>55</v>
      </c>
      <c r="F44" s="11"/>
      <c r="G44" s="32">
        <v>1406185</v>
      </c>
      <c r="H44" s="31"/>
      <c r="I44" s="31"/>
    </row>
    <row r="45" spans="1:9" x14ac:dyDescent="0.15">
      <c r="A45" s="9"/>
      <c r="B45" s="10"/>
      <c r="C45" s="19"/>
      <c r="D45" s="10"/>
      <c r="E45" s="10" t="s">
        <v>89</v>
      </c>
      <c r="F45" s="11"/>
      <c r="G45" s="32">
        <v>1589435</v>
      </c>
      <c r="H45" s="31"/>
      <c r="I45" s="31"/>
    </row>
    <row r="46" spans="1:9" x14ac:dyDescent="0.15">
      <c r="A46" s="9"/>
      <c r="B46" s="10"/>
      <c r="C46" s="19"/>
      <c r="D46" s="10"/>
      <c r="E46" s="10" t="s">
        <v>33</v>
      </c>
      <c r="F46" s="11"/>
      <c r="G46" s="33"/>
      <c r="H46" s="31"/>
      <c r="I46" s="31"/>
    </row>
    <row r="47" spans="1:9" x14ac:dyDescent="0.15">
      <c r="A47" s="9"/>
      <c r="B47" s="10"/>
      <c r="C47" s="19" t="s">
        <v>45</v>
      </c>
      <c r="D47" s="10"/>
      <c r="E47" s="10"/>
      <c r="F47" s="11"/>
      <c r="G47" s="32"/>
      <c r="H47" s="31">
        <f>+G38+G39+G40+G44+G45</f>
        <v>27680311</v>
      </c>
      <c r="I47" s="31"/>
    </row>
    <row r="48" spans="1:9" x14ac:dyDescent="0.15">
      <c r="A48" s="9"/>
      <c r="B48" s="10" t="s">
        <v>47</v>
      </c>
      <c r="C48" s="10" t="s">
        <v>48</v>
      </c>
      <c r="D48" s="10"/>
      <c r="E48" s="10"/>
      <c r="F48" s="11"/>
      <c r="G48" s="32"/>
      <c r="H48" s="31"/>
      <c r="I48" s="31"/>
    </row>
    <row r="49" spans="1:9" x14ac:dyDescent="0.15">
      <c r="A49" s="9"/>
      <c r="B49" s="10"/>
      <c r="C49" s="50" t="s">
        <v>21</v>
      </c>
      <c r="D49" s="50"/>
      <c r="E49" s="10" t="s">
        <v>19</v>
      </c>
      <c r="F49" s="11"/>
      <c r="G49" s="32"/>
      <c r="H49" s="31"/>
      <c r="I49" s="31"/>
    </row>
    <row r="50" spans="1:9" x14ac:dyDescent="0.15">
      <c r="A50" s="9"/>
      <c r="B50" s="10"/>
      <c r="C50" s="19"/>
      <c r="D50" s="10"/>
      <c r="E50" s="10" t="s">
        <v>42</v>
      </c>
      <c r="F50" s="11"/>
      <c r="G50" s="32">
        <v>2280000</v>
      </c>
      <c r="H50" s="31"/>
      <c r="I50" s="31"/>
    </row>
    <row r="51" spans="1:9" x14ac:dyDescent="0.15">
      <c r="A51" s="9"/>
      <c r="B51" s="10"/>
      <c r="C51" s="19"/>
      <c r="D51" s="10"/>
      <c r="E51" s="10" t="s">
        <v>54</v>
      </c>
      <c r="F51" s="11"/>
      <c r="G51" s="33"/>
      <c r="H51" s="31"/>
      <c r="I51" s="31"/>
    </row>
    <row r="52" spans="1:9" x14ac:dyDescent="0.15">
      <c r="A52" s="9"/>
      <c r="B52" s="10"/>
      <c r="C52" s="19"/>
      <c r="D52" s="10"/>
      <c r="E52" s="10" t="s">
        <v>32</v>
      </c>
      <c r="F52" s="11"/>
      <c r="G52" s="35">
        <f>G50</f>
        <v>2280000</v>
      </c>
      <c r="H52" s="31"/>
      <c r="I52" s="31"/>
    </row>
    <row r="53" spans="1:9" x14ac:dyDescent="0.15">
      <c r="A53" s="9"/>
      <c r="B53" s="10"/>
      <c r="C53" s="50" t="s">
        <v>22</v>
      </c>
      <c r="D53" s="50"/>
      <c r="E53" s="10" t="s">
        <v>20</v>
      </c>
      <c r="F53" s="11"/>
      <c r="G53" s="32"/>
      <c r="H53" s="31"/>
      <c r="I53" s="31"/>
    </row>
    <row r="54" spans="1:9" x14ac:dyDescent="0.15">
      <c r="A54" s="9"/>
      <c r="B54" s="10"/>
      <c r="C54" s="19"/>
      <c r="D54" s="10"/>
      <c r="E54" s="10" t="s">
        <v>3</v>
      </c>
      <c r="F54" s="11"/>
      <c r="G54" s="32">
        <v>313740</v>
      </c>
      <c r="H54" s="31"/>
      <c r="I54" s="31"/>
    </row>
    <row r="55" spans="1:9" x14ac:dyDescent="0.15">
      <c r="A55" s="9"/>
      <c r="B55" s="10"/>
      <c r="C55" s="19"/>
      <c r="D55" s="10"/>
      <c r="E55" s="10" t="s">
        <v>58</v>
      </c>
      <c r="F55" s="11"/>
      <c r="G55" s="32">
        <v>296901</v>
      </c>
      <c r="H55" s="31"/>
      <c r="I55" s="31"/>
    </row>
    <row r="56" spans="1:9" x14ac:dyDescent="0.15">
      <c r="A56" s="9"/>
      <c r="B56" s="10"/>
      <c r="C56" s="19"/>
      <c r="D56" s="10"/>
      <c r="E56" s="10" t="s">
        <v>81</v>
      </c>
      <c r="F56" s="11"/>
      <c r="G56" s="32">
        <v>37968</v>
      </c>
      <c r="H56" s="31"/>
      <c r="I56" s="31"/>
    </row>
    <row r="57" spans="1:9" x14ac:dyDescent="0.15">
      <c r="A57" s="9"/>
      <c r="B57" s="10"/>
      <c r="C57" s="19"/>
      <c r="D57" s="10"/>
      <c r="E57" s="10" t="s">
        <v>68</v>
      </c>
      <c r="F57" s="11"/>
      <c r="G57" s="32">
        <v>144492</v>
      </c>
      <c r="H57" s="31"/>
      <c r="I57" s="31"/>
    </row>
    <row r="58" spans="1:9" x14ac:dyDescent="0.15">
      <c r="A58" s="9"/>
      <c r="B58" s="10"/>
      <c r="C58" s="19"/>
      <c r="D58" s="10"/>
      <c r="E58" s="10" t="s">
        <v>59</v>
      </c>
      <c r="F58" s="11"/>
      <c r="G58" s="32">
        <v>228415</v>
      </c>
      <c r="H58" s="31"/>
      <c r="I58" s="31"/>
    </row>
    <row r="59" spans="1:9" x14ac:dyDescent="0.15">
      <c r="A59" s="9"/>
      <c r="B59" s="10"/>
      <c r="C59" s="19"/>
      <c r="D59" s="10"/>
      <c r="E59" s="10" t="s">
        <v>5</v>
      </c>
      <c r="F59" s="11"/>
      <c r="G59" s="32">
        <v>224302</v>
      </c>
      <c r="H59" s="31"/>
      <c r="I59" s="31"/>
    </row>
    <row r="60" spans="1:9" x14ac:dyDescent="0.15">
      <c r="A60" s="9"/>
      <c r="B60" s="10"/>
      <c r="C60" s="19"/>
      <c r="D60" s="10"/>
      <c r="E60" s="10" t="s">
        <v>60</v>
      </c>
      <c r="F60" s="11"/>
      <c r="G60" s="32">
        <v>134410</v>
      </c>
      <c r="H60" s="31"/>
      <c r="I60" s="31"/>
    </row>
    <row r="61" spans="1:9" x14ac:dyDescent="0.15">
      <c r="A61" s="9"/>
      <c r="B61" s="10"/>
      <c r="C61" s="19"/>
      <c r="D61" s="10"/>
      <c r="E61" s="10" t="s">
        <v>82</v>
      </c>
      <c r="F61" s="11"/>
      <c r="G61" s="32">
        <v>1404000</v>
      </c>
      <c r="H61" s="31"/>
      <c r="I61" s="31"/>
    </row>
    <row r="62" spans="1:9" x14ac:dyDescent="0.15">
      <c r="A62" s="9"/>
      <c r="B62" s="10"/>
      <c r="C62" s="19"/>
      <c r="D62" s="10"/>
      <c r="E62" s="10" t="s">
        <v>61</v>
      </c>
      <c r="F62" s="11"/>
      <c r="G62" s="32">
        <v>425057</v>
      </c>
      <c r="H62" s="31"/>
      <c r="I62" s="31"/>
    </row>
    <row r="63" spans="1:9" x14ac:dyDescent="0.15">
      <c r="A63" s="9"/>
      <c r="B63" s="10"/>
      <c r="C63" s="19"/>
      <c r="D63" s="10"/>
      <c r="E63" s="10" t="s">
        <v>62</v>
      </c>
      <c r="F63" s="11"/>
      <c r="G63" s="32">
        <v>955959</v>
      </c>
      <c r="H63" s="31"/>
      <c r="I63" s="31"/>
    </row>
    <row r="64" spans="1:9" x14ac:dyDescent="0.15">
      <c r="A64" s="9"/>
      <c r="B64" s="10"/>
      <c r="C64" s="19"/>
      <c r="D64" s="10"/>
      <c r="E64" s="10" t="s">
        <v>63</v>
      </c>
      <c r="F64" s="11"/>
      <c r="G64" s="32">
        <v>180180</v>
      </c>
      <c r="H64" s="31"/>
      <c r="I64" s="31"/>
    </row>
    <row r="65" spans="1:9" x14ac:dyDescent="0.15">
      <c r="A65" s="9"/>
      <c r="B65" s="10"/>
      <c r="C65" s="19"/>
      <c r="D65" s="10"/>
      <c r="E65" s="10" t="s">
        <v>64</v>
      </c>
      <c r="F65" s="11"/>
      <c r="G65" s="32">
        <v>804680</v>
      </c>
      <c r="H65" s="31"/>
      <c r="I65" s="31"/>
    </row>
    <row r="66" spans="1:9" x14ac:dyDescent="0.15">
      <c r="A66" s="9"/>
      <c r="B66" s="10"/>
      <c r="C66" s="19"/>
      <c r="D66" s="10"/>
      <c r="E66" s="10" t="s">
        <v>91</v>
      </c>
      <c r="F66" s="11"/>
      <c r="G66" s="32">
        <v>5000</v>
      </c>
      <c r="H66" s="31"/>
      <c r="I66" s="31"/>
    </row>
    <row r="67" spans="1:9" x14ac:dyDescent="0.15">
      <c r="A67" s="9"/>
      <c r="B67" s="10"/>
      <c r="C67" s="19"/>
      <c r="D67" s="10"/>
      <c r="E67" s="10" t="s">
        <v>65</v>
      </c>
      <c r="F67" s="11"/>
      <c r="G67" s="32">
        <v>119583</v>
      </c>
      <c r="H67" s="31"/>
      <c r="I67" s="31"/>
    </row>
    <row r="68" spans="1:9" x14ac:dyDescent="0.15">
      <c r="A68" s="9"/>
      <c r="B68" s="10"/>
      <c r="C68" s="19"/>
      <c r="D68" s="10"/>
      <c r="E68" s="10" t="s">
        <v>92</v>
      </c>
      <c r="F68" s="11"/>
      <c r="G68" s="32">
        <v>97845</v>
      </c>
      <c r="H68" s="31"/>
      <c r="I68" s="31"/>
    </row>
    <row r="69" spans="1:9" x14ac:dyDescent="0.15">
      <c r="A69" s="9"/>
      <c r="B69" s="10"/>
      <c r="C69" s="19"/>
      <c r="D69" s="10"/>
      <c r="E69" s="10" t="s">
        <v>90</v>
      </c>
      <c r="F69" s="11"/>
      <c r="G69" s="32">
        <v>468270</v>
      </c>
      <c r="H69" s="31"/>
      <c r="I69" s="31"/>
    </row>
    <row r="70" spans="1:9" x14ac:dyDescent="0.15">
      <c r="A70" s="9"/>
      <c r="B70" s="10"/>
      <c r="C70" s="19"/>
      <c r="D70" s="10"/>
      <c r="E70" s="10" t="s">
        <v>84</v>
      </c>
      <c r="F70" s="11"/>
      <c r="G70" s="32">
        <v>342518</v>
      </c>
      <c r="H70" s="31"/>
      <c r="I70" s="31"/>
    </row>
    <row r="71" spans="1:9" x14ac:dyDescent="0.15">
      <c r="A71" s="9"/>
      <c r="B71" s="10"/>
      <c r="C71" s="19"/>
      <c r="D71" s="10"/>
      <c r="E71" s="10" t="s">
        <v>85</v>
      </c>
      <c r="F71" s="11"/>
      <c r="G71" s="32">
        <v>118800</v>
      </c>
      <c r="H71" s="31"/>
      <c r="I71" s="31"/>
    </row>
    <row r="72" spans="1:9" x14ac:dyDescent="0.15">
      <c r="A72" s="9"/>
      <c r="B72" s="10"/>
      <c r="C72" s="19"/>
      <c r="D72" s="10"/>
      <c r="E72" s="10" t="s">
        <v>86</v>
      </c>
      <c r="F72" s="11"/>
      <c r="G72" s="32">
        <v>129600</v>
      </c>
      <c r="H72" s="31"/>
      <c r="I72" s="31"/>
    </row>
    <row r="73" spans="1:9" x14ac:dyDescent="0.15">
      <c r="A73" s="9"/>
      <c r="B73" s="10"/>
      <c r="C73" s="19"/>
      <c r="D73" s="10"/>
      <c r="E73" s="10" t="s">
        <v>87</v>
      </c>
      <c r="F73" s="11"/>
      <c r="G73" s="32">
        <v>130720</v>
      </c>
      <c r="H73" s="31"/>
      <c r="I73" s="31"/>
    </row>
    <row r="74" spans="1:9" x14ac:dyDescent="0.15">
      <c r="A74" s="9"/>
      <c r="B74" s="10"/>
      <c r="C74" s="19"/>
      <c r="D74" s="10"/>
      <c r="E74" s="10" t="s">
        <v>88</v>
      </c>
      <c r="F74" s="11"/>
      <c r="G74" s="32">
        <v>61032</v>
      </c>
      <c r="H74" s="31"/>
      <c r="I74" s="31"/>
    </row>
    <row r="75" spans="1:9" x14ac:dyDescent="0.15">
      <c r="A75" s="9"/>
      <c r="B75" s="10"/>
      <c r="C75" s="19"/>
      <c r="D75" s="10"/>
      <c r="E75" s="10" t="s">
        <v>83</v>
      </c>
      <c r="F75" s="11"/>
      <c r="G75" s="32">
        <v>5181848</v>
      </c>
      <c r="H75" s="31"/>
      <c r="I75" s="31"/>
    </row>
    <row r="76" spans="1:9" x14ac:dyDescent="0.15">
      <c r="A76" s="9"/>
      <c r="B76" s="10"/>
      <c r="C76" s="19"/>
      <c r="D76" s="10"/>
      <c r="E76" s="10"/>
      <c r="F76" s="11"/>
      <c r="G76" s="32">
        <v>0</v>
      </c>
      <c r="H76" s="31"/>
      <c r="I76" s="31"/>
    </row>
    <row r="77" spans="1:9" x14ac:dyDescent="0.15">
      <c r="A77" s="9"/>
      <c r="B77" s="10"/>
      <c r="C77" s="19"/>
      <c r="D77" s="10"/>
      <c r="E77" s="10" t="s">
        <v>33</v>
      </c>
      <c r="F77" s="11"/>
      <c r="G77" s="33">
        <f>SUM(G54:G76)</f>
        <v>11805320</v>
      </c>
      <c r="H77" s="31"/>
      <c r="I77" s="31"/>
    </row>
    <row r="78" spans="1:9" x14ac:dyDescent="0.15">
      <c r="A78" s="9"/>
      <c r="B78" s="10"/>
      <c r="C78" s="10" t="s">
        <v>44</v>
      </c>
      <c r="D78" s="10"/>
      <c r="E78" s="19"/>
      <c r="F78" s="11"/>
      <c r="G78" s="32"/>
      <c r="H78" s="33">
        <f>G52+G77</f>
        <v>14085320</v>
      </c>
      <c r="I78" s="31"/>
    </row>
    <row r="79" spans="1:9" x14ac:dyDescent="0.15">
      <c r="A79" s="9"/>
      <c r="B79" s="10" t="s">
        <v>34</v>
      </c>
      <c r="C79" s="19"/>
      <c r="D79" s="10"/>
      <c r="E79" s="10"/>
      <c r="F79" s="11"/>
      <c r="G79" s="32"/>
      <c r="H79" s="31"/>
      <c r="I79" s="33">
        <f>+H47+H78</f>
        <v>41765631</v>
      </c>
    </row>
    <row r="80" spans="1:9" x14ac:dyDescent="0.15">
      <c r="A80" s="9"/>
      <c r="B80" s="19"/>
      <c r="C80" s="10" t="s">
        <v>35</v>
      </c>
      <c r="D80" s="10"/>
      <c r="E80" s="10"/>
      <c r="F80" s="11"/>
      <c r="G80" s="32"/>
      <c r="H80" s="36"/>
      <c r="I80" s="37">
        <f>I34-I79</f>
        <v>-1370165</v>
      </c>
    </row>
    <row r="81" spans="1:9" x14ac:dyDescent="0.15">
      <c r="A81" s="9" t="s">
        <v>24</v>
      </c>
      <c r="B81" s="10" t="s">
        <v>23</v>
      </c>
      <c r="C81" s="10"/>
      <c r="D81" s="10"/>
      <c r="E81" s="10"/>
      <c r="F81" s="11"/>
      <c r="G81" s="32"/>
      <c r="H81" s="31"/>
      <c r="I81" s="31"/>
    </row>
    <row r="82" spans="1:9" x14ac:dyDescent="0.15">
      <c r="A82" s="9"/>
      <c r="B82" s="10" t="s">
        <v>43</v>
      </c>
      <c r="C82" s="10" t="s">
        <v>67</v>
      </c>
      <c r="D82" s="10"/>
      <c r="E82" s="10"/>
      <c r="F82" s="11"/>
      <c r="G82" s="32"/>
      <c r="H82" s="31"/>
      <c r="I82" s="31"/>
    </row>
    <row r="83" spans="1:9" x14ac:dyDescent="0.15">
      <c r="A83" s="9"/>
      <c r="B83" s="10"/>
      <c r="C83" s="10" t="s">
        <v>54</v>
      </c>
      <c r="D83" s="10"/>
      <c r="E83" s="10"/>
      <c r="F83" s="11"/>
      <c r="G83" s="32"/>
      <c r="H83" s="33"/>
      <c r="I83" s="31"/>
    </row>
    <row r="84" spans="1:9" x14ac:dyDescent="0.15">
      <c r="A84" s="9"/>
      <c r="B84" s="10" t="s">
        <v>36</v>
      </c>
      <c r="C84" s="19"/>
      <c r="D84" s="10"/>
      <c r="E84" s="10"/>
      <c r="F84" s="11"/>
      <c r="G84" s="32"/>
      <c r="H84" s="31"/>
      <c r="I84" s="31"/>
    </row>
    <row r="85" spans="1:9" x14ac:dyDescent="0.15">
      <c r="A85" s="9" t="s">
        <v>26</v>
      </c>
      <c r="B85" s="10" t="s">
        <v>25</v>
      </c>
      <c r="C85" s="10"/>
      <c r="D85" s="10"/>
      <c r="E85" s="10"/>
      <c r="F85" s="11"/>
      <c r="G85" s="32"/>
      <c r="H85" s="31"/>
      <c r="I85" s="31"/>
    </row>
    <row r="86" spans="1:9" x14ac:dyDescent="0.15">
      <c r="A86" s="9"/>
      <c r="B86" s="10" t="s">
        <v>43</v>
      </c>
      <c r="C86" s="10" t="s">
        <v>66</v>
      </c>
      <c r="D86" s="10"/>
      <c r="E86" s="10"/>
      <c r="F86" s="11"/>
      <c r="G86" s="32"/>
      <c r="H86" s="31"/>
      <c r="I86" s="31"/>
    </row>
    <row r="87" spans="1:9" x14ac:dyDescent="0.15">
      <c r="A87" s="9"/>
      <c r="B87" s="10"/>
      <c r="C87" s="10" t="s">
        <v>54</v>
      </c>
      <c r="D87" s="10"/>
      <c r="E87" s="10"/>
      <c r="F87" s="11"/>
      <c r="G87" s="32"/>
      <c r="H87" s="33"/>
      <c r="I87" s="31"/>
    </row>
    <row r="88" spans="1:9" x14ac:dyDescent="0.15">
      <c r="A88" s="9"/>
      <c r="B88" s="10" t="s">
        <v>37</v>
      </c>
      <c r="C88" s="19"/>
      <c r="D88" s="10"/>
      <c r="E88" s="10"/>
      <c r="F88" s="11"/>
      <c r="G88" s="32"/>
      <c r="H88" s="31"/>
      <c r="I88" s="33"/>
    </row>
    <row r="89" spans="1:9" x14ac:dyDescent="0.15">
      <c r="A89" s="9"/>
      <c r="B89" s="10"/>
      <c r="C89" s="19" t="s">
        <v>51</v>
      </c>
      <c r="D89" s="10"/>
      <c r="E89" s="10"/>
      <c r="F89" s="11"/>
      <c r="G89" s="32"/>
      <c r="H89" s="31"/>
      <c r="I89" s="31">
        <f>+I80+H83-H87</f>
        <v>-1370165</v>
      </c>
    </row>
    <row r="90" spans="1:9" x14ac:dyDescent="0.15">
      <c r="A90" s="9"/>
      <c r="B90" s="10"/>
      <c r="C90" s="19" t="s">
        <v>52</v>
      </c>
      <c r="D90" s="10"/>
      <c r="E90" s="10"/>
      <c r="F90" s="11"/>
      <c r="G90" s="32"/>
      <c r="H90" s="31"/>
      <c r="I90" s="31">
        <v>80000</v>
      </c>
    </row>
    <row r="91" spans="1:9" x14ac:dyDescent="0.15">
      <c r="A91" s="9"/>
      <c r="B91" s="10"/>
      <c r="C91" s="10" t="s">
        <v>39</v>
      </c>
      <c r="D91" s="10"/>
      <c r="E91" s="10"/>
      <c r="F91" s="11"/>
      <c r="G91" s="32"/>
      <c r="H91" s="31"/>
      <c r="I91" s="31">
        <f>+I89-I90</f>
        <v>-1450165</v>
      </c>
    </row>
    <row r="92" spans="1:9" x14ac:dyDescent="0.15">
      <c r="A92" s="9"/>
      <c r="B92" s="10"/>
      <c r="C92" s="10" t="s">
        <v>40</v>
      </c>
      <c r="D92" s="10"/>
      <c r="E92" s="10"/>
      <c r="F92" s="11"/>
      <c r="G92" s="32"/>
      <c r="H92" s="31"/>
      <c r="I92" s="33">
        <v>13466480</v>
      </c>
    </row>
    <row r="93" spans="1:9" ht="14.25" thickBot="1" x14ac:dyDescent="0.2">
      <c r="A93" s="12"/>
      <c r="B93" s="13"/>
      <c r="C93" s="13" t="s">
        <v>41</v>
      </c>
      <c r="D93" s="13"/>
      <c r="E93" s="13"/>
      <c r="F93" s="14"/>
      <c r="G93" s="38"/>
      <c r="H93" s="33"/>
      <c r="I93" s="39">
        <f>+I91+I92</f>
        <v>12016315</v>
      </c>
    </row>
    <row r="94" spans="1:9" ht="14.25" thickTop="1" x14ac:dyDescent="0.15"/>
  </sheetData>
  <mergeCells count="7">
    <mergeCell ref="C53:D53"/>
    <mergeCell ref="A1:I1"/>
    <mergeCell ref="A2:I2"/>
    <mergeCell ref="G5:I5"/>
    <mergeCell ref="C37:D37"/>
    <mergeCell ref="C43:D43"/>
    <mergeCell ref="C49:D49"/>
  </mergeCells>
  <phoneticPr fontId="2"/>
  <pageMargins left="1.299212598425197" right="0.70866141732283472" top="0.35433070866141736" bottom="0.35433070866141736" header="0.31496062992125984" footer="0.31496062992125984"/>
  <pageSetup paperSize="8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I190"/>
  <sheetViews>
    <sheetView topLeftCell="A91" zoomScale="98" zoomScaleNormal="98" zoomScaleSheetLayoutView="148" workbookViewId="0">
      <selection activeCell="F42" sqref="F42"/>
    </sheetView>
  </sheetViews>
  <sheetFormatPr defaultRowHeight="5.85" customHeight="1" x14ac:dyDescent="0.15"/>
  <cols>
    <col min="1" max="2" width="2.625" style="4" customWidth="1"/>
    <col min="3" max="5" width="2.125" style="4" customWidth="1"/>
    <col min="6" max="6" width="29" style="4" customWidth="1"/>
    <col min="7" max="9" width="16.625" customWidth="1"/>
  </cols>
  <sheetData>
    <row r="1" spans="1:9" ht="13.5" x14ac:dyDescent="0.15">
      <c r="A1" s="7"/>
      <c r="B1" s="6"/>
      <c r="C1" s="6"/>
      <c r="D1" s="6"/>
      <c r="E1" s="6"/>
      <c r="F1" s="6"/>
      <c r="G1" s="2"/>
      <c r="H1" s="2"/>
      <c r="I1" s="2"/>
    </row>
    <row r="2" spans="1:9" ht="26.25" customHeight="1" x14ac:dyDescent="0.25">
      <c r="A2" s="30" t="s">
        <v>69</v>
      </c>
      <c r="B2" s="5"/>
      <c r="C2" s="5"/>
      <c r="D2" s="5"/>
      <c r="E2" s="5"/>
      <c r="F2" s="5"/>
      <c r="G2" s="3"/>
      <c r="H2" s="3"/>
      <c r="I2" s="3"/>
    </row>
    <row r="3" spans="1:9" s="19" customFormat="1" ht="12.75" x14ac:dyDescent="0.15">
      <c r="A3" s="15" t="s">
        <v>70</v>
      </c>
      <c r="B3" s="15"/>
      <c r="C3" s="15"/>
      <c r="D3" s="15"/>
      <c r="E3" s="15"/>
      <c r="F3" s="15"/>
      <c r="G3" s="18"/>
      <c r="H3" s="18"/>
      <c r="I3" s="18"/>
    </row>
    <row r="4" spans="1:9" s="19" customFormat="1" ht="12.75" x14ac:dyDescent="0.15">
      <c r="A4" s="8"/>
      <c r="B4" s="8"/>
      <c r="C4" s="8"/>
      <c r="D4" s="8"/>
      <c r="E4" s="8"/>
      <c r="F4" s="8"/>
      <c r="I4" s="16" t="s">
        <v>71</v>
      </c>
    </row>
    <row r="5" spans="1:9" s="8" customFormat="1" ht="12.75" x14ac:dyDescent="0.15">
      <c r="I5" s="17" t="s">
        <v>1</v>
      </c>
    </row>
    <row r="6" spans="1:9" s="28" customFormat="1" ht="12.75" x14ac:dyDescent="0.15">
      <c r="A6" s="25" t="s">
        <v>0</v>
      </c>
      <c r="B6" s="26"/>
      <c r="C6" s="26"/>
      <c r="D6" s="26"/>
      <c r="E6" s="26"/>
      <c r="F6" s="27"/>
      <c r="G6" s="53" t="s">
        <v>7</v>
      </c>
      <c r="H6" s="54"/>
      <c r="I6" s="54"/>
    </row>
    <row r="7" spans="1:9" s="19" customFormat="1" ht="12.75" x14ac:dyDescent="0.15">
      <c r="A7" s="9" t="s">
        <v>12</v>
      </c>
      <c r="B7" s="10" t="s">
        <v>11</v>
      </c>
      <c r="C7" s="10"/>
      <c r="D7" s="10"/>
      <c r="E7" s="10"/>
      <c r="F7" s="11"/>
      <c r="G7" s="20"/>
      <c r="H7" s="21"/>
      <c r="I7" s="21"/>
    </row>
    <row r="8" spans="1:9" s="19" customFormat="1" ht="12.75" x14ac:dyDescent="0.15">
      <c r="A8" s="9"/>
      <c r="B8" s="10" t="s">
        <v>9</v>
      </c>
      <c r="C8" s="10" t="s">
        <v>8</v>
      </c>
      <c r="D8" s="10"/>
      <c r="E8" s="10"/>
      <c r="F8" s="11"/>
      <c r="G8" s="32"/>
      <c r="H8" s="31"/>
      <c r="I8" s="31"/>
    </row>
    <row r="9" spans="1:9" s="19" customFormat="1" ht="12.75" x14ac:dyDescent="0.15">
      <c r="A9" s="9"/>
      <c r="B9" s="10"/>
      <c r="C9" s="10" t="s">
        <v>27</v>
      </c>
      <c r="D9" s="10"/>
      <c r="E9" s="10"/>
      <c r="F9" s="11"/>
      <c r="G9" s="32"/>
      <c r="H9" s="31"/>
      <c r="I9" s="31"/>
    </row>
    <row r="10" spans="1:9" s="19" customFormat="1" ht="12.75" x14ac:dyDescent="0.15">
      <c r="A10" s="9"/>
      <c r="B10" s="10"/>
      <c r="C10" s="10" t="s">
        <v>28</v>
      </c>
      <c r="D10" s="10"/>
      <c r="E10" s="10"/>
      <c r="F10" s="11"/>
      <c r="G10" s="31">
        <v>130800</v>
      </c>
      <c r="H10" s="31"/>
      <c r="I10" s="31"/>
    </row>
    <row r="11" spans="1:9" s="19" customFormat="1" ht="12.75" x14ac:dyDescent="0.15">
      <c r="A11" s="9"/>
      <c r="B11" s="10"/>
      <c r="C11" s="10"/>
      <c r="D11" s="10" t="s">
        <v>94</v>
      </c>
      <c r="E11" s="10"/>
      <c r="F11" s="11"/>
      <c r="G11" s="31">
        <v>174</v>
      </c>
      <c r="H11" s="31"/>
      <c r="I11" s="31"/>
    </row>
    <row r="12" spans="1:9" s="19" customFormat="1" ht="12.75" x14ac:dyDescent="0.15">
      <c r="A12" s="9"/>
      <c r="B12" s="10"/>
      <c r="C12" s="10" t="s">
        <v>54</v>
      </c>
      <c r="D12" s="10"/>
      <c r="E12" s="10"/>
      <c r="F12" s="11"/>
      <c r="G12" s="33"/>
      <c r="H12" s="31">
        <f>G9+G10+G11</f>
        <v>130974</v>
      </c>
      <c r="I12" s="31"/>
    </row>
    <row r="13" spans="1:9" s="19" customFormat="1" ht="12.75" x14ac:dyDescent="0.15">
      <c r="A13" s="9"/>
      <c r="B13" s="10" t="s">
        <v>95</v>
      </c>
      <c r="C13" s="10" t="s">
        <v>49</v>
      </c>
      <c r="D13" s="10"/>
      <c r="E13" s="10"/>
      <c r="F13" s="11"/>
      <c r="G13" s="32"/>
      <c r="H13" s="31"/>
      <c r="I13" s="31"/>
    </row>
    <row r="14" spans="1:9" s="19" customFormat="1" ht="12.75" x14ac:dyDescent="0.15">
      <c r="A14" s="9"/>
      <c r="B14" s="10"/>
      <c r="C14" s="10" t="s">
        <v>50</v>
      </c>
      <c r="D14" s="10"/>
      <c r="E14" s="10"/>
      <c r="F14" s="11"/>
      <c r="G14" s="32">
        <v>22810</v>
      </c>
      <c r="H14" s="31"/>
      <c r="I14" s="31"/>
    </row>
    <row r="15" spans="1:9" s="19" customFormat="1" ht="12.75" x14ac:dyDescent="0.15">
      <c r="A15" s="9"/>
      <c r="B15" s="10"/>
      <c r="C15" s="10" t="s">
        <v>54</v>
      </c>
      <c r="D15" s="10"/>
      <c r="E15" s="10"/>
      <c r="F15" s="11"/>
      <c r="G15" s="33"/>
      <c r="H15" s="31">
        <f>+G14</f>
        <v>22810</v>
      </c>
      <c r="I15" s="31"/>
    </row>
    <row r="16" spans="1:9" s="19" customFormat="1" ht="12.75" x14ac:dyDescent="0.15">
      <c r="A16" s="9"/>
      <c r="B16" s="10" t="s">
        <v>13</v>
      </c>
      <c r="C16" s="10" t="s">
        <v>14</v>
      </c>
      <c r="D16" s="10"/>
      <c r="E16" s="10"/>
      <c r="F16" s="11"/>
      <c r="G16" s="32"/>
      <c r="H16" s="31"/>
      <c r="I16" s="31"/>
    </row>
    <row r="17" spans="1:9" s="19" customFormat="1" ht="12.75" x14ac:dyDescent="0.15">
      <c r="A17" s="9"/>
      <c r="B17" s="10"/>
      <c r="C17" s="10"/>
      <c r="D17" s="10"/>
      <c r="E17" s="10" t="s">
        <v>72</v>
      </c>
      <c r="F17" s="11"/>
      <c r="G17" s="32">
        <v>3640000</v>
      </c>
      <c r="H17" s="31"/>
      <c r="I17" s="31"/>
    </row>
    <row r="18" spans="1:9" s="19" customFormat="1" ht="12.75" x14ac:dyDescent="0.15">
      <c r="A18" s="9"/>
      <c r="B18" s="10"/>
      <c r="C18" s="10"/>
      <c r="D18" s="10"/>
      <c r="E18" s="10" t="s">
        <v>73</v>
      </c>
      <c r="F18" s="11"/>
      <c r="G18" s="32">
        <v>1994766</v>
      </c>
      <c r="H18" s="31"/>
      <c r="I18" s="31"/>
    </row>
    <row r="19" spans="1:9" s="19" customFormat="1" ht="12.75" x14ac:dyDescent="0.15">
      <c r="A19" s="9"/>
      <c r="B19" s="10"/>
      <c r="C19" s="10"/>
      <c r="D19" s="10"/>
      <c r="E19" s="10" t="s">
        <v>93</v>
      </c>
      <c r="F19" s="11"/>
      <c r="G19" s="32">
        <v>13</v>
      </c>
      <c r="H19" s="31"/>
      <c r="I19" s="31"/>
    </row>
    <row r="20" spans="1:9" s="19" customFormat="1" ht="12.75" x14ac:dyDescent="0.15">
      <c r="A20" s="9"/>
      <c r="B20" s="10"/>
      <c r="C20" s="10" t="s">
        <v>54</v>
      </c>
      <c r="D20" s="10"/>
      <c r="E20" s="10"/>
      <c r="F20" s="11"/>
      <c r="G20" s="33"/>
      <c r="H20" s="31">
        <f>+G17+G18+G19</f>
        <v>5634779</v>
      </c>
      <c r="I20" s="31"/>
    </row>
    <row r="21" spans="1:9" s="19" customFormat="1" ht="12.75" x14ac:dyDescent="0.15">
      <c r="A21" s="9"/>
      <c r="B21" s="10" t="s">
        <v>15</v>
      </c>
      <c r="C21" s="10" t="s">
        <v>29</v>
      </c>
      <c r="D21" s="10"/>
      <c r="E21" s="10"/>
      <c r="F21" s="11"/>
      <c r="G21" s="32"/>
      <c r="H21" s="31"/>
      <c r="I21" s="31"/>
    </row>
    <row r="22" spans="1:9" s="19" customFormat="1" ht="12.75" x14ac:dyDescent="0.15">
      <c r="A22" s="9"/>
      <c r="B22" s="10"/>
      <c r="C22" s="10"/>
      <c r="D22" s="10"/>
      <c r="E22" s="10" t="s">
        <v>74</v>
      </c>
      <c r="F22" s="11"/>
      <c r="G22" s="32">
        <v>19967950</v>
      </c>
      <c r="H22" s="31"/>
      <c r="I22" s="31"/>
    </row>
    <row r="23" spans="1:9" s="19" customFormat="1" ht="12.75" x14ac:dyDescent="0.15">
      <c r="A23" s="9"/>
      <c r="B23" s="10"/>
      <c r="C23" s="10"/>
      <c r="D23" s="10"/>
      <c r="E23" s="10" t="s">
        <v>75</v>
      </c>
      <c r="F23" s="11"/>
      <c r="G23" s="32">
        <v>1520099</v>
      </c>
      <c r="H23" s="31"/>
      <c r="I23" s="31"/>
    </row>
    <row r="24" spans="1:9" s="19" customFormat="1" ht="12.75" x14ac:dyDescent="0.15">
      <c r="A24" s="9"/>
      <c r="B24" s="10"/>
      <c r="C24" s="10" t="s">
        <v>57</v>
      </c>
      <c r="D24" s="10"/>
      <c r="E24" s="10" t="s">
        <v>76</v>
      </c>
      <c r="F24" s="11"/>
      <c r="G24" s="32">
        <v>10442918</v>
      </c>
      <c r="H24" s="31"/>
      <c r="I24" s="31"/>
    </row>
    <row r="25" spans="1:9" s="19" customFormat="1" ht="12.75" x14ac:dyDescent="0.15">
      <c r="A25" s="9"/>
      <c r="B25" s="10"/>
      <c r="C25" s="10" t="s">
        <v>56</v>
      </c>
      <c r="D25" s="10"/>
      <c r="E25" s="10"/>
      <c r="F25" s="11"/>
      <c r="G25" s="32">
        <v>981570</v>
      </c>
      <c r="H25" s="31"/>
      <c r="I25" s="31"/>
    </row>
    <row r="26" spans="1:9" s="19" customFormat="1" ht="12.75" x14ac:dyDescent="0.15">
      <c r="A26" s="9"/>
      <c r="B26" s="10"/>
      <c r="C26" s="10"/>
      <c r="D26" s="10"/>
      <c r="E26" s="10" t="s">
        <v>77</v>
      </c>
      <c r="F26" s="11"/>
      <c r="G26" s="32">
        <v>600000</v>
      </c>
      <c r="H26" s="31"/>
      <c r="I26" s="31"/>
    </row>
    <row r="27" spans="1:9" s="19" customFormat="1" ht="12.75" x14ac:dyDescent="0.15">
      <c r="A27" s="9"/>
      <c r="B27" s="10"/>
      <c r="C27" s="10"/>
      <c r="D27" s="10"/>
      <c r="E27" s="10" t="s">
        <v>78</v>
      </c>
      <c r="F27" s="11"/>
      <c r="G27" s="32">
        <v>2855172</v>
      </c>
      <c r="H27" s="31"/>
      <c r="I27" s="31"/>
    </row>
    <row r="28" spans="1:9" s="19" customFormat="1" ht="12.75" x14ac:dyDescent="0.15">
      <c r="A28" s="9"/>
      <c r="B28" s="10"/>
      <c r="C28" s="10"/>
      <c r="D28" s="10"/>
      <c r="E28" s="10" t="s">
        <v>79</v>
      </c>
      <c r="F28" s="11"/>
      <c r="G28" s="32">
        <v>2055136</v>
      </c>
      <c r="H28" s="31"/>
      <c r="I28" s="31"/>
    </row>
    <row r="29" spans="1:9" s="19" customFormat="1" ht="12.75" x14ac:dyDescent="0.15">
      <c r="A29" s="9"/>
      <c r="B29" s="10"/>
      <c r="C29" s="10"/>
      <c r="D29" s="10"/>
      <c r="E29" s="10" t="s">
        <v>80</v>
      </c>
      <c r="F29" s="11"/>
      <c r="G29" s="32">
        <v>808600</v>
      </c>
      <c r="H29" s="31"/>
      <c r="I29" s="31"/>
    </row>
    <row r="30" spans="1:9" s="19" customFormat="1" ht="12.75" x14ac:dyDescent="0.15">
      <c r="A30" s="9"/>
      <c r="B30" s="10"/>
      <c r="C30" s="10" t="s">
        <v>54</v>
      </c>
      <c r="D30" s="10"/>
      <c r="E30" s="10"/>
      <c r="F30" s="11"/>
      <c r="G30" s="33"/>
      <c r="H30" s="31">
        <f>SUM(G22:G29)</f>
        <v>39231445</v>
      </c>
      <c r="I30" s="31"/>
    </row>
    <row r="31" spans="1:9" s="19" customFormat="1" ht="12.75" x14ac:dyDescent="0.15">
      <c r="A31" s="9"/>
      <c r="B31" s="10" t="s">
        <v>16</v>
      </c>
      <c r="C31" s="10" t="s">
        <v>30</v>
      </c>
      <c r="D31" s="10"/>
      <c r="E31" s="10"/>
      <c r="F31" s="11"/>
      <c r="G31" s="32"/>
      <c r="H31" s="31"/>
      <c r="I31" s="31"/>
    </row>
    <row r="32" spans="1:9" s="19" customFormat="1" ht="12.75" x14ac:dyDescent="0.15">
      <c r="A32" s="9"/>
      <c r="B32" s="10"/>
      <c r="C32" s="10" t="s">
        <v>2</v>
      </c>
      <c r="D32" s="10"/>
      <c r="E32" s="10"/>
      <c r="F32" s="11"/>
      <c r="G32" s="32">
        <v>138</v>
      </c>
      <c r="H32" s="31"/>
      <c r="I32" s="31"/>
    </row>
    <row r="33" spans="1:9" s="19" customFormat="1" ht="12.75" x14ac:dyDescent="0.15">
      <c r="A33" s="9"/>
      <c r="B33" s="10"/>
      <c r="C33" s="10" t="s">
        <v>53</v>
      </c>
      <c r="D33" s="10"/>
      <c r="E33" s="10"/>
      <c r="F33" s="11"/>
      <c r="G33" s="34">
        <v>242925</v>
      </c>
      <c r="H33" s="31"/>
      <c r="I33" s="31"/>
    </row>
    <row r="34" spans="1:9" s="19" customFormat="1" ht="12.75" x14ac:dyDescent="0.15">
      <c r="A34" s="9"/>
      <c r="B34" s="10"/>
      <c r="C34" s="10" t="s">
        <v>54</v>
      </c>
      <c r="D34" s="10"/>
      <c r="E34" s="10"/>
      <c r="F34" s="11"/>
      <c r="G34" s="33"/>
      <c r="H34" s="33">
        <f>G32+G33</f>
        <v>243063</v>
      </c>
      <c r="I34" s="31"/>
    </row>
    <row r="35" spans="1:9" s="19" customFormat="1" ht="12.75" x14ac:dyDescent="0.15">
      <c r="A35" s="9"/>
      <c r="B35" s="10" t="s">
        <v>38</v>
      </c>
      <c r="C35" s="10"/>
      <c r="D35" s="10"/>
      <c r="E35" s="10"/>
      <c r="F35" s="41"/>
      <c r="G35" s="32"/>
      <c r="H35" s="31"/>
      <c r="I35" s="31">
        <f>H12+H15+H20+H30+H34</f>
        <v>45263071</v>
      </c>
    </row>
    <row r="36" spans="1:9" s="19" customFormat="1" ht="12.75" x14ac:dyDescent="0.15">
      <c r="A36" s="9" t="s">
        <v>18</v>
      </c>
      <c r="B36" s="10" t="s">
        <v>17</v>
      </c>
      <c r="C36" s="10"/>
      <c r="D36" s="10"/>
      <c r="E36" s="10"/>
      <c r="F36" s="11"/>
      <c r="G36" s="32"/>
      <c r="H36" s="31"/>
      <c r="I36" s="31"/>
    </row>
    <row r="37" spans="1:9" s="19" customFormat="1" ht="12.75" x14ac:dyDescent="0.15">
      <c r="A37" s="9"/>
      <c r="B37" s="10" t="s">
        <v>10</v>
      </c>
      <c r="C37" s="10" t="s">
        <v>46</v>
      </c>
      <c r="D37" s="10"/>
      <c r="E37" s="10"/>
      <c r="F37" s="11"/>
      <c r="G37" s="32"/>
      <c r="H37" s="31"/>
      <c r="I37" s="31"/>
    </row>
    <row r="38" spans="1:9" s="19" customFormat="1" ht="12.75" x14ac:dyDescent="0.15">
      <c r="A38" s="9"/>
      <c r="C38" s="50" t="s">
        <v>21</v>
      </c>
      <c r="D38" s="50"/>
      <c r="E38" s="10" t="s">
        <v>19</v>
      </c>
      <c r="F38" s="11"/>
      <c r="G38" s="32"/>
      <c r="H38" s="31"/>
      <c r="I38" s="31"/>
    </row>
    <row r="39" spans="1:9" s="19" customFormat="1" ht="12.75" x14ac:dyDescent="0.15">
      <c r="A39" s="9"/>
      <c r="B39" s="10"/>
      <c r="E39" s="10" t="s">
        <v>31</v>
      </c>
      <c r="F39" s="11"/>
      <c r="G39" s="32">
        <v>21942599</v>
      </c>
      <c r="H39" s="40"/>
      <c r="I39" s="31"/>
    </row>
    <row r="40" spans="1:9" s="19" customFormat="1" ht="12.75" x14ac:dyDescent="0.15">
      <c r="A40" s="9"/>
      <c r="B40" s="10"/>
      <c r="E40" s="10" t="s">
        <v>4</v>
      </c>
      <c r="F40" s="11"/>
      <c r="G40" s="32">
        <v>2329902</v>
      </c>
      <c r="H40" s="31"/>
      <c r="I40" s="31"/>
    </row>
    <row r="41" spans="1:9" s="19" customFormat="1" ht="12.75" x14ac:dyDescent="0.15">
      <c r="A41" s="9"/>
      <c r="B41" s="10"/>
      <c r="E41" s="10" t="s">
        <v>6</v>
      </c>
      <c r="F41" s="41"/>
      <c r="G41" s="31">
        <v>416370</v>
      </c>
      <c r="H41" s="31"/>
      <c r="I41" s="31"/>
    </row>
    <row r="42" spans="1:9" s="19" customFormat="1" ht="12.75" x14ac:dyDescent="0.15">
      <c r="A42" s="9"/>
      <c r="B42" s="10"/>
      <c r="E42" s="10" t="s">
        <v>54</v>
      </c>
      <c r="F42" s="11"/>
      <c r="G42" s="33"/>
      <c r="H42" s="31"/>
      <c r="I42" s="31"/>
    </row>
    <row r="43" spans="1:9" s="19" customFormat="1" ht="12.75" x14ac:dyDescent="0.15">
      <c r="A43" s="9"/>
      <c r="B43" s="10"/>
      <c r="E43" s="10" t="s">
        <v>32</v>
      </c>
      <c r="F43" s="11"/>
      <c r="G43" s="35"/>
      <c r="H43" s="31">
        <f>SUM(G39:G42)</f>
        <v>24688871</v>
      </c>
      <c r="I43" s="31"/>
    </row>
    <row r="44" spans="1:9" s="19" customFormat="1" ht="12.75" x14ac:dyDescent="0.15">
      <c r="A44" s="9"/>
      <c r="C44" s="50" t="s">
        <v>22</v>
      </c>
      <c r="D44" s="50"/>
      <c r="E44" s="10" t="s">
        <v>20</v>
      </c>
      <c r="F44" s="11"/>
      <c r="G44" s="32"/>
      <c r="H44" s="31"/>
      <c r="I44" s="31"/>
    </row>
    <row r="45" spans="1:9" s="19" customFormat="1" ht="12.75" x14ac:dyDescent="0.15">
      <c r="A45" s="9"/>
      <c r="B45" s="10"/>
      <c r="D45" s="10"/>
      <c r="E45" s="10" t="s">
        <v>55</v>
      </c>
      <c r="F45" s="11"/>
      <c r="G45" s="32">
        <v>1496614</v>
      </c>
      <c r="H45" s="31"/>
      <c r="I45" s="31"/>
    </row>
    <row r="46" spans="1:9" s="19" customFormat="1" ht="12.75" x14ac:dyDescent="0.15">
      <c r="A46" s="9"/>
      <c r="B46" s="10"/>
      <c r="D46" s="10"/>
      <c r="E46" s="10" t="s">
        <v>89</v>
      </c>
      <c r="F46" s="11"/>
      <c r="G46" s="32">
        <v>1976545</v>
      </c>
      <c r="H46" s="31"/>
      <c r="I46" s="31"/>
    </row>
    <row r="47" spans="1:9" s="19" customFormat="1" ht="12.75" x14ac:dyDescent="0.15">
      <c r="A47" s="9"/>
      <c r="B47" s="10"/>
      <c r="D47" s="10"/>
      <c r="E47" s="10" t="s">
        <v>33</v>
      </c>
      <c r="F47" s="41"/>
      <c r="G47" s="33"/>
      <c r="H47" s="31"/>
      <c r="I47" s="31"/>
    </row>
    <row r="48" spans="1:9" s="19" customFormat="1" ht="12.75" x14ac:dyDescent="0.15">
      <c r="A48" s="9"/>
      <c r="B48" s="10"/>
      <c r="C48" s="19" t="s">
        <v>45</v>
      </c>
      <c r="D48" s="10"/>
      <c r="E48" s="10"/>
      <c r="F48" s="11"/>
      <c r="G48" s="32"/>
      <c r="H48" s="31">
        <f>+G39+G40+G41+G45+G46</f>
        <v>28162030</v>
      </c>
      <c r="I48" s="31"/>
    </row>
    <row r="49" spans="1:9" s="19" customFormat="1" ht="12.75" x14ac:dyDescent="0.15">
      <c r="A49" s="9"/>
      <c r="B49" s="10" t="s">
        <v>47</v>
      </c>
      <c r="C49" s="10" t="s">
        <v>48</v>
      </c>
      <c r="D49" s="10"/>
      <c r="E49" s="10"/>
      <c r="F49" s="11"/>
      <c r="G49" s="32"/>
      <c r="H49" s="31"/>
      <c r="I49" s="31"/>
    </row>
    <row r="50" spans="1:9" s="19" customFormat="1" ht="12.75" x14ac:dyDescent="0.15">
      <c r="A50" s="9"/>
      <c r="B50" s="10"/>
      <c r="C50" s="50" t="s">
        <v>21</v>
      </c>
      <c r="D50" s="50"/>
      <c r="E50" s="10" t="s">
        <v>19</v>
      </c>
      <c r="F50" s="11"/>
      <c r="G50" s="32"/>
      <c r="H50" s="31"/>
      <c r="I50" s="31"/>
    </row>
    <row r="51" spans="1:9" s="19" customFormat="1" ht="12.75" x14ac:dyDescent="0.15">
      <c r="A51" s="9"/>
      <c r="B51" s="10"/>
      <c r="D51" s="10"/>
      <c r="E51" s="10" t="s">
        <v>42</v>
      </c>
      <c r="F51" s="11"/>
      <c r="G51" s="32">
        <v>2205000</v>
      </c>
      <c r="H51" s="31"/>
      <c r="I51" s="31"/>
    </row>
    <row r="52" spans="1:9" s="19" customFormat="1" ht="12.75" x14ac:dyDescent="0.15">
      <c r="A52" s="9"/>
      <c r="B52" s="10"/>
      <c r="D52" s="10"/>
      <c r="E52" s="10" t="s">
        <v>54</v>
      </c>
      <c r="F52" s="11"/>
      <c r="G52" s="33"/>
      <c r="H52" s="31"/>
      <c r="I52" s="31"/>
    </row>
    <row r="53" spans="1:9" s="19" customFormat="1" ht="12.75" x14ac:dyDescent="0.15">
      <c r="A53" s="9"/>
      <c r="B53" s="10"/>
      <c r="D53" s="10"/>
      <c r="E53" s="10" t="s">
        <v>32</v>
      </c>
      <c r="F53" s="11"/>
      <c r="G53" s="35">
        <f>G51</f>
        <v>2205000</v>
      </c>
      <c r="H53" s="31"/>
      <c r="I53" s="31"/>
    </row>
    <row r="54" spans="1:9" s="19" customFormat="1" ht="12.75" x14ac:dyDescent="0.15">
      <c r="A54" s="9"/>
      <c r="B54" s="10"/>
      <c r="C54" s="50" t="s">
        <v>22</v>
      </c>
      <c r="D54" s="50"/>
      <c r="E54" s="10" t="s">
        <v>20</v>
      </c>
      <c r="F54" s="11"/>
      <c r="G54" s="32"/>
      <c r="H54" s="31"/>
      <c r="I54" s="31"/>
    </row>
    <row r="55" spans="1:9" s="19" customFormat="1" ht="12.75" x14ac:dyDescent="0.15">
      <c r="A55" s="9"/>
      <c r="B55" s="10"/>
      <c r="D55" s="10"/>
      <c r="E55" s="10" t="s">
        <v>3</v>
      </c>
      <c r="F55" s="11"/>
      <c r="G55" s="32">
        <v>196065</v>
      </c>
      <c r="H55" s="31"/>
      <c r="I55" s="31"/>
    </row>
    <row r="56" spans="1:9" s="19" customFormat="1" ht="12.75" x14ac:dyDescent="0.15">
      <c r="A56" s="9"/>
      <c r="B56" s="10"/>
      <c r="D56" s="10"/>
      <c r="E56" s="10" t="s">
        <v>58</v>
      </c>
      <c r="F56" s="11"/>
      <c r="G56" s="32">
        <v>266281</v>
      </c>
      <c r="H56" s="31"/>
      <c r="I56" s="31"/>
    </row>
    <row r="57" spans="1:9" s="19" customFormat="1" ht="12.75" x14ac:dyDescent="0.15">
      <c r="A57" s="9"/>
      <c r="B57" s="10"/>
      <c r="D57" s="10"/>
      <c r="E57" s="10" t="s">
        <v>81</v>
      </c>
      <c r="F57" s="11"/>
      <c r="G57" s="32">
        <v>31600</v>
      </c>
      <c r="H57" s="31"/>
      <c r="I57" s="31"/>
    </row>
    <row r="58" spans="1:9" s="19" customFormat="1" ht="12.75" x14ac:dyDescent="0.15">
      <c r="A58" s="9"/>
      <c r="B58" s="10"/>
      <c r="D58" s="10"/>
      <c r="E58" s="10" t="s">
        <v>68</v>
      </c>
      <c r="F58" s="41"/>
      <c r="G58" s="32">
        <v>0</v>
      </c>
      <c r="H58" s="31"/>
      <c r="I58" s="31"/>
    </row>
    <row r="59" spans="1:9" s="19" customFormat="1" ht="12.75" x14ac:dyDescent="0.15">
      <c r="A59" s="9"/>
      <c r="B59" s="10"/>
      <c r="D59" s="10"/>
      <c r="E59" s="10" t="s">
        <v>59</v>
      </c>
      <c r="F59" s="11"/>
      <c r="G59" s="32">
        <v>184036</v>
      </c>
      <c r="H59" s="31"/>
      <c r="I59" s="31"/>
    </row>
    <row r="60" spans="1:9" s="19" customFormat="1" ht="12.75" x14ac:dyDescent="0.15">
      <c r="A60" s="9"/>
      <c r="B60" s="10"/>
      <c r="D60" s="10"/>
      <c r="E60" s="10" t="s">
        <v>5</v>
      </c>
      <c r="F60" s="11"/>
      <c r="G60" s="32">
        <v>352680</v>
      </c>
      <c r="H60" s="31"/>
      <c r="I60" s="31"/>
    </row>
    <row r="61" spans="1:9" s="19" customFormat="1" ht="12.75" x14ac:dyDescent="0.15">
      <c r="A61" s="9"/>
      <c r="B61" s="10"/>
      <c r="D61" s="10"/>
      <c r="E61" s="10" t="s">
        <v>60</v>
      </c>
      <c r="F61" s="11"/>
      <c r="G61" s="32">
        <v>369089</v>
      </c>
      <c r="H61" s="31"/>
      <c r="I61" s="31"/>
    </row>
    <row r="62" spans="1:9" s="19" customFormat="1" ht="12.75" x14ac:dyDescent="0.15">
      <c r="A62" s="9"/>
      <c r="B62" s="10"/>
      <c r="D62" s="10"/>
      <c r="E62" s="10" t="s">
        <v>82</v>
      </c>
      <c r="F62" s="11"/>
      <c r="G62" s="32">
        <v>1410000</v>
      </c>
      <c r="H62" s="31"/>
      <c r="I62" s="31"/>
    </row>
    <row r="63" spans="1:9" s="19" customFormat="1" ht="12.75" x14ac:dyDescent="0.15">
      <c r="A63" s="9"/>
      <c r="B63" s="10"/>
      <c r="D63" s="10"/>
      <c r="E63" s="10" t="s">
        <v>61</v>
      </c>
      <c r="F63" s="11"/>
      <c r="G63" s="32">
        <v>346993</v>
      </c>
      <c r="H63" s="31"/>
      <c r="I63" s="31"/>
    </row>
    <row r="64" spans="1:9" s="19" customFormat="1" ht="12.75" x14ac:dyDescent="0.15">
      <c r="A64" s="9"/>
      <c r="B64" s="10"/>
      <c r="D64" s="10"/>
      <c r="E64" s="10" t="s">
        <v>62</v>
      </c>
      <c r="F64" s="11"/>
      <c r="G64" s="32">
        <v>829578</v>
      </c>
      <c r="H64" s="31"/>
      <c r="I64" s="31"/>
    </row>
    <row r="65" spans="1:9" s="19" customFormat="1" ht="12.75" x14ac:dyDescent="0.15">
      <c r="A65" s="9"/>
      <c r="B65" s="10"/>
      <c r="D65" s="10"/>
      <c r="E65" s="10" t="s">
        <v>63</v>
      </c>
      <c r="F65" s="11"/>
      <c r="G65" s="32">
        <v>180180</v>
      </c>
      <c r="H65" s="31"/>
      <c r="I65" s="31"/>
    </row>
    <row r="66" spans="1:9" s="19" customFormat="1" ht="12.75" x14ac:dyDescent="0.15">
      <c r="A66" s="9"/>
      <c r="B66" s="10"/>
      <c r="D66" s="10"/>
      <c r="E66" s="10" t="s">
        <v>64</v>
      </c>
      <c r="F66" s="11"/>
      <c r="G66" s="32">
        <v>1085858</v>
      </c>
      <c r="H66" s="31"/>
      <c r="I66" s="31"/>
    </row>
    <row r="67" spans="1:9" s="19" customFormat="1" ht="12.75" x14ac:dyDescent="0.15">
      <c r="A67" s="9"/>
      <c r="B67" s="10"/>
      <c r="D67" s="10"/>
      <c r="E67" s="10" t="s">
        <v>91</v>
      </c>
      <c r="F67" s="11"/>
      <c r="G67" s="32">
        <v>32140</v>
      </c>
      <c r="H67" s="31"/>
      <c r="I67" s="31"/>
    </row>
    <row r="68" spans="1:9" s="19" customFormat="1" ht="12.75" x14ac:dyDescent="0.15">
      <c r="A68" s="9"/>
      <c r="B68" s="10"/>
      <c r="D68" s="10"/>
      <c r="E68" s="10" t="s">
        <v>65</v>
      </c>
      <c r="F68" s="11"/>
      <c r="G68" s="32">
        <v>188595</v>
      </c>
      <c r="H68" s="31"/>
      <c r="I68" s="31"/>
    </row>
    <row r="69" spans="1:9" s="19" customFormat="1" ht="12.75" x14ac:dyDescent="0.15">
      <c r="A69" s="9"/>
      <c r="B69" s="10"/>
      <c r="D69" s="10"/>
      <c r="E69" s="10" t="s">
        <v>92</v>
      </c>
      <c r="F69" s="11"/>
      <c r="G69" s="32">
        <v>51329</v>
      </c>
      <c r="H69" s="31"/>
      <c r="I69" s="31"/>
    </row>
    <row r="70" spans="1:9" s="19" customFormat="1" ht="12.75" x14ac:dyDescent="0.15">
      <c r="A70" s="9"/>
      <c r="B70" s="10"/>
      <c r="D70" s="10"/>
      <c r="E70" s="10" t="s">
        <v>90</v>
      </c>
      <c r="F70" s="11"/>
      <c r="G70" s="32">
        <v>230040</v>
      </c>
      <c r="H70" s="31"/>
      <c r="I70" s="31"/>
    </row>
    <row r="71" spans="1:9" s="19" customFormat="1" ht="12.75" x14ac:dyDescent="0.15">
      <c r="A71" s="9"/>
      <c r="B71" s="10"/>
      <c r="D71" s="10"/>
      <c r="E71" s="10" t="s">
        <v>84</v>
      </c>
      <c r="F71" s="11"/>
      <c r="G71" s="32">
        <v>650497</v>
      </c>
      <c r="H71" s="31"/>
      <c r="I71" s="31"/>
    </row>
    <row r="72" spans="1:9" s="19" customFormat="1" ht="12.75" x14ac:dyDescent="0.15">
      <c r="A72" s="9"/>
      <c r="B72" s="10"/>
      <c r="D72" s="10"/>
      <c r="E72" s="10" t="s">
        <v>85</v>
      </c>
      <c r="F72" s="11"/>
      <c r="G72" s="32">
        <v>129600</v>
      </c>
      <c r="H72" s="31"/>
      <c r="I72" s="31"/>
    </row>
    <row r="73" spans="1:9" s="19" customFormat="1" ht="12.75" x14ac:dyDescent="0.15">
      <c r="A73" s="9"/>
      <c r="B73" s="10"/>
      <c r="D73" s="10"/>
      <c r="E73" s="10" t="s">
        <v>86</v>
      </c>
      <c r="F73" s="11"/>
      <c r="G73" s="32">
        <v>129600</v>
      </c>
      <c r="H73" s="31"/>
      <c r="I73" s="31"/>
    </row>
    <row r="74" spans="1:9" s="19" customFormat="1" ht="12.75" x14ac:dyDescent="0.15">
      <c r="A74" s="9"/>
      <c r="B74" s="10"/>
      <c r="D74" s="10"/>
      <c r="E74" s="10" t="s">
        <v>87</v>
      </c>
      <c r="F74" s="11"/>
      <c r="G74" s="32">
        <v>88889</v>
      </c>
      <c r="H74" s="31"/>
      <c r="I74" s="31"/>
    </row>
    <row r="75" spans="1:9" s="19" customFormat="1" ht="12.75" x14ac:dyDescent="0.15">
      <c r="A75" s="9"/>
      <c r="B75" s="10"/>
      <c r="D75" s="10"/>
      <c r="E75" s="10" t="s">
        <v>88</v>
      </c>
      <c r="F75" s="11"/>
      <c r="G75" s="32">
        <v>50234</v>
      </c>
      <c r="H75" s="31"/>
      <c r="I75" s="31"/>
    </row>
    <row r="76" spans="1:9" s="19" customFormat="1" ht="12.75" x14ac:dyDescent="0.15">
      <c r="A76" s="9"/>
      <c r="B76" s="10"/>
      <c r="D76" s="10"/>
      <c r="E76" s="10" t="s">
        <v>83</v>
      </c>
      <c r="F76" s="11"/>
      <c r="G76" s="32">
        <v>5608042</v>
      </c>
      <c r="H76" s="31"/>
      <c r="I76" s="31"/>
    </row>
    <row r="77" spans="1:9" s="19" customFormat="1" ht="12.75" x14ac:dyDescent="0.15">
      <c r="A77" s="9"/>
      <c r="B77" s="10"/>
      <c r="D77" s="10"/>
      <c r="E77" s="10"/>
      <c r="F77" s="11"/>
      <c r="G77" s="32"/>
      <c r="H77" s="31"/>
      <c r="I77" s="31"/>
    </row>
    <row r="78" spans="1:9" s="19" customFormat="1" ht="12.75" x14ac:dyDescent="0.15">
      <c r="A78" s="9"/>
      <c r="B78" s="10"/>
      <c r="D78" s="10"/>
      <c r="E78" s="10" t="s">
        <v>33</v>
      </c>
      <c r="F78" s="11"/>
      <c r="G78" s="33">
        <f>SUM(G55:G77)</f>
        <v>12411326</v>
      </c>
      <c r="H78" s="31"/>
      <c r="I78" s="31"/>
    </row>
    <row r="79" spans="1:9" s="19" customFormat="1" ht="12.75" x14ac:dyDescent="0.15">
      <c r="A79" s="9"/>
      <c r="B79" s="10"/>
      <c r="C79" s="10" t="s">
        <v>44</v>
      </c>
      <c r="D79" s="10"/>
      <c r="F79" s="11"/>
      <c r="G79" s="32"/>
      <c r="H79" s="33">
        <f>G53+G78</f>
        <v>14616326</v>
      </c>
      <c r="I79" s="31"/>
    </row>
    <row r="80" spans="1:9" s="19" customFormat="1" ht="12.75" x14ac:dyDescent="0.15">
      <c r="A80" s="9"/>
      <c r="B80" s="10" t="s">
        <v>34</v>
      </c>
      <c r="D80" s="10"/>
      <c r="E80" s="10"/>
      <c r="F80" s="11"/>
      <c r="G80" s="32"/>
      <c r="H80" s="31"/>
      <c r="I80" s="33">
        <f>+H48+H79</f>
        <v>42778356</v>
      </c>
    </row>
    <row r="81" spans="1:9" s="19" customFormat="1" ht="12.75" x14ac:dyDescent="0.15">
      <c r="A81" s="9"/>
      <c r="C81" s="10" t="s">
        <v>35</v>
      </c>
      <c r="D81" s="10"/>
      <c r="E81" s="10"/>
      <c r="F81" s="11"/>
      <c r="G81" s="32"/>
      <c r="H81" s="36"/>
      <c r="I81" s="37">
        <f>I35-I80</f>
        <v>2484715</v>
      </c>
    </row>
    <row r="82" spans="1:9" s="19" customFormat="1" ht="12.75" x14ac:dyDescent="0.15">
      <c r="A82" s="9" t="s">
        <v>24</v>
      </c>
      <c r="B82" s="10" t="s">
        <v>23</v>
      </c>
      <c r="C82" s="10"/>
      <c r="D82" s="10"/>
      <c r="E82" s="10"/>
      <c r="F82" s="11"/>
      <c r="G82" s="32"/>
      <c r="H82" s="31"/>
      <c r="I82" s="31"/>
    </row>
    <row r="83" spans="1:9" s="19" customFormat="1" ht="12.75" x14ac:dyDescent="0.15">
      <c r="A83" s="9"/>
      <c r="B83" s="10" t="s">
        <v>43</v>
      </c>
      <c r="C83" s="10" t="s">
        <v>67</v>
      </c>
      <c r="D83" s="10"/>
      <c r="E83" s="10"/>
      <c r="F83" s="11"/>
      <c r="G83" s="32"/>
      <c r="H83" s="31"/>
      <c r="I83" s="31"/>
    </row>
    <row r="84" spans="1:9" s="19" customFormat="1" ht="12.75" x14ac:dyDescent="0.15">
      <c r="A84" s="9"/>
      <c r="B84" s="10"/>
      <c r="C84" s="10" t="s">
        <v>54</v>
      </c>
      <c r="D84" s="10"/>
      <c r="E84" s="10"/>
      <c r="F84" s="11"/>
      <c r="G84" s="32"/>
      <c r="H84" s="33"/>
      <c r="I84" s="31"/>
    </row>
    <row r="85" spans="1:9" s="19" customFormat="1" ht="12.75" x14ac:dyDescent="0.15">
      <c r="A85" s="9"/>
      <c r="B85" s="10" t="s">
        <v>36</v>
      </c>
      <c r="D85" s="10"/>
      <c r="E85" s="10"/>
      <c r="F85" s="11"/>
      <c r="G85" s="32"/>
      <c r="H85" s="31"/>
      <c r="I85" s="31"/>
    </row>
    <row r="86" spans="1:9" s="19" customFormat="1" ht="12.75" x14ac:dyDescent="0.15">
      <c r="A86" s="9" t="s">
        <v>26</v>
      </c>
      <c r="B86" s="10" t="s">
        <v>25</v>
      </c>
      <c r="C86" s="10"/>
      <c r="D86" s="10"/>
      <c r="E86" s="10"/>
      <c r="F86" s="11"/>
      <c r="G86" s="32"/>
      <c r="H86" s="31"/>
      <c r="I86" s="31"/>
    </row>
    <row r="87" spans="1:9" s="19" customFormat="1" ht="12.75" x14ac:dyDescent="0.15">
      <c r="A87" s="9"/>
      <c r="B87" s="10" t="s">
        <v>43</v>
      </c>
      <c r="C87" s="10" t="s">
        <v>66</v>
      </c>
      <c r="D87" s="10"/>
      <c r="E87" s="10"/>
      <c r="F87" s="11"/>
      <c r="G87" s="32"/>
      <c r="H87" s="31"/>
      <c r="I87" s="31"/>
    </row>
    <row r="88" spans="1:9" s="19" customFormat="1" ht="12.75" x14ac:dyDescent="0.15">
      <c r="A88" s="9"/>
      <c r="B88" s="10"/>
      <c r="C88" s="10" t="s">
        <v>54</v>
      </c>
      <c r="D88" s="10"/>
      <c r="E88" s="10"/>
      <c r="F88" s="11"/>
      <c r="G88" s="32"/>
      <c r="H88" s="33"/>
      <c r="I88" s="31"/>
    </row>
    <row r="89" spans="1:9" s="19" customFormat="1" ht="12.75" x14ac:dyDescent="0.15">
      <c r="A89" s="9"/>
      <c r="B89" s="10" t="s">
        <v>37</v>
      </c>
      <c r="D89" s="10"/>
      <c r="E89" s="10"/>
      <c r="F89" s="11"/>
      <c r="G89" s="32"/>
      <c r="H89" s="31"/>
      <c r="I89" s="33"/>
    </row>
    <row r="90" spans="1:9" s="19" customFormat="1" ht="12.75" x14ac:dyDescent="0.15">
      <c r="A90" s="9"/>
      <c r="B90" s="10"/>
      <c r="C90" s="19" t="s">
        <v>51</v>
      </c>
      <c r="D90" s="10"/>
      <c r="E90" s="10"/>
      <c r="F90" s="11"/>
      <c r="G90" s="32"/>
      <c r="H90" s="31"/>
      <c r="I90" s="31">
        <f>+I81+H84-H88</f>
        <v>2484715</v>
      </c>
    </row>
    <row r="91" spans="1:9" s="19" customFormat="1" ht="12.75" x14ac:dyDescent="0.15">
      <c r="A91" s="9"/>
      <c r="B91" s="10"/>
      <c r="C91" s="19" t="s">
        <v>52</v>
      </c>
      <c r="D91" s="10"/>
      <c r="E91" s="10"/>
      <c r="F91" s="11"/>
      <c r="G91" s="32"/>
      <c r="H91" s="31"/>
      <c r="I91" s="31">
        <v>601000</v>
      </c>
    </row>
    <row r="92" spans="1:9" s="19" customFormat="1" ht="12.75" x14ac:dyDescent="0.15">
      <c r="A92" s="9"/>
      <c r="B92" s="10"/>
      <c r="C92" s="10" t="s">
        <v>39</v>
      </c>
      <c r="D92" s="10"/>
      <c r="E92" s="10"/>
      <c r="F92" s="11"/>
      <c r="G92" s="32"/>
      <c r="H92" s="31"/>
      <c r="I92" s="31">
        <f>+I90-I91</f>
        <v>1883715</v>
      </c>
    </row>
    <row r="93" spans="1:9" s="19" customFormat="1" ht="12.75" x14ac:dyDescent="0.15">
      <c r="A93" s="9"/>
      <c r="B93" s="10"/>
      <c r="C93" s="10" t="s">
        <v>40</v>
      </c>
      <c r="D93" s="10"/>
      <c r="E93" s="10"/>
      <c r="F93" s="11"/>
      <c r="G93" s="32"/>
      <c r="H93" s="31"/>
      <c r="I93" s="33">
        <v>14361107</v>
      </c>
    </row>
    <row r="94" spans="1:9" s="19" customFormat="1" ht="13.5" thickBot="1" x14ac:dyDescent="0.2">
      <c r="A94" s="12"/>
      <c r="B94" s="13"/>
      <c r="C94" s="13" t="s">
        <v>41</v>
      </c>
      <c r="D94" s="13"/>
      <c r="E94" s="13"/>
      <c r="F94" s="14"/>
      <c r="G94" s="38"/>
      <c r="H94" s="33"/>
      <c r="I94" s="39">
        <f>+I92+I93</f>
        <v>16244822</v>
      </c>
    </row>
    <row r="95" spans="1:9" s="19" customFormat="1" ht="13.5" thickTop="1" x14ac:dyDescent="0.15">
      <c r="A95" s="22"/>
      <c r="B95" s="23"/>
      <c r="C95" s="23"/>
      <c r="D95" s="23"/>
      <c r="E95" s="23"/>
      <c r="F95" s="23"/>
      <c r="G95" s="24"/>
      <c r="H95" s="24"/>
      <c r="I95" s="24"/>
    </row>
    <row r="96" spans="1:9" s="1" customFormat="1" ht="13.5" x14ac:dyDescent="0.15">
      <c r="A96" s="7"/>
      <c r="B96" s="6"/>
      <c r="C96" s="6"/>
      <c r="D96" s="6"/>
      <c r="E96" s="6"/>
      <c r="F96" s="6"/>
      <c r="G96" s="2"/>
      <c r="H96" s="2"/>
      <c r="I96" s="2"/>
    </row>
    <row r="97" spans="1:9" s="1" customFormat="1" ht="24" x14ac:dyDescent="0.25">
      <c r="A97" s="30" t="s">
        <v>103</v>
      </c>
      <c r="B97" s="5"/>
      <c r="C97" s="5"/>
      <c r="D97" s="5"/>
      <c r="E97" s="5"/>
      <c r="F97" s="5"/>
      <c r="G97" s="3"/>
      <c r="H97" s="3"/>
      <c r="I97" s="3"/>
    </row>
    <row r="98" spans="1:9" s="29" customFormat="1" ht="12.75" customHeight="1" x14ac:dyDescent="0.15">
      <c r="A98" s="15" t="s">
        <v>104</v>
      </c>
      <c r="B98" s="15"/>
      <c r="C98" s="15"/>
      <c r="D98" s="15"/>
      <c r="E98" s="15"/>
      <c r="F98" s="15"/>
      <c r="G98" s="18"/>
      <c r="H98" s="18"/>
      <c r="I98" s="18"/>
    </row>
    <row r="99" spans="1:9" s="29" customFormat="1" ht="12.75" customHeight="1" x14ac:dyDescent="0.15">
      <c r="A99" s="8"/>
      <c r="B99" s="8"/>
      <c r="C99" s="8"/>
      <c r="D99" s="8"/>
      <c r="E99" s="8"/>
      <c r="F99" s="8"/>
      <c r="G99" s="19"/>
      <c r="H99" s="19"/>
      <c r="I99" s="16" t="s">
        <v>71</v>
      </c>
    </row>
    <row r="100" spans="1:9" s="29" customFormat="1" ht="12.75" customHeight="1" x14ac:dyDescent="0.15">
      <c r="A100" s="8"/>
      <c r="B100" s="8"/>
      <c r="C100" s="8"/>
      <c r="D100" s="8"/>
      <c r="E100" s="8"/>
      <c r="F100" s="8"/>
      <c r="G100" s="8"/>
      <c r="H100" s="8"/>
      <c r="I100" s="17" t="s">
        <v>1</v>
      </c>
    </row>
    <row r="101" spans="1:9" s="29" customFormat="1" ht="12.75" customHeight="1" x14ac:dyDescent="0.15">
      <c r="A101" s="25" t="s">
        <v>0</v>
      </c>
      <c r="B101" s="26"/>
      <c r="C101" s="26"/>
      <c r="D101" s="26"/>
      <c r="E101" s="26"/>
      <c r="F101" s="27"/>
      <c r="G101" s="53" t="s">
        <v>7</v>
      </c>
      <c r="H101" s="54"/>
      <c r="I101" s="54"/>
    </row>
    <row r="102" spans="1:9" s="29" customFormat="1" ht="12.75" customHeight="1" x14ac:dyDescent="0.15">
      <c r="A102" s="9" t="s">
        <v>12</v>
      </c>
      <c r="B102" s="10" t="s">
        <v>11</v>
      </c>
      <c r="C102" s="10"/>
      <c r="D102" s="10"/>
      <c r="E102" s="10"/>
      <c r="F102" s="11"/>
      <c r="G102" s="20"/>
      <c r="H102" s="21"/>
      <c r="I102" s="21"/>
    </row>
    <row r="103" spans="1:9" s="29" customFormat="1" ht="12.75" customHeight="1" x14ac:dyDescent="0.15">
      <c r="A103" s="9"/>
      <c r="B103" s="10" t="s">
        <v>9</v>
      </c>
      <c r="C103" s="10" t="s">
        <v>8</v>
      </c>
      <c r="D103" s="10"/>
      <c r="E103" s="10"/>
      <c r="F103" s="11"/>
      <c r="G103" s="32"/>
      <c r="H103" s="31"/>
      <c r="I103" s="31"/>
    </row>
    <row r="104" spans="1:9" s="29" customFormat="1" ht="12.75" customHeight="1" x14ac:dyDescent="0.15">
      <c r="A104" s="9"/>
      <c r="B104" s="10"/>
      <c r="C104" s="10" t="s">
        <v>27</v>
      </c>
      <c r="D104" s="10"/>
      <c r="E104" s="10"/>
      <c r="F104" s="11"/>
      <c r="G104" s="32"/>
      <c r="H104" s="31"/>
      <c r="I104" s="31"/>
    </row>
    <row r="105" spans="1:9" s="29" customFormat="1" ht="12.75" customHeight="1" x14ac:dyDescent="0.15">
      <c r="A105" s="9"/>
      <c r="B105" s="10"/>
      <c r="C105" s="10" t="s">
        <v>28</v>
      </c>
      <c r="D105" s="10"/>
      <c r="E105" s="10"/>
      <c r="F105" s="11"/>
      <c r="G105" s="31">
        <v>130800</v>
      </c>
      <c r="H105" s="31"/>
      <c r="I105" s="31"/>
    </row>
    <row r="106" spans="1:9" s="29" customFormat="1" ht="12.75" customHeight="1" x14ac:dyDescent="0.15">
      <c r="A106" s="9"/>
      <c r="B106" s="10"/>
      <c r="C106" s="10"/>
      <c r="D106" s="10" t="s">
        <v>98</v>
      </c>
      <c r="E106" s="10"/>
      <c r="F106" s="11"/>
      <c r="G106" s="31">
        <v>174</v>
      </c>
      <c r="H106" s="31"/>
      <c r="I106" s="31"/>
    </row>
    <row r="107" spans="1:9" s="29" customFormat="1" ht="12.75" customHeight="1" x14ac:dyDescent="0.15">
      <c r="A107" s="9"/>
      <c r="B107" s="10"/>
      <c r="C107" s="10" t="s">
        <v>54</v>
      </c>
      <c r="D107" s="10"/>
      <c r="E107" s="10"/>
      <c r="F107" s="11"/>
      <c r="G107" s="33"/>
      <c r="H107" s="31">
        <f>G104+G105+G106</f>
        <v>130974</v>
      </c>
      <c r="I107" s="31"/>
    </row>
    <row r="108" spans="1:9" s="29" customFormat="1" ht="12.75" customHeight="1" x14ac:dyDescent="0.15">
      <c r="A108" s="9"/>
      <c r="B108" s="10" t="s">
        <v>95</v>
      </c>
      <c r="C108" s="10" t="s">
        <v>49</v>
      </c>
      <c r="D108" s="10"/>
      <c r="E108" s="10"/>
      <c r="F108" s="11"/>
      <c r="G108" s="32"/>
      <c r="H108" s="31"/>
      <c r="I108" s="31"/>
    </row>
    <row r="109" spans="1:9" s="29" customFormat="1" ht="12.75" customHeight="1" x14ac:dyDescent="0.15">
      <c r="A109" s="9"/>
      <c r="B109" s="10"/>
      <c r="C109" s="10" t="s">
        <v>50</v>
      </c>
      <c r="D109" s="10"/>
      <c r="E109" s="10"/>
      <c r="F109" s="11"/>
      <c r="G109" s="32">
        <v>22810</v>
      </c>
      <c r="H109" s="31"/>
      <c r="I109" s="31"/>
    </row>
    <row r="110" spans="1:9" s="29" customFormat="1" ht="12.75" customHeight="1" x14ac:dyDescent="0.15">
      <c r="A110" s="9"/>
      <c r="B110" s="10"/>
      <c r="C110" s="10" t="s">
        <v>54</v>
      </c>
      <c r="D110" s="10"/>
      <c r="E110" s="10"/>
      <c r="F110" s="11"/>
      <c r="G110" s="33"/>
      <c r="H110" s="31">
        <f>+G109</f>
        <v>22810</v>
      </c>
      <c r="I110" s="31"/>
    </row>
    <row r="111" spans="1:9" s="29" customFormat="1" ht="12.75" customHeight="1" x14ac:dyDescent="0.15">
      <c r="A111" s="9"/>
      <c r="B111" s="10" t="s">
        <v>13</v>
      </c>
      <c r="C111" s="10" t="s">
        <v>14</v>
      </c>
      <c r="D111" s="10"/>
      <c r="E111" s="10"/>
      <c r="F111" s="11"/>
      <c r="G111" s="32"/>
      <c r="H111" s="31"/>
      <c r="I111" s="31"/>
    </row>
    <row r="112" spans="1:9" s="29" customFormat="1" ht="12.75" customHeight="1" x14ac:dyDescent="0.15">
      <c r="A112" s="9"/>
      <c r="B112" s="10"/>
      <c r="C112" s="10"/>
      <c r="D112" s="10"/>
      <c r="E112" s="10" t="s">
        <v>72</v>
      </c>
      <c r="F112" s="11"/>
      <c r="G112" s="32">
        <v>3640000</v>
      </c>
      <c r="H112" s="31"/>
      <c r="I112" s="31"/>
    </row>
    <row r="113" spans="1:9" s="29" customFormat="1" ht="12.75" customHeight="1" x14ac:dyDescent="0.15">
      <c r="A113" s="9"/>
      <c r="B113" s="10"/>
      <c r="C113" s="10"/>
      <c r="D113" s="10"/>
      <c r="E113" s="10" t="s">
        <v>73</v>
      </c>
      <c r="F113" s="11"/>
      <c r="G113" s="32">
        <v>1994766</v>
      </c>
      <c r="H113" s="31"/>
      <c r="I113" s="31"/>
    </row>
    <row r="114" spans="1:9" ht="12.75" customHeight="1" x14ac:dyDescent="0.15">
      <c r="A114" s="9"/>
      <c r="B114" s="10"/>
      <c r="C114" s="10"/>
      <c r="D114" s="10"/>
      <c r="E114" s="10" t="s">
        <v>93</v>
      </c>
      <c r="F114" s="11"/>
      <c r="G114" s="32">
        <v>13</v>
      </c>
      <c r="H114" s="31"/>
      <c r="I114" s="31"/>
    </row>
    <row r="115" spans="1:9" ht="12.75" customHeight="1" x14ac:dyDescent="0.15">
      <c r="A115" s="9"/>
      <c r="B115" s="10"/>
      <c r="C115" s="10" t="s">
        <v>54</v>
      </c>
      <c r="D115" s="10"/>
      <c r="E115" s="10"/>
      <c r="F115" s="11"/>
      <c r="G115" s="33"/>
      <c r="H115" s="31">
        <f>+G112+G113+G114</f>
        <v>5634779</v>
      </c>
      <c r="I115" s="31"/>
    </row>
    <row r="116" spans="1:9" ht="12.75" customHeight="1" x14ac:dyDescent="0.15">
      <c r="A116" s="9"/>
      <c r="B116" s="10" t="s">
        <v>15</v>
      </c>
      <c r="C116" s="10" t="s">
        <v>29</v>
      </c>
      <c r="D116" s="10"/>
      <c r="E116" s="10"/>
      <c r="F116" s="11"/>
      <c r="G116" s="32"/>
      <c r="H116" s="31"/>
      <c r="I116" s="31"/>
    </row>
    <row r="117" spans="1:9" ht="12.75" customHeight="1" x14ac:dyDescent="0.15">
      <c r="A117" s="9"/>
      <c r="B117" s="10"/>
      <c r="C117" s="10"/>
      <c r="D117" s="10"/>
      <c r="E117" s="10" t="s">
        <v>74</v>
      </c>
      <c r="F117" s="11"/>
      <c r="G117" s="32">
        <v>19967950</v>
      </c>
      <c r="H117" s="31"/>
      <c r="I117" s="31"/>
    </row>
    <row r="118" spans="1:9" ht="12.75" customHeight="1" x14ac:dyDescent="0.15">
      <c r="A118" s="9"/>
      <c r="B118" s="10"/>
      <c r="C118" s="10"/>
      <c r="D118" s="10"/>
      <c r="E118" s="10" t="s">
        <v>75</v>
      </c>
      <c r="F118" s="11"/>
      <c r="G118" s="32">
        <v>1520099</v>
      </c>
      <c r="H118" s="31"/>
      <c r="I118" s="31"/>
    </row>
    <row r="119" spans="1:9" ht="12.75" customHeight="1" x14ac:dyDescent="0.15">
      <c r="A119" s="9"/>
      <c r="B119" s="10"/>
      <c r="C119" s="10" t="s">
        <v>57</v>
      </c>
      <c r="D119" s="10"/>
      <c r="E119" s="10" t="s">
        <v>76</v>
      </c>
      <c r="F119" s="11"/>
      <c r="G119" s="32">
        <v>10442918</v>
      </c>
      <c r="H119" s="31"/>
      <c r="I119" s="31"/>
    </row>
    <row r="120" spans="1:9" ht="12.75" customHeight="1" x14ac:dyDescent="0.15">
      <c r="A120" s="9"/>
      <c r="B120" s="10"/>
      <c r="C120" s="10" t="s">
        <v>56</v>
      </c>
      <c r="D120" s="10"/>
      <c r="E120" s="10"/>
      <c r="F120" s="11"/>
      <c r="G120" s="32">
        <v>981570</v>
      </c>
      <c r="H120" s="31"/>
      <c r="I120" s="31"/>
    </row>
    <row r="121" spans="1:9" ht="12.75" customHeight="1" x14ac:dyDescent="0.15">
      <c r="A121" s="9"/>
      <c r="B121" s="10"/>
      <c r="C121" s="10"/>
      <c r="D121" s="10"/>
      <c r="E121" s="10" t="s">
        <v>77</v>
      </c>
      <c r="F121" s="11"/>
      <c r="G121" s="32">
        <v>600000</v>
      </c>
      <c r="H121" s="31"/>
      <c r="I121" s="31"/>
    </row>
    <row r="122" spans="1:9" ht="12.75" customHeight="1" x14ac:dyDescent="0.15">
      <c r="A122" s="9"/>
      <c r="B122" s="10"/>
      <c r="C122" s="10"/>
      <c r="D122" s="10"/>
      <c r="E122" s="10" t="s">
        <v>78</v>
      </c>
      <c r="F122" s="11"/>
      <c r="G122" s="32">
        <v>2855172</v>
      </c>
      <c r="H122" s="31"/>
      <c r="I122" s="31"/>
    </row>
    <row r="123" spans="1:9" ht="12.75" customHeight="1" x14ac:dyDescent="0.15">
      <c r="A123" s="9"/>
      <c r="B123" s="10"/>
      <c r="C123" s="10"/>
      <c r="D123" s="10"/>
      <c r="E123" s="10" t="s">
        <v>79</v>
      </c>
      <c r="F123" s="11"/>
      <c r="G123" s="32">
        <v>2055136</v>
      </c>
      <c r="H123" s="31"/>
      <c r="I123" s="31"/>
    </row>
    <row r="124" spans="1:9" ht="12.75" customHeight="1" x14ac:dyDescent="0.15">
      <c r="A124" s="9"/>
      <c r="B124" s="10"/>
      <c r="C124" s="10"/>
      <c r="D124" s="10"/>
      <c r="E124" s="10" t="s">
        <v>80</v>
      </c>
      <c r="F124" s="11"/>
      <c r="G124" s="32">
        <v>808600</v>
      </c>
      <c r="H124" s="31"/>
      <c r="I124" s="31"/>
    </row>
    <row r="125" spans="1:9" ht="12.75" customHeight="1" x14ac:dyDescent="0.15">
      <c r="A125" s="9"/>
      <c r="B125" s="10"/>
      <c r="C125" s="10" t="s">
        <v>54</v>
      </c>
      <c r="D125" s="10"/>
      <c r="E125" s="10"/>
      <c r="F125" s="11"/>
      <c r="G125" s="33"/>
      <c r="H125" s="31">
        <f>SUM(G117:G124)</f>
        <v>39231445</v>
      </c>
      <c r="I125" s="31"/>
    </row>
    <row r="126" spans="1:9" ht="12.75" customHeight="1" x14ac:dyDescent="0.15">
      <c r="A126" s="9"/>
      <c r="B126" s="10" t="s">
        <v>16</v>
      </c>
      <c r="C126" s="10" t="s">
        <v>30</v>
      </c>
      <c r="D126" s="10"/>
      <c r="E126" s="10"/>
      <c r="F126" s="11"/>
      <c r="G126" s="32"/>
      <c r="H126" s="31"/>
      <c r="I126" s="31"/>
    </row>
    <row r="127" spans="1:9" ht="12.75" customHeight="1" x14ac:dyDescent="0.15">
      <c r="A127" s="9"/>
      <c r="B127" s="10"/>
      <c r="C127" s="10" t="s">
        <v>2</v>
      </c>
      <c r="D127" s="10"/>
      <c r="E127" s="10"/>
      <c r="F127" s="11"/>
      <c r="G127" s="32">
        <v>138</v>
      </c>
      <c r="H127" s="31"/>
      <c r="I127" s="31"/>
    </row>
    <row r="128" spans="1:9" ht="12.75" customHeight="1" x14ac:dyDescent="0.15">
      <c r="A128" s="9"/>
      <c r="B128" s="10"/>
      <c r="C128" s="10" t="s">
        <v>53</v>
      </c>
      <c r="D128" s="10"/>
      <c r="E128" s="10"/>
      <c r="F128" s="11"/>
      <c r="G128" s="34">
        <v>242925</v>
      </c>
      <c r="H128" s="31"/>
      <c r="I128" s="31"/>
    </row>
    <row r="129" spans="1:9" ht="12.75" customHeight="1" x14ac:dyDescent="0.15">
      <c r="A129" s="9"/>
      <c r="B129" s="10"/>
      <c r="C129" s="10" t="s">
        <v>54</v>
      </c>
      <c r="D129" s="10"/>
      <c r="E129" s="10"/>
      <c r="F129" s="11"/>
      <c r="G129" s="33"/>
      <c r="H129" s="33">
        <f>G127+G128</f>
        <v>243063</v>
      </c>
      <c r="I129" s="31"/>
    </row>
    <row r="130" spans="1:9" ht="12.75" customHeight="1" x14ac:dyDescent="0.15">
      <c r="A130" s="9"/>
      <c r="B130" s="10" t="s">
        <v>38</v>
      </c>
      <c r="C130" s="10"/>
      <c r="D130" s="10"/>
      <c r="E130" s="10"/>
      <c r="F130" s="11"/>
      <c r="G130" s="32"/>
      <c r="H130" s="31"/>
      <c r="I130" s="31">
        <f>H107+H110+H115+H125+H129</f>
        <v>45263071</v>
      </c>
    </row>
    <row r="131" spans="1:9" ht="12.75" customHeight="1" x14ac:dyDescent="0.15">
      <c r="A131" s="9" t="s">
        <v>18</v>
      </c>
      <c r="B131" s="10" t="s">
        <v>17</v>
      </c>
      <c r="C131" s="10"/>
      <c r="D131" s="10"/>
      <c r="E131" s="10"/>
      <c r="F131" s="11"/>
      <c r="G131" s="32"/>
      <c r="H131" s="31"/>
      <c r="I131" s="31"/>
    </row>
    <row r="132" spans="1:9" ht="12.75" customHeight="1" x14ac:dyDescent="0.15">
      <c r="A132" s="9"/>
      <c r="B132" s="10" t="s">
        <v>10</v>
      </c>
      <c r="C132" s="10" t="s">
        <v>46</v>
      </c>
      <c r="D132" s="10"/>
      <c r="E132" s="10"/>
      <c r="F132" s="11"/>
      <c r="G132" s="32"/>
      <c r="H132" s="31"/>
      <c r="I132" s="31"/>
    </row>
    <row r="133" spans="1:9" ht="12.75" customHeight="1" x14ac:dyDescent="0.15">
      <c r="A133" s="9"/>
      <c r="B133" s="19"/>
      <c r="C133" s="50" t="s">
        <v>21</v>
      </c>
      <c r="D133" s="50"/>
      <c r="E133" s="10" t="s">
        <v>19</v>
      </c>
      <c r="F133" s="11"/>
      <c r="G133" s="32"/>
      <c r="H133" s="31"/>
      <c r="I133" s="31"/>
    </row>
    <row r="134" spans="1:9" ht="12.75" customHeight="1" x14ac:dyDescent="0.15">
      <c r="A134" s="9"/>
      <c r="B134" s="10"/>
      <c r="C134" s="19"/>
      <c r="D134" s="19"/>
      <c r="E134" s="10" t="s">
        <v>31</v>
      </c>
      <c r="F134" s="11"/>
      <c r="G134" s="32">
        <v>21942599</v>
      </c>
      <c r="H134" s="31"/>
      <c r="I134" s="31"/>
    </row>
    <row r="135" spans="1:9" ht="12.75" customHeight="1" x14ac:dyDescent="0.15">
      <c r="A135" s="9"/>
      <c r="B135" s="10"/>
      <c r="C135" s="19"/>
      <c r="D135" s="19"/>
      <c r="E135" s="10" t="s">
        <v>4</v>
      </c>
      <c r="F135" s="11"/>
      <c r="G135" s="32">
        <v>2329902</v>
      </c>
      <c r="H135" s="31"/>
      <c r="I135" s="31"/>
    </row>
    <row r="136" spans="1:9" ht="12.75" customHeight="1" x14ac:dyDescent="0.15">
      <c r="A136" s="9"/>
      <c r="B136" s="10"/>
      <c r="C136" s="19"/>
      <c r="D136" s="19"/>
      <c r="E136" s="10" t="s">
        <v>6</v>
      </c>
      <c r="F136" s="11"/>
      <c r="G136" s="31">
        <v>416370</v>
      </c>
      <c r="H136" s="31"/>
      <c r="I136" s="31"/>
    </row>
    <row r="137" spans="1:9" ht="12.75" customHeight="1" x14ac:dyDescent="0.15">
      <c r="A137" s="9"/>
      <c r="B137" s="10"/>
      <c r="C137" s="19"/>
      <c r="D137" s="19"/>
      <c r="E137" s="10" t="s">
        <v>54</v>
      </c>
      <c r="F137" s="11"/>
      <c r="G137" s="33"/>
      <c r="H137" s="31"/>
      <c r="I137" s="31"/>
    </row>
    <row r="138" spans="1:9" ht="12.75" customHeight="1" x14ac:dyDescent="0.15">
      <c r="A138" s="9"/>
      <c r="B138" s="10"/>
      <c r="C138" s="19"/>
      <c r="D138" s="19"/>
      <c r="E138" s="10" t="s">
        <v>32</v>
      </c>
      <c r="F138" s="11"/>
      <c r="G138" s="35"/>
      <c r="H138" s="31">
        <f>SUM(G134:G137)</f>
        <v>24688871</v>
      </c>
      <c r="I138" s="31"/>
    </row>
    <row r="139" spans="1:9" ht="12.75" customHeight="1" x14ac:dyDescent="0.15">
      <c r="A139" s="9"/>
      <c r="B139" s="19"/>
      <c r="C139" s="50" t="s">
        <v>22</v>
      </c>
      <c r="D139" s="50"/>
      <c r="E139" s="10" t="s">
        <v>20</v>
      </c>
      <c r="F139" s="11"/>
      <c r="G139" s="32"/>
      <c r="H139" s="31"/>
      <c r="I139" s="31"/>
    </row>
    <row r="140" spans="1:9" ht="12.75" customHeight="1" x14ac:dyDescent="0.15">
      <c r="A140" s="9"/>
      <c r="B140" s="10"/>
      <c r="C140" s="19"/>
      <c r="D140" s="10"/>
      <c r="E140" s="10" t="s">
        <v>55</v>
      </c>
      <c r="F140" s="11"/>
      <c r="G140" s="32">
        <v>1496614</v>
      </c>
      <c r="H140" s="31"/>
      <c r="I140" s="31"/>
    </row>
    <row r="141" spans="1:9" ht="12.75" customHeight="1" x14ac:dyDescent="0.15">
      <c r="A141" s="9"/>
      <c r="B141" s="10"/>
      <c r="C141" s="19"/>
      <c r="D141" s="10"/>
      <c r="E141" s="10" t="s">
        <v>89</v>
      </c>
      <c r="F141" s="11"/>
      <c r="G141" s="32">
        <v>1976545</v>
      </c>
      <c r="H141" s="31"/>
      <c r="I141" s="31"/>
    </row>
    <row r="142" spans="1:9" ht="12.75" customHeight="1" x14ac:dyDescent="0.15">
      <c r="A142" s="9"/>
      <c r="B142" s="10"/>
      <c r="C142" s="19"/>
      <c r="D142" s="10"/>
      <c r="E142" s="10" t="s">
        <v>33</v>
      </c>
      <c r="F142" s="11"/>
      <c r="G142" s="33"/>
      <c r="H142" s="31"/>
      <c r="I142" s="31"/>
    </row>
    <row r="143" spans="1:9" ht="12.75" customHeight="1" x14ac:dyDescent="0.15">
      <c r="A143" s="9"/>
      <c r="B143" s="10"/>
      <c r="C143" s="19" t="s">
        <v>45</v>
      </c>
      <c r="D143" s="10"/>
      <c r="E143" s="10"/>
      <c r="F143" s="11"/>
      <c r="G143" s="32"/>
      <c r="H143" s="31">
        <f>+G134+G135+G136+G140+G141</f>
        <v>28162030</v>
      </c>
      <c r="I143" s="31"/>
    </row>
    <row r="144" spans="1:9" ht="12.75" customHeight="1" x14ac:dyDescent="0.15">
      <c r="A144" s="9"/>
      <c r="B144" s="10" t="s">
        <v>47</v>
      </c>
      <c r="C144" s="10" t="s">
        <v>48</v>
      </c>
      <c r="D144" s="10"/>
      <c r="E144" s="10"/>
      <c r="F144" s="11"/>
      <c r="G144" s="32"/>
      <c r="H144" s="31"/>
      <c r="I144" s="31"/>
    </row>
    <row r="145" spans="1:9" ht="12.75" customHeight="1" x14ac:dyDescent="0.15">
      <c r="A145" s="9"/>
      <c r="B145" s="10"/>
      <c r="C145" s="50" t="s">
        <v>21</v>
      </c>
      <c r="D145" s="50"/>
      <c r="E145" s="10" t="s">
        <v>19</v>
      </c>
      <c r="F145" s="11"/>
      <c r="G145" s="32"/>
      <c r="H145" s="31"/>
      <c r="I145" s="31"/>
    </row>
    <row r="146" spans="1:9" ht="12.75" customHeight="1" x14ac:dyDescent="0.15">
      <c r="A146" s="9"/>
      <c r="B146" s="10"/>
      <c r="C146" s="19"/>
      <c r="D146" s="10"/>
      <c r="E146" s="10" t="s">
        <v>42</v>
      </c>
      <c r="F146" s="11"/>
      <c r="G146" s="32">
        <v>2205000</v>
      </c>
      <c r="H146" s="31"/>
      <c r="I146" s="31"/>
    </row>
    <row r="147" spans="1:9" ht="12.75" customHeight="1" x14ac:dyDescent="0.15">
      <c r="A147" s="9"/>
      <c r="B147" s="10"/>
      <c r="C147" s="19"/>
      <c r="D147" s="10"/>
      <c r="E147" s="10" t="s">
        <v>54</v>
      </c>
      <c r="F147" s="11"/>
      <c r="G147" s="33"/>
      <c r="H147" s="31"/>
      <c r="I147" s="31"/>
    </row>
    <row r="148" spans="1:9" ht="12.75" customHeight="1" x14ac:dyDescent="0.15">
      <c r="A148" s="9"/>
      <c r="B148" s="10"/>
      <c r="C148" s="19"/>
      <c r="D148" s="10"/>
      <c r="E148" s="10" t="s">
        <v>32</v>
      </c>
      <c r="F148" s="11"/>
      <c r="G148" s="35">
        <f>G146</f>
        <v>2205000</v>
      </c>
      <c r="H148" s="31"/>
      <c r="I148" s="31"/>
    </row>
    <row r="149" spans="1:9" ht="12.75" customHeight="1" x14ac:dyDescent="0.15">
      <c r="A149" s="9"/>
      <c r="B149" s="10"/>
      <c r="C149" s="50" t="s">
        <v>22</v>
      </c>
      <c r="D149" s="50"/>
      <c r="E149" s="10" t="s">
        <v>20</v>
      </c>
      <c r="F149" s="11"/>
      <c r="G149" s="32"/>
      <c r="H149" s="31"/>
      <c r="I149" s="31"/>
    </row>
    <row r="150" spans="1:9" ht="12.75" customHeight="1" x14ac:dyDescent="0.15">
      <c r="A150" s="9"/>
      <c r="B150" s="10"/>
      <c r="C150" s="19"/>
      <c r="D150" s="10"/>
      <c r="E150" s="10" t="s">
        <v>3</v>
      </c>
      <c r="F150" s="11"/>
      <c r="G150" s="32">
        <v>196065</v>
      </c>
      <c r="H150" s="31"/>
      <c r="I150" s="31"/>
    </row>
    <row r="151" spans="1:9" ht="12.75" customHeight="1" x14ac:dyDescent="0.15">
      <c r="A151" s="9"/>
      <c r="B151" s="10"/>
      <c r="C151" s="19"/>
      <c r="D151" s="10"/>
      <c r="E151" s="10" t="s">
        <v>58</v>
      </c>
      <c r="F151" s="11"/>
      <c r="G151" s="32">
        <v>266281</v>
      </c>
      <c r="H151" s="31"/>
      <c r="I151" s="31"/>
    </row>
    <row r="152" spans="1:9" ht="12.75" customHeight="1" x14ac:dyDescent="0.15">
      <c r="A152" s="9"/>
      <c r="B152" s="10"/>
      <c r="C152" s="19"/>
      <c r="D152" s="10"/>
      <c r="E152" s="10" t="s">
        <v>81</v>
      </c>
      <c r="F152" s="11"/>
      <c r="G152" s="32">
        <v>31600</v>
      </c>
      <c r="H152" s="31"/>
      <c r="I152" s="31"/>
    </row>
    <row r="153" spans="1:9" ht="12.75" customHeight="1" x14ac:dyDescent="0.15">
      <c r="A153" s="9"/>
      <c r="B153" s="10"/>
      <c r="C153" s="19"/>
      <c r="D153" s="10"/>
      <c r="E153" s="10" t="s">
        <v>68</v>
      </c>
      <c r="F153" s="11"/>
      <c r="G153" s="32">
        <v>0</v>
      </c>
      <c r="H153" s="31"/>
      <c r="I153" s="31"/>
    </row>
    <row r="154" spans="1:9" ht="12.75" customHeight="1" x14ac:dyDescent="0.15">
      <c r="A154" s="9"/>
      <c r="B154" s="10"/>
      <c r="C154" s="19"/>
      <c r="D154" s="10"/>
      <c r="E154" s="10" t="s">
        <v>59</v>
      </c>
      <c r="F154" s="11"/>
      <c r="G154" s="32">
        <v>184036</v>
      </c>
      <c r="H154" s="31"/>
      <c r="I154" s="31"/>
    </row>
    <row r="155" spans="1:9" ht="12.75" customHeight="1" x14ac:dyDescent="0.15">
      <c r="A155" s="9"/>
      <c r="B155" s="10"/>
      <c r="C155" s="19"/>
      <c r="D155" s="10"/>
      <c r="E155" s="10" t="s">
        <v>5</v>
      </c>
      <c r="F155" s="11"/>
      <c r="G155" s="32">
        <v>352680</v>
      </c>
      <c r="H155" s="31"/>
      <c r="I155" s="31"/>
    </row>
    <row r="156" spans="1:9" ht="12.75" customHeight="1" x14ac:dyDescent="0.15">
      <c r="A156" s="9"/>
      <c r="B156" s="10"/>
      <c r="C156" s="19"/>
      <c r="D156" s="10"/>
      <c r="E156" s="10" t="s">
        <v>60</v>
      </c>
      <c r="F156" s="11"/>
      <c r="G156" s="32">
        <v>369089</v>
      </c>
      <c r="H156" s="31"/>
      <c r="I156" s="31"/>
    </row>
    <row r="157" spans="1:9" ht="12.75" customHeight="1" x14ac:dyDescent="0.15">
      <c r="A157" s="9"/>
      <c r="B157" s="10"/>
      <c r="C157" s="19"/>
      <c r="D157" s="10"/>
      <c r="E157" s="10" t="s">
        <v>82</v>
      </c>
      <c r="F157" s="11"/>
      <c r="G157" s="32">
        <v>1410000</v>
      </c>
      <c r="H157" s="31"/>
      <c r="I157" s="31"/>
    </row>
    <row r="158" spans="1:9" ht="12.75" customHeight="1" x14ac:dyDescent="0.15">
      <c r="A158" s="9"/>
      <c r="B158" s="10"/>
      <c r="C158" s="19"/>
      <c r="D158" s="10"/>
      <c r="E158" s="10" t="s">
        <v>61</v>
      </c>
      <c r="F158" s="11"/>
      <c r="G158" s="32">
        <v>346993</v>
      </c>
      <c r="H158" s="31"/>
      <c r="I158" s="31"/>
    </row>
    <row r="159" spans="1:9" ht="12.75" customHeight="1" x14ac:dyDescent="0.15">
      <c r="A159" s="9"/>
      <c r="B159" s="10"/>
      <c r="C159" s="19"/>
      <c r="D159" s="10"/>
      <c r="E159" s="10" t="s">
        <v>62</v>
      </c>
      <c r="F159" s="11"/>
      <c r="G159" s="32">
        <v>829578</v>
      </c>
      <c r="H159" s="31"/>
      <c r="I159" s="31"/>
    </row>
    <row r="160" spans="1:9" ht="12.75" customHeight="1" x14ac:dyDescent="0.15">
      <c r="A160" s="9"/>
      <c r="B160" s="10"/>
      <c r="C160" s="19"/>
      <c r="D160" s="10"/>
      <c r="E160" s="10" t="s">
        <v>63</v>
      </c>
      <c r="F160" s="11"/>
      <c r="G160" s="32">
        <v>180180</v>
      </c>
      <c r="H160" s="31"/>
      <c r="I160" s="31"/>
    </row>
    <row r="161" spans="1:9" ht="12.75" customHeight="1" x14ac:dyDescent="0.15">
      <c r="A161" s="9"/>
      <c r="B161" s="10"/>
      <c r="C161" s="19"/>
      <c r="D161" s="10"/>
      <c r="E161" s="10" t="s">
        <v>64</v>
      </c>
      <c r="F161" s="11"/>
      <c r="G161" s="32">
        <v>1085858</v>
      </c>
      <c r="H161" s="31"/>
      <c r="I161" s="31"/>
    </row>
    <row r="162" spans="1:9" ht="12.75" customHeight="1" x14ac:dyDescent="0.15">
      <c r="A162" s="9"/>
      <c r="B162" s="10"/>
      <c r="C162" s="19"/>
      <c r="D162" s="10"/>
      <c r="E162" s="10" t="s">
        <v>91</v>
      </c>
      <c r="F162" s="11"/>
      <c r="G162" s="32">
        <v>32140</v>
      </c>
      <c r="H162" s="31"/>
      <c r="I162" s="31"/>
    </row>
    <row r="163" spans="1:9" ht="12.75" customHeight="1" x14ac:dyDescent="0.15">
      <c r="A163" s="9"/>
      <c r="B163" s="10"/>
      <c r="C163" s="19"/>
      <c r="D163" s="10"/>
      <c r="E163" s="10" t="s">
        <v>65</v>
      </c>
      <c r="F163" s="11"/>
      <c r="G163" s="32">
        <v>188595</v>
      </c>
      <c r="H163" s="31"/>
      <c r="I163" s="31"/>
    </row>
    <row r="164" spans="1:9" ht="12.75" customHeight="1" x14ac:dyDescent="0.15">
      <c r="A164" s="9"/>
      <c r="B164" s="10"/>
      <c r="C164" s="19"/>
      <c r="D164" s="10"/>
      <c r="E164" s="10" t="s">
        <v>92</v>
      </c>
      <c r="F164" s="11"/>
      <c r="G164" s="32">
        <v>51329</v>
      </c>
      <c r="H164" s="31"/>
      <c r="I164" s="31"/>
    </row>
    <row r="165" spans="1:9" ht="12.75" customHeight="1" x14ac:dyDescent="0.15">
      <c r="A165" s="9"/>
      <c r="B165" s="10"/>
      <c r="C165" s="19"/>
      <c r="D165" s="10"/>
      <c r="E165" s="10" t="s">
        <v>90</v>
      </c>
      <c r="F165" s="11"/>
      <c r="G165" s="32">
        <v>230040</v>
      </c>
      <c r="H165" s="31"/>
      <c r="I165" s="31"/>
    </row>
    <row r="166" spans="1:9" ht="12.75" customHeight="1" x14ac:dyDescent="0.15">
      <c r="A166" s="9"/>
      <c r="B166" s="10"/>
      <c r="C166" s="19"/>
      <c r="D166" s="10"/>
      <c r="E166" s="10" t="s">
        <v>84</v>
      </c>
      <c r="F166" s="11"/>
      <c r="G166" s="32">
        <v>650497</v>
      </c>
      <c r="H166" s="31"/>
      <c r="I166" s="31"/>
    </row>
    <row r="167" spans="1:9" ht="12.75" customHeight="1" x14ac:dyDescent="0.15">
      <c r="A167" s="9"/>
      <c r="B167" s="10"/>
      <c r="C167" s="19"/>
      <c r="D167" s="10"/>
      <c r="E167" s="10" t="s">
        <v>85</v>
      </c>
      <c r="F167" s="11"/>
      <c r="G167" s="32">
        <v>129600</v>
      </c>
      <c r="H167" s="31"/>
      <c r="I167" s="31"/>
    </row>
    <row r="168" spans="1:9" ht="12.75" customHeight="1" x14ac:dyDescent="0.15">
      <c r="A168" s="9"/>
      <c r="B168" s="10"/>
      <c r="C168" s="19"/>
      <c r="D168" s="10"/>
      <c r="E168" s="10" t="s">
        <v>86</v>
      </c>
      <c r="F168" s="11"/>
      <c r="G168" s="32">
        <v>129600</v>
      </c>
      <c r="H168" s="31"/>
      <c r="I168" s="31"/>
    </row>
    <row r="169" spans="1:9" ht="12.75" customHeight="1" x14ac:dyDescent="0.15">
      <c r="A169" s="9"/>
      <c r="B169" s="10"/>
      <c r="C169" s="19"/>
      <c r="D169" s="10"/>
      <c r="E169" s="10" t="s">
        <v>87</v>
      </c>
      <c r="F169" s="11"/>
      <c r="G169" s="32">
        <v>88889</v>
      </c>
      <c r="H169" s="31"/>
      <c r="I169" s="31"/>
    </row>
    <row r="170" spans="1:9" ht="12.75" customHeight="1" x14ac:dyDescent="0.15">
      <c r="A170" s="9"/>
      <c r="B170" s="10"/>
      <c r="C170" s="19"/>
      <c r="D170" s="10"/>
      <c r="E170" s="10" t="s">
        <v>88</v>
      </c>
      <c r="F170" s="11"/>
      <c r="G170" s="32">
        <v>50234</v>
      </c>
      <c r="H170" s="31"/>
      <c r="I170" s="31"/>
    </row>
    <row r="171" spans="1:9" ht="12.75" customHeight="1" x14ac:dyDescent="0.15">
      <c r="A171" s="9"/>
      <c r="B171" s="10"/>
      <c r="C171" s="19"/>
      <c r="D171" s="10"/>
      <c r="E171" s="10" t="s">
        <v>83</v>
      </c>
      <c r="F171" s="11"/>
      <c r="G171" s="32">
        <v>5608042</v>
      </c>
      <c r="H171" s="31"/>
      <c r="I171" s="31"/>
    </row>
    <row r="172" spans="1:9" ht="12.75" customHeight="1" x14ac:dyDescent="0.15">
      <c r="A172" s="9"/>
      <c r="B172" s="10"/>
      <c r="C172" s="19"/>
      <c r="D172" s="10"/>
      <c r="E172" s="10"/>
      <c r="F172" s="11"/>
      <c r="G172" s="32"/>
      <c r="H172" s="31"/>
      <c r="I172" s="31"/>
    </row>
    <row r="173" spans="1:9" ht="12.75" customHeight="1" x14ac:dyDescent="0.15">
      <c r="A173" s="9"/>
      <c r="B173" s="10"/>
      <c r="C173" s="19"/>
      <c r="D173" s="10"/>
      <c r="E173" s="10" t="s">
        <v>33</v>
      </c>
      <c r="F173" s="11"/>
      <c r="G173" s="33">
        <f>SUM(G150:G172)</f>
        <v>12411326</v>
      </c>
      <c r="H173" s="31"/>
      <c r="I173" s="31"/>
    </row>
    <row r="174" spans="1:9" ht="12.75" customHeight="1" x14ac:dyDescent="0.15">
      <c r="A174" s="9"/>
      <c r="B174" s="10"/>
      <c r="C174" s="10" t="s">
        <v>44</v>
      </c>
      <c r="D174" s="10"/>
      <c r="E174" s="19"/>
      <c r="F174" s="11"/>
      <c r="G174" s="32"/>
      <c r="H174" s="33">
        <f>G148+G173</f>
        <v>14616326</v>
      </c>
      <c r="I174" s="31"/>
    </row>
    <row r="175" spans="1:9" ht="12.75" customHeight="1" x14ac:dyDescent="0.15">
      <c r="A175" s="9"/>
      <c r="B175" s="10" t="s">
        <v>34</v>
      </c>
      <c r="C175" s="19"/>
      <c r="D175" s="10"/>
      <c r="E175" s="10"/>
      <c r="F175" s="11"/>
      <c r="G175" s="32"/>
      <c r="H175" s="31"/>
      <c r="I175" s="33">
        <f>+H143+H174</f>
        <v>42778356</v>
      </c>
    </row>
    <row r="176" spans="1:9" ht="12.75" customHeight="1" x14ac:dyDescent="0.15">
      <c r="A176" s="9"/>
      <c r="B176" s="19"/>
      <c r="C176" s="10" t="s">
        <v>35</v>
      </c>
      <c r="D176" s="10"/>
      <c r="E176" s="10"/>
      <c r="F176" s="11"/>
      <c r="G176" s="32"/>
      <c r="H176" s="36"/>
      <c r="I176" s="37">
        <f>I130-I175</f>
        <v>2484715</v>
      </c>
    </row>
    <row r="177" spans="1:9" ht="12.75" customHeight="1" x14ac:dyDescent="0.15">
      <c r="A177" s="9" t="s">
        <v>24</v>
      </c>
      <c r="B177" s="10" t="s">
        <v>23</v>
      </c>
      <c r="C177" s="10"/>
      <c r="D177" s="10"/>
      <c r="E177" s="10"/>
      <c r="F177" s="11"/>
      <c r="G177" s="32"/>
      <c r="H177" s="31"/>
      <c r="I177" s="31"/>
    </row>
    <row r="178" spans="1:9" ht="12.75" customHeight="1" x14ac:dyDescent="0.15">
      <c r="A178" s="9"/>
      <c r="B178" s="10" t="s">
        <v>43</v>
      </c>
      <c r="C178" s="10" t="s">
        <v>67</v>
      </c>
      <c r="D178" s="10"/>
      <c r="E178" s="10"/>
      <c r="F178" s="11"/>
      <c r="G178" s="32"/>
      <c r="H178" s="31"/>
      <c r="I178" s="31"/>
    </row>
    <row r="179" spans="1:9" ht="12.75" customHeight="1" x14ac:dyDescent="0.15">
      <c r="A179" s="9"/>
      <c r="B179" s="10"/>
      <c r="C179" s="10" t="s">
        <v>54</v>
      </c>
      <c r="D179" s="10"/>
      <c r="E179" s="10"/>
      <c r="F179" s="11"/>
      <c r="G179" s="32"/>
      <c r="H179" s="33"/>
      <c r="I179" s="31"/>
    </row>
    <row r="180" spans="1:9" ht="12.75" customHeight="1" x14ac:dyDescent="0.15">
      <c r="A180" s="9"/>
      <c r="B180" s="10" t="s">
        <v>36</v>
      </c>
      <c r="C180" s="19"/>
      <c r="D180" s="10"/>
      <c r="E180" s="10"/>
      <c r="F180" s="11"/>
      <c r="G180" s="32"/>
      <c r="H180" s="31"/>
      <c r="I180" s="31"/>
    </row>
    <row r="181" spans="1:9" ht="12.75" customHeight="1" x14ac:dyDescent="0.15">
      <c r="A181" s="9" t="s">
        <v>26</v>
      </c>
      <c r="B181" s="10" t="s">
        <v>25</v>
      </c>
      <c r="C181" s="10"/>
      <c r="D181" s="10"/>
      <c r="E181" s="10"/>
      <c r="F181" s="11"/>
      <c r="G181" s="32"/>
      <c r="H181" s="31"/>
      <c r="I181" s="31"/>
    </row>
    <row r="182" spans="1:9" ht="12.75" customHeight="1" x14ac:dyDescent="0.15">
      <c r="A182" s="9"/>
      <c r="B182" s="10" t="s">
        <v>43</v>
      </c>
      <c r="C182" s="10" t="s">
        <v>66</v>
      </c>
      <c r="D182" s="10"/>
      <c r="E182" s="10"/>
      <c r="F182" s="11"/>
      <c r="G182" s="32"/>
      <c r="H182" s="31"/>
      <c r="I182" s="31"/>
    </row>
    <row r="183" spans="1:9" ht="12.75" customHeight="1" x14ac:dyDescent="0.15">
      <c r="A183" s="9"/>
      <c r="B183" s="10"/>
      <c r="C183" s="10" t="s">
        <v>54</v>
      </c>
      <c r="D183" s="10"/>
      <c r="E183" s="10"/>
      <c r="F183" s="11"/>
      <c r="G183" s="32"/>
      <c r="H183" s="33"/>
      <c r="I183" s="31"/>
    </row>
    <row r="184" spans="1:9" ht="12.75" customHeight="1" x14ac:dyDescent="0.15">
      <c r="A184" s="9"/>
      <c r="B184" s="10" t="s">
        <v>37</v>
      </c>
      <c r="C184" s="19"/>
      <c r="D184" s="10"/>
      <c r="E184" s="10"/>
      <c r="F184" s="11"/>
      <c r="G184" s="32"/>
      <c r="H184" s="31"/>
      <c r="I184" s="33"/>
    </row>
    <row r="185" spans="1:9" ht="12.75" customHeight="1" x14ac:dyDescent="0.15">
      <c r="A185" s="9"/>
      <c r="B185" s="10"/>
      <c r="C185" s="19" t="s">
        <v>51</v>
      </c>
      <c r="D185" s="10"/>
      <c r="E185" s="10"/>
      <c r="F185" s="11"/>
      <c r="G185" s="32"/>
      <c r="H185" s="31"/>
      <c r="I185" s="31">
        <f>+I176+H179-H183</f>
        <v>2484715</v>
      </c>
    </row>
    <row r="186" spans="1:9" ht="12.75" customHeight="1" x14ac:dyDescent="0.15">
      <c r="A186" s="9"/>
      <c r="B186" s="10"/>
      <c r="C186" s="19" t="s">
        <v>52</v>
      </c>
      <c r="D186" s="10"/>
      <c r="E186" s="10"/>
      <c r="F186" s="11"/>
      <c r="G186" s="32"/>
      <c r="H186" s="31"/>
      <c r="I186" s="31">
        <v>601000</v>
      </c>
    </row>
    <row r="187" spans="1:9" ht="12.75" customHeight="1" x14ac:dyDescent="0.15">
      <c r="A187" s="9"/>
      <c r="B187" s="10"/>
      <c r="C187" s="10" t="s">
        <v>39</v>
      </c>
      <c r="D187" s="10"/>
      <c r="E187" s="10"/>
      <c r="F187" s="11"/>
      <c r="G187" s="32"/>
      <c r="H187" s="31"/>
      <c r="I187" s="31">
        <f>+I185-I186</f>
        <v>1883715</v>
      </c>
    </row>
    <row r="188" spans="1:9" ht="12.75" customHeight="1" x14ac:dyDescent="0.15">
      <c r="A188" s="9"/>
      <c r="B188" s="10"/>
      <c r="C188" s="10" t="s">
        <v>40</v>
      </c>
      <c r="D188" s="10"/>
      <c r="E188" s="10"/>
      <c r="F188" s="11"/>
      <c r="G188" s="32"/>
      <c r="H188" s="31"/>
      <c r="I188" s="33">
        <v>14361107</v>
      </c>
    </row>
    <row r="189" spans="1:9" ht="12.75" customHeight="1" thickBot="1" x14ac:dyDescent="0.2">
      <c r="A189" s="12"/>
      <c r="B189" s="13"/>
      <c r="C189" s="13" t="s">
        <v>41</v>
      </c>
      <c r="D189" s="13"/>
      <c r="E189" s="13"/>
      <c r="F189" s="14"/>
      <c r="G189" s="38"/>
      <c r="H189" s="33"/>
      <c r="I189" s="39">
        <f>+I187+I188</f>
        <v>16244822</v>
      </c>
    </row>
    <row r="190" spans="1:9" ht="5.85" customHeight="1" thickTop="1" x14ac:dyDescent="0.15"/>
  </sheetData>
  <mergeCells count="10">
    <mergeCell ref="G6:I6"/>
    <mergeCell ref="C38:D38"/>
    <mergeCell ref="C44:D44"/>
    <mergeCell ref="C50:D50"/>
    <mergeCell ref="C54:D54"/>
    <mergeCell ref="C133:D133"/>
    <mergeCell ref="C139:D139"/>
    <mergeCell ref="C145:D145"/>
    <mergeCell ref="C149:D149"/>
    <mergeCell ref="G101:I101"/>
  </mergeCells>
  <phoneticPr fontId="2"/>
  <printOptions horizontalCentered="1"/>
  <pageMargins left="0.51181102362204722" right="0.51181102362204722" top="0.42" bottom="0.51181102362204722" header="0.2" footer="0.19685039370078741"/>
  <pageSetup paperSize="8" firstPageNumber="166" fitToWidth="0" orientation="portrait" useFirstPageNumber="1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5"/>
  <sheetViews>
    <sheetView workbookViewId="0">
      <selection activeCell="I30" sqref="I30"/>
    </sheetView>
  </sheetViews>
  <sheetFormatPr defaultRowHeight="13.5" x14ac:dyDescent="0.15"/>
  <cols>
    <col min="1" max="2" width="2.625" style="4" customWidth="1"/>
    <col min="3" max="5" width="2.125" style="4" customWidth="1"/>
    <col min="6" max="6" width="31.375" style="4" customWidth="1"/>
    <col min="7" max="9" width="23.25" customWidth="1"/>
  </cols>
  <sheetData>
    <row r="1" spans="1:9" s="1" customFormat="1" ht="24" x14ac:dyDescent="0.25">
      <c r="A1" s="30" t="s">
        <v>103</v>
      </c>
      <c r="B1" s="5"/>
      <c r="C1" s="5"/>
      <c r="D1" s="5"/>
      <c r="E1" s="5"/>
      <c r="F1" s="5"/>
      <c r="G1" s="3"/>
      <c r="H1" s="3"/>
      <c r="I1" s="3"/>
    </row>
    <row r="2" spans="1:9" s="29" customFormat="1" ht="12.75" customHeight="1" x14ac:dyDescent="0.15">
      <c r="A2" s="15" t="s">
        <v>104</v>
      </c>
      <c r="B2" s="15"/>
      <c r="C2" s="15"/>
      <c r="D2" s="15"/>
      <c r="E2" s="15"/>
      <c r="F2" s="15"/>
      <c r="G2" s="18"/>
      <c r="H2" s="18"/>
      <c r="I2" s="18"/>
    </row>
    <row r="3" spans="1:9" s="29" customFormat="1" ht="12.75" customHeight="1" x14ac:dyDescent="0.15">
      <c r="A3" s="8"/>
      <c r="B3" s="8"/>
      <c r="C3" s="8"/>
      <c r="D3" s="8"/>
      <c r="E3" s="8"/>
      <c r="F3" s="8"/>
      <c r="G3" s="19"/>
      <c r="H3" s="19"/>
      <c r="I3" s="16" t="s">
        <v>71</v>
      </c>
    </row>
    <row r="4" spans="1:9" s="29" customFormat="1" ht="12.75" customHeight="1" x14ac:dyDescent="0.15">
      <c r="A4" s="8"/>
      <c r="B4" s="8"/>
      <c r="C4" s="8"/>
      <c r="D4" s="8"/>
      <c r="E4" s="8"/>
      <c r="F4" s="8"/>
      <c r="G4" s="8"/>
      <c r="H4" s="8"/>
      <c r="I4" s="17" t="s">
        <v>1</v>
      </c>
    </row>
    <row r="5" spans="1:9" s="29" customFormat="1" ht="12.75" customHeight="1" x14ac:dyDescent="0.15">
      <c r="A5" s="25" t="s">
        <v>0</v>
      </c>
      <c r="B5" s="26"/>
      <c r="C5" s="26"/>
      <c r="D5" s="26"/>
      <c r="E5" s="26"/>
      <c r="F5" s="27"/>
      <c r="G5" s="53" t="s">
        <v>7</v>
      </c>
      <c r="H5" s="54"/>
      <c r="I5" s="54"/>
    </row>
    <row r="6" spans="1:9" s="29" customFormat="1" ht="12.75" customHeight="1" x14ac:dyDescent="0.15">
      <c r="A6" s="9" t="s">
        <v>12</v>
      </c>
      <c r="B6" s="10" t="s">
        <v>11</v>
      </c>
      <c r="C6" s="10"/>
      <c r="D6" s="10"/>
      <c r="E6" s="10"/>
      <c r="F6" s="11"/>
      <c r="G6" s="20"/>
      <c r="H6" s="21"/>
      <c r="I6" s="21"/>
    </row>
    <row r="7" spans="1:9" s="29" customFormat="1" ht="12.75" customHeight="1" x14ac:dyDescent="0.15">
      <c r="A7" s="9"/>
      <c r="B7" s="10" t="s">
        <v>9</v>
      </c>
      <c r="C7" s="10" t="s">
        <v>8</v>
      </c>
      <c r="D7" s="10"/>
      <c r="E7" s="10"/>
      <c r="F7" s="11"/>
      <c r="G7" s="32"/>
      <c r="H7" s="31"/>
      <c r="I7" s="31"/>
    </row>
    <row r="8" spans="1:9" s="29" customFormat="1" ht="12.75" customHeight="1" x14ac:dyDescent="0.15">
      <c r="A8" s="9"/>
      <c r="B8" s="10"/>
      <c r="C8" s="10" t="s">
        <v>27</v>
      </c>
      <c r="D8" s="10"/>
      <c r="E8" s="10"/>
      <c r="F8" s="11"/>
      <c r="G8" s="32"/>
      <c r="H8" s="31"/>
      <c r="I8" s="31"/>
    </row>
    <row r="9" spans="1:9" s="29" customFormat="1" ht="12.75" customHeight="1" x14ac:dyDescent="0.15">
      <c r="A9" s="9"/>
      <c r="B9" s="10"/>
      <c r="C9" s="10" t="s">
        <v>28</v>
      </c>
      <c r="D9" s="10"/>
      <c r="E9" s="10"/>
      <c r="F9" s="11"/>
      <c r="G9" s="31">
        <v>183000</v>
      </c>
      <c r="H9" s="31"/>
      <c r="I9" s="31"/>
    </row>
    <row r="10" spans="1:9" s="29" customFormat="1" ht="12.75" customHeight="1" x14ac:dyDescent="0.15">
      <c r="A10" s="9"/>
      <c r="B10" s="10"/>
      <c r="C10" s="10"/>
      <c r="D10" s="10" t="s">
        <v>98</v>
      </c>
      <c r="E10" s="10"/>
      <c r="F10" s="11"/>
      <c r="G10" s="31">
        <v>0</v>
      </c>
      <c r="H10" s="31"/>
      <c r="I10" s="31"/>
    </row>
    <row r="11" spans="1:9" s="29" customFormat="1" ht="12.75" customHeight="1" x14ac:dyDescent="0.15">
      <c r="A11" s="9"/>
      <c r="B11" s="10"/>
      <c r="C11" s="10" t="s">
        <v>54</v>
      </c>
      <c r="D11" s="10"/>
      <c r="E11" s="10"/>
      <c r="F11" s="11"/>
      <c r="G11" s="33"/>
      <c r="H11" s="31">
        <f>G8+G9+G10</f>
        <v>183000</v>
      </c>
      <c r="I11" s="31"/>
    </row>
    <row r="12" spans="1:9" s="29" customFormat="1" ht="12.75" customHeight="1" x14ac:dyDescent="0.15">
      <c r="A12" s="9"/>
      <c r="B12" s="10" t="s">
        <v>95</v>
      </c>
      <c r="C12" s="10" t="s">
        <v>49</v>
      </c>
      <c r="D12" s="10"/>
      <c r="E12" s="10"/>
      <c r="F12" s="11"/>
      <c r="G12" s="32"/>
      <c r="H12" s="31"/>
      <c r="I12" s="31"/>
    </row>
    <row r="13" spans="1:9" s="29" customFormat="1" ht="12.75" customHeight="1" x14ac:dyDescent="0.15">
      <c r="A13" s="9"/>
      <c r="B13" s="10"/>
      <c r="C13" s="10" t="s">
        <v>99</v>
      </c>
      <c r="D13" s="10"/>
      <c r="E13" s="10"/>
      <c r="F13" s="11"/>
      <c r="G13" s="32">
        <v>11660</v>
      </c>
      <c r="H13" s="31"/>
      <c r="I13" s="31"/>
    </row>
    <row r="14" spans="1:9" s="29" customFormat="1" ht="12.75" customHeight="1" x14ac:dyDescent="0.15">
      <c r="A14" s="9"/>
      <c r="B14" s="10"/>
      <c r="C14" s="10" t="s">
        <v>54</v>
      </c>
      <c r="D14" s="10"/>
      <c r="E14" s="10"/>
      <c r="F14" s="11"/>
      <c r="G14" s="33"/>
      <c r="H14" s="31">
        <f>G12+G13</f>
        <v>11660</v>
      </c>
      <c r="I14" s="31"/>
    </row>
    <row r="15" spans="1:9" s="29" customFormat="1" ht="12.75" customHeight="1" x14ac:dyDescent="0.15">
      <c r="A15" s="9"/>
      <c r="B15" s="10" t="s">
        <v>13</v>
      </c>
      <c r="C15" s="10" t="s">
        <v>14</v>
      </c>
      <c r="D15" s="10"/>
      <c r="E15" s="10"/>
      <c r="F15" s="11"/>
      <c r="G15" s="32"/>
      <c r="H15" s="31"/>
      <c r="I15" s="31"/>
    </row>
    <row r="16" spans="1:9" s="29" customFormat="1" ht="12.75" customHeight="1" x14ac:dyDescent="0.15">
      <c r="A16" s="9"/>
      <c r="B16" s="10"/>
      <c r="C16" s="10"/>
      <c r="D16" s="10"/>
      <c r="E16" s="10" t="s">
        <v>72</v>
      </c>
      <c r="F16" s="11"/>
      <c r="G16" s="32">
        <v>3484600</v>
      </c>
      <c r="H16" s="31"/>
      <c r="I16" s="31"/>
    </row>
    <row r="17" spans="1:9" s="29" customFormat="1" ht="12.75" customHeight="1" x14ac:dyDescent="0.15">
      <c r="A17" s="9"/>
      <c r="B17" s="10"/>
      <c r="C17" s="10"/>
      <c r="D17" s="10"/>
      <c r="E17" s="10" t="s">
        <v>73</v>
      </c>
      <c r="F17" s="11"/>
      <c r="G17" s="32">
        <v>2031513</v>
      </c>
      <c r="H17" s="31"/>
      <c r="I17" s="31"/>
    </row>
    <row r="18" spans="1:9" ht="12.75" customHeight="1" x14ac:dyDescent="0.15">
      <c r="A18" s="9"/>
      <c r="B18" s="10"/>
      <c r="C18" s="10"/>
      <c r="D18" s="10"/>
      <c r="E18" s="10" t="s">
        <v>93</v>
      </c>
      <c r="F18" s="11"/>
      <c r="G18" s="32">
        <v>8</v>
      </c>
      <c r="H18" s="31"/>
      <c r="I18" s="31"/>
    </row>
    <row r="19" spans="1:9" ht="12.75" customHeight="1" x14ac:dyDescent="0.15">
      <c r="A19" s="9"/>
      <c r="B19" s="10"/>
      <c r="C19" s="10" t="s">
        <v>54</v>
      </c>
      <c r="D19" s="10"/>
      <c r="E19" s="10"/>
      <c r="F19" s="11"/>
      <c r="G19" s="33"/>
      <c r="H19" s="31">
        <f>+G16+G17+G18</f>
        <v>5516121</v>
      </c>
      <c r="I19" s="31"/>
    </row>
    <row r="20" spans="1:9" ht="12.75" customHeight="1" x14ac:dyDescent="0.15">
      <c r="A20" s="9"/>
      <c r="B20" s="10" t="s">
        <v>15</v>
      </c>
      <c r="C20" s="10" t="s">
        <v>29</v>
      </c>
      <c r="D20" s="10"/>
      <c r="E20" s="10"/>
      <c r="F20" s="11"/>
      <c r="G20" s="32"/>
      <c r="H20" s="31"/>
      <c r="I20" s="31"/>
    </row>
    <row r="21" spans="1:9" ht="12.75" customHeight="1" x14ac:dyDescent="0.15">
      <c r="A21" s="9"/>
      <c r="B21" s="10"/>
      <c r="C21" s="10"/>
      <c r="D21" s="10"/>
      <c r="E21" s="10" t="s">
        <v>74</v>
      </c>
      <c r="F21" s="11"/>
      <c r="G21" s="32">
        <v>23799076</v>
      </c>
      <c r="H21" s="31"/>
      <c r="I21" s="31"/>
    </row>
    <row r="22" spans="1:9" ht="12.75" customHeight="1" x14ac:dyDescent="0.15">
      <c r="A22" s="9"/>
      <c r="B22" s="10"/>
      <c r="C22" s="10"/>
      <c r="D22" s="10"/>
      <c r="E22" s="10" t="s">
        <v>75</v>
      </c>
      <c r="F22" s="11"/>
      <c r="G22" s="32">
        <v>2866301</v>
      </c>
      <c r="H22" s="31"/>
      <c r="I22" s="31"/>
    </row>
    <row r="23" spans="1:9" ht="12.75" customHeight="1" x14ac:dyDescent="0.15">
      <c r="A23" s="9"/>
      <c r="B23" s="10"/>
      <c r="C23" s="10" t="s">
        <v>57</v>
      </c>
      <c r="D23" s="10"/>
      <c r="E23" s="10" t="s">
        <v>76</v>
      </c>
      <c r="F23" s="11"/>
      <c r="G23" s="32">
        <v>12826191</v>
      </c>
      <c r="H23" s="31"/>
      <c r="I23" s="31"/>
    </row>
    <row r="24" spans="1:9" ht="12.75" customHeight="1" x14ac:dyDescent="0.15">
      <c r="A24" s="9"/>
      <c r="B24" s="10"/>
      <c r="C24" s="10" t="s">
        <v>105</v>
      </c>
      <c r="D24" s="10"/>
      <c r="E24" s="55" t="s">
        <v>106</v>
      </c>
      <c r="F24" s="56"/>
      <c r="G24" s="32">
        <v>840000</v>
      </c>
      <c r="H24" s="31"/>
      <c r="I24" s="31"/>
    </row>
    <row r="25" spans="1:9" ht="12.75" customHeight="1" x14ac:dyDescent="0.15">
      <c r="A25" s="9"/>
      <c r="B25" s="10"/>
      <c r="C25" s="10"/>
      <c r="D25" s="10"/>
      <c r="E25" s="10"/>
      <c r="F25" s="11"/>
      <c r="G25" s="32"/>
      <c r="H25" s="31"/>
      <c r="I25" s="31"/>
    </row>
    <row r="26" spans="1:9" ht="12.75" customHeight="1" x14ac:dyDescent="0.15">
      <c r="A26" s="9"/>
      <c r="B26" s="10"/>
      <c r="C26" s="10"/>
      <c r="D26" s="10"/>
      <c r="E26" s="10"/>
      <c r="F26" s="11"/>
      <c r="G26" s="32"/>
      <c r="H26" s="31"/>
      <c r="I26" s="31"/>
    </row>
    <row r="27" spans="1:9" ht="12.75" customHeight="1" x14ac:dyDescent="0.15">
      <c r="A27" s="9"/>
      <c r="B27" s="10"/>
      <c r="C27" s="10"/>
      <c r="D27" s="10"/>
      <c r="E27" s="10"/>
      <c r="F27" s="11"/>
      <c r="G27" s="32"/>
      <c r="H27" s="31"/>
      <c r="I27" s="31"/>
    </row>
    <row r="28" spans="1:9" ht="12.75" customHeight="1" x14ac:dyDescent="0.15">
      <c r="A28" s="9"/>
      <c r="B28" s="10"/>
      <c r="C28" s="10"/>
      <c r="D28" s="10"/>
      <c r="E28" s="10" t="s">
        <v>80</v>
      </c>
      <c r="F28" s="11"/>
      <c r="G28" s="32">
        <v>1156501</v>
      </c>
      <c r="H28" s="31"/>
      <c r="I28" s="31"/>
    </row>
    <row r="29" spans="1:9" ht="12.75" customHeight="1" x14ac:dyDescent="0.15">
      <c r="A29" s="9"/>
      <c r="B29" s="10"/>
      <c r="C29" s="10" t="s">
        <v>54</v>
      </c>
      <c r="D29" s="10"/>
      <c r="E29" s="10"/>
      <c r="F29" s="11"/>
      <c r="G29" s="33"/>
      <c r="H29" s="31">
        <f>SUM(G21:G28)</f>
        <v>41488069</v>
      </c>
      <c r="I29" s="31"/>
    </row>
    <row r="30" spans="1:9" ht="12.75" customHeight="1" x14ac:dyDescent="0.15">
      <c r="A30" s="9"/>
      <c r="B30" s="10" t="s">
        <v>16</v>
      </c>
      <c r="C30" s="10" t="s">
        <v>30</v>
      </c>
      <c r="D30" s="10"/>
      <c r="E30" s="10"/>
      <c r="F30" s="11"/>
      <c r="G30" s="32"/>
      <c r="H30" s="31"/>
      <c r="I30" s="31"/>
    </row>
    <row r="31" spans="1:9" ht="12.75" customHeight="1" x14ac:dyDescent="0.15">
      <c r="A31" s="9"/>
      <c r="B31" s="10"/>
      <c r="C31" s="10" t="s">
        <v>2</v>
      </c>
      <c r="D31" s="10"/>
      <c r="E31" s="10"/>
      <c r="F31" s="11"/>
      <c r="G31" s="32">
        <v>117</v>
      </c>
      <c r="H31" s="31"/>
      <c r="I31" s="31"/>
    </row>
    <row r="32" spans="1:9" ht="12.75" customHeight="1" x14ac:dyDescent="0.15">
      <c r="A32" s="9"/>
      <c r="B32" s="10"/>
      <c r="C32" s="10" t="s">
        <v>53</v>
      </c>
      <c r="D32" s="10"/>
      <c r="E32" s="10"/>
      <c r="F32" s="11"/>
      <c r="G32" s="34">
        <v>36179</v>
      </c>
      <c r="H32" s="31"/>
      <c r="I32" s="31"/>
    </row>
    <row r="33" spans="1:9" ht="12.75" customHeight="1" x14ac:dyDescent="0.15">
      <c r="A33" s="9"/>
      <c r="B33" s="10"/>
      <c r="C33" s="10" t="s">
        <v>54</v>
      </c>
      <c r="D33" s="10"/>
      <c r="E33" s="10"/>
      <c r="F33" s="11"/>
      <c r="G33" s="33"/>
      <c r="H33" s="33">
        <f>G31+G32</f>
        <v>36296</v>
      </c>
      <c r="I33" s="31"/>
    </row>
    <row r="34" spans="1:9" ht="12.75" customHeight="1" x14ac:dyDescent="0.15">
      <c r="A34" s="9"/>
      <c r="B34" s="10" t="s">
        <v>38</v>
      </c>
      <c r="C34" s="10"/>
      <c r="D34" s="10"/>
      <c r="E34" s="10"/>
      <c r="F34" s="11"/>
      <c r="G34" s="32"/>
      <c r="H34" s="31"/>
      <c r="I34" s="31">
        <f>H11+H14+H19+H29+H33</f>
        <v>47235146</v>
      </c>
    </row>
    <row r="35" spans="1:9" ht="12.75" customHeight="1" x14ac:dyDescent="0.15">
      <c r="A35" s="9" t="s">
        <v>18</v>
      </c>
      <c r="B35" s="10" t="s">
        <v>17</v>
      </c>
      <c r="C35" s="10"/>
      <c r="D35" s="10"/>
      <c r="E35" s="10"/>
      <c r="F35" s="11"/>
      <c r="G35" s="32"/>
      <c r="H35" s="31"/>
      <c r="I35" s="31"/>
    </row>
    <row r="36" spans="1:9" ht="12.75" customHeight="1" x14ac:dyDescent="0.15">
      <c r="A36" s="9"/>
      <c r="B36" s="10" t="s">
        <v>10</v>
      </c>
      <c r="C36" s="10" t="s">
        <v>46</v>
      </c>
      <c r="D36" s="10"/>
      <c r="E36" s="10"/>
      <c r="F36" s="11"/>
      <c r="G36" s="32"/>
      <c r="H36" s="31"/>
      <c r="I36" s="31"/>
    </row>
    <row r="37" spans="1:9" ht="12.75" customHeight="1" x14ac:dyDescent="0.15">
      <c r="A37" s="9"/>
      <c r="B37" s="19"/>
      <c r="C37" s="50" t="s">
        <v>21</v>
      </c>
      <c r="D37" s="50"/>
      <c r="E37" s="10" t="s">
        <v>19</v>
      </c>
      <c r="F37" s="11"/>
      <c r="G37" s="32"/>
      <c r="H37" s="31"/>
      <c r="I37" s="31"/>
    </row>
    <row r="38" spans="1:9" ht="12.75" customHeight="1" x14ac:dyDescent="0.15">
      <c r="A38" s="9"/>
      <c r="B38" s="10"/>
      <c r="C38" s="19"/>
      <c r="D38" s="19"/>
      <c r="E38" s="10" t="s">
        <v>31</v>
      </c>
      <c r="F38" s="11"/>
      <c r="G38" s="32">
        <v>25527405</v>
      </c>
      <c r="H38" s="31"/>
      <c r="I38" s="31"/>
    </row>
    <row r="39" spans="1:9" ht="12.75" customHeight="1" x14ac:dyDescent="0.15">
      <c r="A39" s="9"/>
      <c r="B39" s="10"/>
      <c r="C39" s="19"/>
      <c r="D39" s="19"/>
      <c r="E39" s="10" t="s">
        <v>107</v>
      </c>
      <c r="F39" s="11"/>
      <c r="G39" s="32">
        <v>120000</v>
      </c>
      <c r="H39" s="31"/>
      <c r="I39" s="31"/>
    </row>
    <row r="40" spans="1:9" ht="12.75" customHeight="1" x14ac:dyDescent="0.15">
      <c r="A40" s="9"/>
      <c r="B40" s="10"/>
      <c r="C40" s="19"/>
      <c r="D40" s="19"/>
      <c r="E40" s="10" t="s">
        <v>4</v>
      </c>
      <c r="F40" s="11"/>
      <c r="G40" s="32">
        <v>2510040</v>
      </c>
      <c r="H40" s="31"/>
      <c r="I40" s="31"/>
    </row>
    <row r="41" spans="1:9" ht="12.75" customHeight="1" x14ac:dyDescent="0.15">
      <c r="A41" s="9"/>
      <c r="B41" s="10"/>
      <c r="C41" s="19"/>
      <c r="D41" s="19"/>
      <c r="E41" s="10" t="s">
        <v>6</v>
      </c>
      <c r="F41" s="11"/>
      <c r="G41" s="31">
        <v>406780</v>
      </c>
      <c r="H41" s="31"/>
      <c r="I41" s="31"/>
    </row>
    <row r="42" spans="1:9" ht="12.75" customHeight="1" x14ac:dyDescent="0.15">
      <c r="A42" s="9"/>
      <c r="B42" s="10"/>
      <c r="C42" s="19"/>
      <c r="D42" s="19"/>
      <c r="E42" s="10" t="s">
        <v>54</v>
      </c>
      <c r="F42" s="11"/>
      <c r="G42" s="33"/>
      <c r="H42" s="31"/>
      <c r="I42" s="31"/>
    </row>
    <row r="43" spans="1:9" ht="12.75" customHeight="1" x14ac:dyDescent="0.15">
      <c r="A43" s="9"/>
      <c r="B43" s="10"/>
      <c r="C43" s="19"/>
      <c r="D43" s="19"/>
      <c r="E43" s="10" t="s">
        <v>32</v>
      </c>
      <c r="F43" s="11"/>
      <c r="G43" s="35"/>
      <c r="H43" s="31">
        <f>SUM(G38:G42)</f>
        <v>28564225</v>
      </c>
      <c r="I43" s="31"/>
    </row>
    <row r="44" spans="1:9" ht="12.75" customHeight="1" x14ac:dyDescent="0.15">
      <c r="A44" s="9"/>
      <c r="B44" s="19"/>
      <c r="C44" s="50" t="s">
        <v>22</v>
      </c>
      <c r="D44" s="50"/>
      <c r="E44" s="10" t="s">
        <v>20</v>
      </c>
      <c r="F44" s="11"/>
      <c r="G44" s="32"/>
      <c r="H44" s="31"/>
      <c r="I44" s="31"/>
    </row>
    <row r="45" spans="1:9" ht="12.75" customHeight="1" x14ac:dyDescent="0.15">
      <c r="A45" s="9"/>
      <c r="B45" s="10"/>
      <c r="C45" s="19"/>
      <c r="D45" s="10"/>
      <c r="E45" s="10" t="s">
        <v>55</v>
      </c>
      <c r="F45" s="11"/>
      <c r="G45" s="32">
        <v>1608982</v>
      </c>
      <c r="H45" s="31"/>
      <c r="I45" s="31"/>
    </row>
    <row r="46" spans="1:9" ht="12.75" customHeight="1" x14ac:dyDescent="0.15">
      <c r="A46" s="9"/>
      <c r="B46" s="10"/>
      <c r="C46" s="19"/>
      <c r="D46" s="10"/>
      <c r="E46" s="10"/>
      <c r="F46" s="11"/>
      <c r="G46" s="32"/>
      <c r="H46" s="31"/>
      <c r="I46" s="31"/>
    </row>
    <row r="47" spans="1:9" ht="12.75" customHeight="1" x14ac:dyDescent="0.15">
      <c r="A47" s="9"/>
      <c r="B47" s="10"/>
      <c r="C47" s="19"/>
      <c r="D47" s="10"/>
      <c r="E47" s="10" t="s">
        <v>33</v>
      </c>
      <c r="F47" s="11"/>
      <c r="G47" s="33"/>
      <c r="H47" s="31"/>
      <c r="I47" s="31"/>
    </row>
    <row r="48" spans="1:9" ht="12.75" customHeight="1" x14ac:dyDescent="0.15">
      <c r="A48" s="9"/>
      <c r="B48" s="10"/>
      <c r="C48" s="19" t="s">
        <v>45</v>
      </c>
      <c r="D48" s="10"/>
      <c r="E48" s="10"/>
      <c r="F48" s="11"/>
      <c r="G48" s="32"/>
      <c r="H48" s="31">
        <f>H43+G45</f>
        <v>30173207</v>
      </c>
      <c r="I48" s="31"/>
    </row>
    <row r="49" spans="1:9" ht="12.75" customHeight="1" x14ac:dyDescent="0.15">
      <c r="A49" s="9"/>
      <c r="B49" s="10" t="s">
        <v>47</v>
      </c>
      <c r="C49" s="10" t="s">
        <v>48</v>
      </c>
      <c r="D49" s="10"/>
      <c r="E49" s="10"/>
      <c r="F49" s="11"/>
      <c r="G49" s="32"/>
      <c r="H49" s="31"/>
      <c r="I49" s="31"/>
    </row>
    <row r="50" spans="1:9" ht="12.75" customHeight="1" x14ac:dyDescent="0.15">
      <c r="A50" s="9"/>
      <c r="B50" s="10"/>
      <c r="C50" s="50" t="s">
        <v>21</v>
      </c>
      <c r="D50" s="50"/>
      <c r="E50" s="10" t="s">
        <v>19</v>
      </c>
      <c r="F50" s="11"/>
      <c r="G50" s="32"/>
      <c r="H50" s="31"/>
      <c r="I50" s="31"/>
    </row>
    <row r="51" spans="1:9" ht="12.75" customHeight="1" x14ac:dyDescent="0.15">
      <c r="A51" s="9"/>
      <c r="B51" s="10"/>
      <c r="C51" s="19"/>
      <c r="D51" s="10"/>
      <c r="E51" s="10" t="s">
        <v>42</v>
      </c>
      <c r="F51" s="11"/>
      <c r="G51" s="32">
        <v>2220000</v>
      </c>
      <c r="H51" s="31"/>
      <c r="I51" s="31"/>
    </row>
    <row r="52" spans="1:9" ht="12.75" customHeight="1" x14ac:dyDescent="0.15">
      <c r="A52" s="9"/>
      <c r="B52" s="10"/>
      <c r="C52" s="19"/>
      <c r="D52" s="10"/>
      <c r="E52" s="10" t="s">
        <v>54</v>
      </c>
      <c r="F52" s="11"/>
      <c r="G52" s="33"/>
      <c r="H52" s="31"/>
      <c r="I52" s="31"/>
    </row>
    <row r="53" spans="1:9" ht="12.75" customHeight="1" x14ac:dyDescent="0.15">
      <c r="A53" s="9"/>
      <c r="B53" s="10"/>
      <c r="C53" s="19"/>
      <c r="D53" s="10"/>
      <c r="E53" s="10" t="s">
        <v>32</v>
      </c>
      <c r="F53" s="11"/>
      <c r="G53" s="35">
        <f>G51</f>
        <v>2220000</v>
      </c>
      <c r="H53" s="31"/>
      <c r="I53" s="31"/>
    </row>
    <row r="54" spans="1:9" ht="12.75" customHeight="1" x14ac:dyDescent="0.15">
      <c r="A54" s="9"/>
      <c r="B54" s="10"/>
      <c r="C54" s="50" t="s">
        <v>22</v>
      </c>
      <c r="D54" s="50"/>
      <c r="E54" s="10" t="s">
        <v>20</v>
      </c>
      <c r="F54" s="11"/>
      <c r="G54" s="32"/>
      <c r="H54" s="31"/>
      <c r="I54" s="31"/>
    </row>
    <row r="55" spans="1:9" ht="12.75" customHeight="1" x14ac:dyDescent="0.15">
      <c r="A55" s="9"/>
      <c r="B55" s="10"/>
      <c r="C55" s="19"/>
      <c r="D55" s="10"/>
      <c r="E55" s="10" t="s">
        <v>3</v>
      </c>
      <c r="F55" s="11"/>
      <c r="G55" s="32">
        <v>473760</v>
      </c>
      <c r="H55" s="31"/>
      <c r="I55" s="31"/>
    </row>
    <row r="56" spans="1:9" ht="12.75" customHeight="1" x14ac:dyDescent="0.15">
      <c r="A56" s="9"/>
      <c r="B56" s="10"/>
      <c r="C56" s="19"/>
      <c r="D56" s="10"/>
      <c r="E56" s="10" t="s">
        <v>58</v>
      </c>
      <c r="F56" s="11"/>
      <c r="G56" s="32">
        <v>236853</v>
      </c>
      <c r="H56" s="31"/>
      <c r="I56" s="31"/>
    </row>
    <row r="57" spans="1:9" ht="12.75" customHeight="1" x14ac:dyDescent="0.15">
      <c r="A57" s="9"/>
      <c r="B57" s="10"/>
      <c r="C57" s="19"/>
      <c r="D57" s="10"/>
      <c r="E57" s="10" t="s">
        <v>81</v>
      </c>
      <c r="F57" s="11"/>
      <c r="G57" s="32">
        <v>34568</v>
      </c>
      <c r="H57" s="31"/>
      <c r="I57" s="31"/>
    </row>
    <row r="58" spans="1:9" ht="12.75" customHeight="1" x14ac:dyDescent="0.15">
      <c r="A58" s="9"/>
      <c r="B58" s="10"/>
      <c r="C58" s="19"/>
      <c r="D58" s="10"/>
      <c r="E58" s="10" t="s">
        <v>108</v>
      </c>
      <c r="F58" s="11"/>
      <c r="G58" s="32">
        <v>6200</v>
      </c>
      <c r="H58" s="31"/>
      <c r="I58" s="31"/>
    </row>
    <row r="59" spans="1:9" ht="12.75" customHeight="1" x14ac:dyDescent="0.15">
      <c r="A59" s="9"/>
      <c r="B59" s="10"/>
      <c r="C59" s="19"/>
      <c r="D59" s="10"/>
      <c r="E59" s="10" t="s">
        <v>59</v>
      </c>
      <c r="F59" s="11"/>
      <c r="G59" s="32">
        <v>172979</v>
      </c>
      <c r="H59" s="31"/>
      <c r="I59" s="31"/>
    </row>
    <row r="60" spans="1:9" ht="12.75" customHeight="1" x14ac:dyDescent="0.15">
      <c r="A60" s="9"/>
      <c r="B60" s="10"/>
      <c r="C60" s="19"/>
      <c r="D60" s="10"/>
      <c r="E60" s="10" t="s">
        <v>5</v>
      </c>
      <c r="F60" s="11"/>
      <c r="G60" s="32">
        <v>87520</v>
      </c>
      <c r="H60" s="31"/>
      <c r="I60" s="31"/>
    </row>
    <row r="61" spans="1:9" ht="12.75" customHeight="1" x14ac:dyDescent="0.15">
      <c r="A61" s="9"/>
      <c r="B61" s="10"/>
      <c r="C61" s="19"/>
      <c r="D61" s="10"/>
      <c r="E61" s="10" t="s">
        <v>60</v>
      </c>
      <c r="F61" s="11"/>
      <c r="G61" s="32">
        <v>554452</v>
      </c>
      <c r="H61" s="31"/>
      <c r="I61" s="31"/>
    </row>
    <row r="62" spans="1:9" ht="12.75" customHeight="1" x14ac:dyDescent="0.15">
      <c r="A62" s="9"/>
      <c r="B62" s="10"/>
      <c r="C62" s="19"/>
      <c r="D62" s="10"/>
      <c r="E62" s="10" t="s">
        <v>82</v>
      </c>
      <c r="F62" s="11"/>
      <c r="G62" s="32">
        <v>1431000</v>
      </c>
      <c r="H62" s="31"/>
      <c r="I62" s="31"/>
    </row>
    <row r="63" spans="1:9" ht="12.75" customHeight="1" x14ac:dyDescent="0.15">
      <c r="A63" s="9"/>
      <c r="B63" s="10"/>
      <c r="C63" s="19"/>
      <c r="D63" s="10"/>
      <c r="E63" s="10" t="s">
        <v>61</v>
      </c>
      <c r="F63" s="11"/>
      <c r="G63" s="32">
        <v>384362</v>
      </c>
      <c r="H63" s="31"/>
      <c r="I63" s="31"/>
    </row>
    <row r="64" spans="1:9" ht="12.75" customHeight="1" x14ac:dyDescent="0.15">
      <c r="A64" s="9"/>
      <c r="B64" s="10"/>
      <c r="C64" s="19"/>
      <c r="D64" s="10"/>
      <c r="E64" s="10" t="s">
        <v>62</v>
      </c>
      <c r="F64" s="11"/>
      <c r="G64" s="32">
        <v>838005</v>
      </c>
      <c r="H64" s="31"/>
      <c r="I64" s="31"/>
    </row>
    <row r="65" spans="1:9" ht="12.75" customHeight="1" x14ac:dyDescent="0.15">
      <c r="A65" s="9"/>
      <c r="B65" s="10"/>
      <c r="C65" s="19"/>
      <c r="D65" s="10"/>
      <c r="E65" s="10" t="s">
        <v>63</v>
      </c>
      <c r="F65" s="11"/>
      <c r="G65" s="32">
        <v>180180</v>
      </c>
      <c r="H65" s="31"/>
      <c r="I65" s="31"/>
    </row>
    <row r="66" spans="1:9" ht="12.75" customHeight="1" x14ac:dyDescent="0.15">
      <c r="A66" s="9"/>
      <c r="B66" s="10"/>
      <c r="C66" s="19"/>
      <c r="D66" s="10"/>
      <c r="E66" s="10" t="s">
        <v>64</v>
      </c>
      <c r="F66" s="11"/>
      <c r="G66" s="32">
        <v>206000</v>
      </c>
      <c r="H66" s="31"/>
      <c r="I66" s="31"/>
    </row>
    <row r="67" spans="1:9" ht="12.75" customHeight="1" x14ac:dyDescent="0.15">
      <c r="A67" s="9"/>
      <c r="B67" s="10"/>
      <c r="C67" s="19"/>
      <c r="D67" s="10"/>
      <c r="E67" s="10" t="s">
        <v>91</v>
      </c>
      <c r="F67" s="11"/>
      <c r="G67" s="32">
        <v>69578</v>
      </c>
      <c r="H67" s="31"/>
      <c r="I67" s="31"/>
    </row>
    <row r="68" spans="1:9" ht="12.75" customHeight="1" x14ac:dyDescent="0.15">
      <c r="A68" s="9"/>
      <c r="B68" s="10"/>
      <c r="C68" s="19"/>
      <c r="D68" s="10"/>
      <c r="E68" s="10" t="s">
        <v>65</v>
      </c>
      <c r="F68" s="11"/>
      <c r="G68" s="32">
        <v>136016</v>
      </c>
      <c r="H68" s="31"/>
      <c r="I68" s="31"/>
    </row>
    <row r="69" spans="1:9" ht="12.75" customHeight="1" x14ac:dyDescent="0.15">
      <c r="A69" s="9"/>
      <c r="B69" s="10"/>
      <c r="C69" s="19"/>
      <c r="D69" s="10"/>
      <c r="E69" s="10" t="s">
        <v>110</v>
      </c>
      <c r="F69" s="11"/>
      <c r="G69" s="32">
        <v>77000</v>
      </c>
      <c r="H69" s="31"/>
      <c r="I69" s="31"/>
    </row>
    <row r="70" spans="1:9" ht="12.75" customHeight="1" x14ac:dyDescent="0.15">
      <c r="A70" s="9"/>
      <c r="B70" s="10"/>
      <c r="C70" s="19"/>
      <c r="D70" s="10"/>
      <c r="E70" s="10" t="s">
        <v>90</v>
      </c>
      <c r="F70" s="11"/>
      <c r="G70" s="32">
        <v>0</v>
      </c>
      <c r="H70" s="31"/>
      <c r="I70" s="31"/>
    </row>
    <row r="71" spans="1:9" ht="12.75" customHeight="1" x14ac:dyDescent="0.15">
      <c r="A71" s="9"/>
      <c r="B71" s="10"/>
      <c r="C71" s="19"/>
      <c r="D71" s="10"/>
      <c r="E71" s="10" t="s">
        <v>84</v>
      </c>
      <c r="F71" s="11"/>
      <c r="G71" s="32">
        <v>299926</v>
      </c>
      <c r="H71" s="31"/>
      <c r="I71" s="31"/>
    </row>
    <row r="72" spans="1:9" ht="12.75" customHeight="1" x14ac:dyDescent="0.15">
      <c r="A72" s="9"/>
      <c r="B72" s="10"/>
      <c r="C72" s="19"/>
      <c r="D72" s="10"/>
      <c r="E72" s="10" t="s">
        <v>109</v>
      </c>
      <c r="F72" s="11"/>
      <c r="G72" s="32">
        <v>200600</v>
      </c>
      <c r="H72" s="31"/>
      <c r="I72" s="31"/>
    </row>
    <row r="73" spans="1:9" ht="12.75" customHeight="1" x14ac:dyDescent="0.15">
      <c r="A73" s="9"/>
      <c r="B73" s="10"/>
      <c r="C73" s="19"/>
      <c r="D73" s="10"/>
      <c r="E73" s="10" t="s">
        <v>86</v>
      </c>
      <c r="F73" s="11"/>
      <c r="G73" s="32">
        <v>129600</v>
      </c>
      <c r="H73" s="31"/>
      <c r="I73" s="31"/>
    </row>
    <row r="74" spans="1:9" ht="12.75" customHeight="1" x14ac:dyDescent="0.15">
      <c r="A74" s="9"/>
      <c r="B74" s="10"/>
      <c r="C74" s="19"/>
      <c r="D74" s="10"/>
      <c r="E74" s="10" t="s">
        <v>87</v>
      </c>
      <c r="F74" s="11"/>
      <c r="G74" s="32">
        <v>411203</v>
      </c>
      <c r="H74" s="31"/>
      <c r="I74" s="31"/>
    </row>
    <row r="75" spans="1:9" ht="12.75" customHeight="1" x14ac:dyDescent="0.15">
      <c r="A75" s="9"/>
      <c r="B75" s="10"/>
      <c r="C75" s="19"/>
      <c r="D75" s="10"/>
      <c r="E75" s="10" t="s">
        <v>88</v>
      </c>
      <c r="F75" s="11"/>
      <c r="G75" s="32">
        <v>3340</v>
      </c>
      <c r="H75" s="31"/>
      <c r="I75" s="31"/>
    </row>
    <row r="76" spans="1:9" ht="12.75" customHeight="1" x14ac:dyDescent="0.15">
      <c r="A76" s="9"/>
      <c r="B76" s="10"/>
      <c r="C76" s="19"/>
      <c r="D76" s="10"/>
      <c r="E76" s="10" t="s">
        <v>83</v>
      </c>
      <c r="F76" s="11"/>
      <c r="G76" s="32">
        <v>5606605</v>
      </c>
      <c r="H76" s="31"/>
      <c r="I76" s="31"/>
    </row>
    <row r="77" spans="1:9" ht="12.75" customHeight="1" x14ac:dyDescent="0.15">
      <c r="A77" s="9"/>
      <c r="B77" s="10"/>
      <c r="C77" s="19"/>
      <c r="D77" s="10"/>
      <c r="E77" s="55" t="s">
        <v>106</v>
      </c>
      <c r="F77" s="56"/>
      <c r="G77" s="32">
        <v>89600</v>
      </c>
      <c r="H77" s="31"/>
      <c r="I77" s="31"/>
    </row>
    <row r="78" spans="1:9" ht="12.75" customHeight="1" x14ac:dyDescent="0.15">
      <c r="A78" s="9"/>
      <c r="B78" s="10"/>
      <c r="C78" s="19"/>
      <c r="D78" s="10"/>
      <c r="E78" s="10" t="s">
        <v>33</v>
      </c>
      <c r="F78" s="11"/>
      <c r="G78" s="33">
        <f>SUM(G55:G77)</f>
        <v>11629347</v>
      </c>
      <c r="H78" s="31"/>
      <c r="I78" s="31"/>
    </row>
    <row r="79" spans="1:9" ht="12.75" customHeight="1" x14ac:dyDescent="0.15">
      <c r="A79" s="9"/>
      <c r="B79" s="10"/>
      <c r="C79" s="10" t="s">
        <v>44</v>
      </c>
      <c r="D79" s="10"/>
      <c r="E79" s="19"/>
      <c r="F79" s="11"/>
      <c r="G79" s="32"/>
      <c r="H79" s="33">
        <f>G53+G78</f>
        <v>13849347</v>
      </c>
      <c r="I79" s="31"/>
    </row>
    <row r="80" spans="1:9" ht="12.75" customHeight="1" x14ac:dyDescent="0.15">
      <c r="A80" s="9"/>
      <c r="B80" s="10" t="s">
        <v>34</v>
      </c>
      <c r="C80" s="19"/>
      <c r="D80" s="10"/>
      <c r="E80" s="10"/>
      <c r="F80" s="11"/>
      <c r="G80" s="32"/>
      <c r="H80" s="31"/>
      <c r="I80" s="33">
        <f>+H48+H79</f>
        <v>44022554</v>
      </c>
    </row>
    <row r="81" spans="1:9" ht="12.75" customHeight="1" x14ac:dyDescent="0.15">
      <c r="A81" s="9"/>
      <c r="B81" s="19"/>
      <c r="C81" s="10" t="s">
        <v>35</v>
      </c>
      <c r="D81" s="10"/>
      <c r="E81" s="10"/>
      <c r="F81" s="11"/>
      <c r="G81" s="32"/>
      <c r="H81" s="36"/>
      <c r="I81" s="37">
        <f>I34-I80</f>
        <v>3212592</v>
      </c>
    </row>
    <row r="82" spans="1:9" ht="12.75" customHeight="1" x14ac:dyDescent="0.15">
      <c r="A82" s="9" t="s">
        <v>24</v>
      </c>
      <c r="B82" s="10" t="s">
        <v>23</v>
      </c>
      <c r="C82" s="10"/>
      <c r="D82" s="10"/>
      <c r="E82" s="10"/>
      <c r="F82" s="11"/>
      <c r="G82" s="32"/>
      <c r="H82" s="31"/>
      <c r="I82" s="31"/>
    </row>
    <row r="83" spans="1:9" ht="12.75" customHeight="1" x14ac:dyDescent="0.15">
      <c r="A83" s="9"/>
      <c r="B83" s="10" t="s">
        <v>43</v>
      </c>
      <c r="C83" s="10" t="s">
        <v>67</v>
      </c>
      <c r="D83" s="10"/>
      <c r="E83" s="10"/>
      <c r="F83" s="11"/>
      <c r="G83" s="32"/>
      <c r="H83" s="31"/>
      <c r="I83" s="31"/>
    </row>
    <row r="84" spans="1:9" ht="12.75" customHeight="1" x14ac:dyDescent="0.15">
      <c r="A84" s="9"/>
      <c r="B84" s="10"/>
      <c r="C84" s="10" t="s">
        <v>54</v>
      </c>
      <c r="D84" s="10"/>
      <c r="E84" s="10"/>
      <c r="F84" s="11"/>
      <c r="G84" s="32"/>
      <c r="H84" s="33"/>
      <c r="I84" s="31"/>
    </row>
    <row r="85" spans="1:9" ht="12.75" customHeight="1" x14ac:dyDescent="0.15">
      <c r="A85" s="9"/>
      <c r="B85" s="10" t="s">
        <v>36</v>
      </c>
      <c r="C85" s="19"/>
      <c r="D85" s="10"/>
      <c r="E85" s="10"/>
      <c r="F85" s="11"/>
      <c r="G85" s="32"/>
      <c r="H85" s="31"/>
      <c r="I85" s="31"/>
    </row>
    <row r="86" spans="1:9" ht="12.75" customHeight="1" x14ac:dyDescent="0.15">
      <c r="A86" s="9" t="s">
        <v>26</v>
      </c>
      <c r="B86" s="10" t="s">
        <v>25</v>
      </c>
      <c r="C86" s="10"/>
      <c r="D86" s="10"/>
      <c r="E86" s="10"/>
      <c r="F86" s="11"/>
      <c r="G86" s="32"/>
      <c r="H86" s="31"/>
      <c r="I86" s="31"/>
    </row>
    <row r="87" spans="1:9" ht="12.75" customHeight="1" x14ac:dyDescent="0.15">
      <c r="A87" s="9"/>
      <c r="B87" s="10" t="s">
        <v>43</v>
      </c>
      <c r="C87" s="10" t="s">
        <v>66</v>
      </c>
      <c r="D87" s="10"/>
      <c r="E87" s="10"/>
      <c r="F87" s="11"/>
      <c r="G87" s="32"/>
      <c r="H87" s="31"/>
      <c r="I87" s="31"/>
    </row>
    <row r="88" spans="1:9" ht="12.75" customHeight="1" x14ac:dyDescent="0.15">
      <c r="A88" s="9"/>
      <c r="B88" s="10"/>
      <c r="C88" s="10" t="s">
        <v>54</v>
      </c>
      <c r="D88" s="10"/>
      <c r="E88" s="10"/>
      <c r="F88" s="11"/>
      <c r="G88" s="32"/>
      <c r="H88" s="33"/>
      <c r="I88" s="31"/>
    </row>
    <row r="89" spans="1:9" ht="12.75" customHeight="1" x14ac:dyDescent="0.15">
      <c r="A89" s="9"/>
      <c r="B89" s="10" t="s">
        <v>37</v>
      </c>
      <c r="C89" s="19"/>
      <c r="D89" s="10"/>
      <c r="E89" s="10"/>
      <c r="F89" s="11"/>
      <c r="G89" s="32"/>
      <c r="H89" s="31"/>
      <c r="I89" s="33"/>
    </row>
    <row r="90" spans="1:9" ht="12.75" customHeight="1" x14ac:dyDescent="0.15">
      <c r="A90" s="9"/>
      <c r="B90" s="10"/>
      <c r="C90" s="19" t="s">
        <v>51</v>
      </c>
      <c r="D90" s="10"/>
      <c r="E90" s="10"/>
      <c r="F90" s="11"/>
      <c r="G90" s="32"/>
      <c r="H90" s="31"/>
      <c r="I90" s="31">
        <f>+I81+H84-H88</f>
        <v>3212592</v>
      </c>
    </row>
    <row r="91" spans="1:9" ht="12.75" customHeight="1" x14ac:dyDescent="0.15">
      <c r="A91" s="9"/>
      <c r="B91" s="10"/>
      <c r="C91" s="19" t="s">
        <v>52</v>
      </c>
      <c r="D91" s="10"/>
      <c r="E91" s="10"/>
      <c r="F91" s="11"/>
      <c r="G91" s="32"/>
      <c r="H91" s="31"/>
      <c r="I91" s="31">
        <v>578200</v>
      </c>
    </row>
    <row r="92" spans="1:9" ht="12.75" customHeight="1" x14ac:dyDescent="0.15">
      <c r="A92" s="9"/>
      <c r="B92" s="10"/>
      <c r="C92" s="10" t="s">
        <v>39</v>
      </c>
      <c r="D92" s="10"/>
      <c r="E92" s="10"/>
      <c r="F92" s="11"/>
      <c r="G92" s="32"/>
      <c r="H92" s="31"/>
      <c r="I92" s="31">
        <f>+I90-I91</f>
        <v>2634392</v>
      </c>
    </row>
    <row r="93" spans="1:9" ht="12.75" customHeight="1" x14ac:dyDescent="0.15">
      <c r="A93" s="9"/>
      <c r="B93" s="10"/>
      <c r="C93" s="10" t="s">
        <v>40</v>
      </c>
      <c r="D93" s="10"/>
      <c r="E93" s="10"/>
      <c r="F93" s="11"/>
      <c r="G93" s="32"/>
      <c r="H93" s="31"/>
      <c r="I93" s="33">
        <v>16244822</v>
      </c>
    </row>
    <row r="94" spans="1:9" ht="12.75" customHeight="1" thickBot="1" x14ac:dyDescent="0.2">
      <c r="A94" s="12"/>
      <c r="B94" s="13"/>
      <c r="C94" s="13" t="s">
        <v>41</v>
      </c>
      <c r="D94" s="13"/>
      <c r="E94" s="13"/>
      <c r="F94" s="14"/>
      <c r="G94" s="38"/>
      <c r="H94" s="33"/>
      <c r="I94" s="39">
        <f>+I92+I93</f>
        <v>18879214</v>
      </c>
    </row>
    <row r="95" spans="1:9" ht="5.85" customHeight="1" thickTop="1" x14ac:dyDescent="0.15"/>
  </sheetData>
  <mergeCells count="7">
    <mergeCell ref="E77:F77"/>
    <mergeCell ref="G5:I5"/>
    <mergeCell ref="C37:D37"/>
    <mergeCell ref="C44:D44"/>
    <mergeCell ref="C50:D50"/>
    <mergeCell ref="C54:D54"/>
    <mergeCell ref="E24:F24"/>
  </mergeCells>
  <phoneticPr fontId="2"/>
  <pageMargins left="1.4960629921259843" right="0.70866141732283472" top="0.55118110236220474" bottom="0.55118110236220474" header="0.31496062992125984" footer="0.31496062992125984"/>
  <pageSetup paperSize="8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5"/>
  <sheetViews>
    <sheetView topLeftCell="A58" workbookViewId="0">
      <selection activeCell="F26" sqref="F26"/>
    </sheetView>
  </sheetViews>
  <sheetFormatPr defaultRowHeight="13.5" x14ac:dyDescent="0.15"/>
  <cols>
    <col min="1" max="2" width="2.625" style="4" customWidth="1"/>
    <col min="3" max="5" width="2.125" style="4" customWidth="1"/>
    <col min="6" max="6" width="31.375" style="4" customWidth="1"/>
    <col min="7" max="9" width="23.25" customWidth="1"/>
  </cols>
  <sheetData>
    <row r="1" spans="1:9" s="1" customFormat="1" ht="24" x14ac:dyDescent="0.25">
      <c r="A1" s="30" t="s">
        <v>112</v>
      </c>
      <c r="B1" s="5"/>
      <c r="C1" s="5"/>
      <c r="D1" s="5"/>
      <c r="E1" s="5"/>
      <c r="F1" s="5"/>
      <c r="G1" s="3"/>
      <c r="H1" s="3"/>
      <c r="I1" s="3"/>
    </row>
    <row r="2" spans="1:9" s="29" customFormat="1" ht="12.75" customHeight="1" x14ac:dyDescent="0.15">
      <c r="A2" s="15" t="s">
        <v>113</v>
      </c>
      <c r="B2" s="15"/>
      <c r="C2" s="15"/>
      <c r="D2" s="15"/>
      <c r="E2" s="15"/>
      <c r="F2" s="15"/>
      <c r="G2" s="18"/>
      <c r="H2" s="18"/>
      <c r="I2" s="18"/>
    </row>
    <row r="3" spans="1:9" s="29" customFormat="1" ht="12.75" customHeight="1" x14ac:dyDescent="0.15">
      <c r="A3" s="8"/>
      <c r="B3" s="8"/>
      <c r="C3" s="8"/>
      <c r="D3" s="8"/>
      <c r="E3" s="8"/>
      <c r="F3" s="8"/>
      <c r="G3" s="19"/>
      <c r="H3" s="19"/>
      <c r="I3" s="16" t="s">
        <v>71</v>
      </c>
    </row>
    <row r="4" spans="1:9" s="29" customFormat="1" ht="12.75" customHeight="1" x14ac:dyDescent="0.15">
      <c r="A4" s="8"/>
      <c r="B4" s="8"/>
      <c r="C4" s="8"/>
      <c r="D4" s="8"/>
      <c r="E4" s="8"/>
      <c r="F4" s="8"/>
      <c r="G4" s="8"/>
      <c r="H4" s="8"/>
      <c r="I4" s="17" t="s">
        <v>1</v>
      </c>
    </row>
    <row r="5" spans="1:9" s="29" customFormat="1" ht="12.75" customHeight="1" x14ac:dyDescent="0.15">
      <c r="A5" s="25" t="s">
        <v>0</v>
      </c>
      <c r="B5" s="26"/>
      <c r="C5" s="26"/>
      <c r="D5" s="26"/>
      <c r="E5" s="26"/>
      <c r="F5" s="27"/>
      <c r="G5" s="53" t="s">
        <v>7</v>
      </c>
      <c r="H5" s="54"/>
      <c r="I5" s="54"/>
    </row>
    <row r="6" spans="1:9" s="29" customFormat="1" ht="12.75" customHeight="1" x14ac:dyDescent="0.15">
      <c r="A6" s="9" t="s">
        <v>12</v>
      </c>
      <c r="B6" s="10" t="s">
        <v>11</v>
      </c>
      <c r="C6" s="10"/>
      <c r="D6" s="10"/>
      <c r="E6" s="10"/>
      <c r="F6" s="11"/>
      <c r="G6" s="20"/>
      <c r="H6" s="21"/>
      <c r="I6" s="21"/>
    </row>
    <row r="7" spans="1:9" s="29" customFormat="1" ht="12.75" customHeight="1" x14ac:dyDescent="0.15">
      <c r="A7" s="9"/>
      <c r="B7" s="10" t="s">
        <v>9</v>
      </c>
      <c r="C7" s="10" t="s">
        <v>8</v>
      </c>
      <c r="D7" s="10"/>
      <c r="E7" s="10"/>
      <c r="F7" s="11"/>
      <c r="G7" s="32"/>
      <c r="H7" s="31"/>
      <c r="I7" s="31"/>
    </row>
    <row r="8" spans="1:9" s="29" customFormat="1" ht="12.75" customHeight="1" x14ac:dyDescent="0.15">
      <c r="A8" s="9"/>
      <c r="B8" s="10"/>
      <c r="C8" s="10" t="s">
        <v>27</v>
      </c>
      <c r="D8" s="10"/>
      <c r="E8" s="10"/>
      <c r="F8" s="11"/>
      <c r="G8" s="32">
        <v>44400</v>
      </c>
      <c r="H8" s="31"/>
      <c r="I8" s="31"/>
    </row>
    <row r="9" spans="1:9" s="29" customFormat="1" ht="12.75" customHeight="1" x14ac:dyDescent="0.15">
      <c r="A9" s="9"/>
      <c r="B9" s="10"/>
      <c r="C9" s="10" t="s">
        <v>28</v>
      </c>
      <c r="D9" s="10"/>
      <c r="E9" s="10"/>
      <c r="F9" s="11"/>
      <c r="G9" s="31">
        <v>109000</v>
      </c>
      <c r="H9" s="31"/>
      <c r="I9" s="31"/>
    </row>
    <row r="10" spans="1:9" s="29" customFormat="1" ht="12.75" customHeight="1" x14ac:dyDescent="0.15">
      <c r="A10" s="9"/>
      <c r="B10" s="10"/>
      <c r="C10" s="10"/>
      <c r="D10" s="10" t="s">
        <v>98</v>
      </c>
      <c r="E10" s="10"/>
      <c r="F10" s="11"/>
      <c r="G10" s="31"/>
      <c r="H10" s="31"/>
      <c r="I10" s="31"/>
    </row>
    <row r="11" spans="1:9" s="29" customFormat="1" ht="12.75" customHeight="1" x14ac:dyDescent="0.15">
      <c r="A11" s="9"/>
      <c r="B11" s="10"/>
      <c r="C11" s="10" t="s">
        <v>54</v>
      </c>
      <c r="D11" s="10"/>
      <c r="E11" s="10"/>
      <c r="F11" s="11"/>
      <c r="G11" s="33"/>
      <c r="H11" s="31">
        <f>G8+G9+G10</f>
        <v>153400</v>
      </c>
      <c r="I11" s="31"/>
    </row>
    <row r="12" spans="1:9" s="29" customFormat="1" ht="12.75" customHeight="1" x14ac:dyDescent="0.15">
      <c r="A12" s="9"/>
      <c r="B12" s="10" t="s">
        <v>95</v>
      </c>
      <c r="C12" s="10" t="s">
        <v>49</v>
      </c>
      <c r="D12" s="10"/>
      <c r="E12" s="10"/>
      <c r="F12" s="11"/>
      <c r="G12" s="32"/>
      <c r="H12" s="31"/>
      <c r="I12" s="31"/>
    </row>
    <row r="13" spans="1:9" s="29" customFormat="1" ht="12.75" customHeight="1" x14ac:dyDescent="0.15">
      <c r="A13" s="9"/>
      <c r="B13" s="10"/>
      <c r="C13" s="10" t="s">
        <v>99</v>
      </c>
      <c r="D13" s="10"/>
      <c r="E13" s="10"/>
      <c r="F13" s="11"/>
      <c r="G13" s="32">
        <v>60800</v>
      </c>
      <c r="H13" s="31"/>
      <c r="I13" s="31"/>
    </row>
    <row r="14" spans="1:9" s="29" customFormat="1" ht="12.75" customHeight="1" x14ac:dyDescent="0.15">
      <c r="A14" s="9"/>
      <c r="B14" s="10"/>
      <c r="C14" s="10" t="s">
        <v>54</v>
      </c>
      <c r="D14" s="10"/>
      <c r="E14" s="10"/>
      <c r="F14" s="11"/>
      <c r="G14" s="33"/>
      <c r="H14" s="31">
        <f>G12+G13</f>
        <v>60800</v>
      </c>
      <c r="I14" s="31"/>
    </row>
    <row r="15" spans="1:9" s="29" customFormat="1" ht="12.75" customHeight="1" x14ac:dyDescent="0.15">
      <c r="A15" s="9"/>
      <c r="B15" s="10" t="s">
        <v>13</v>
      </c>
      <c r="C15" s="10" t="s">
        <v>14</v>
      </c>
      <c r="D15" s="10"/>
      <c r="E15" s="10"/>
      <c r="F15" s="11"/>
      <c r="G15" s="32"/>
      <c r="H15" s="31"/>
      <c r="I15" s="31"/>
    </row>
    <row r="16" spans="1:9" s="29" customFormat="1" ht="12.75" customHeight="1" x14ac:dyDescent="0.15">
      <c r="A16" s="9"/>
      <c r="B16" s="10"/>
      <c r="C16" s="10"/>
      <c r="D16" s="10"/>
      <c r="E16" s="10" t="s">
        <v>72</v>
      </c>
      <c r="F16" s="11"/>
      <c r="G16" s="32">
        <v>3479080</v>
      </c>
      <c r="H16" s="31"/>
      <c r="I16" s="31"/>
    </row>
    <row r="17" spans="1:9" s="29" customFormat="1" ht="12.75" customHeight="1" x14ac:dyDescent="0.15">
      <c r="A17" s="9"/>
      <c r="B17" s="10"/>
      <c r="C17" s="10"/>
      <c r="D17" s="10"/>
      <c r="E17" s="10" t="s">
        <v>73</v>
      </c>
      <c r="F17" s="11"/>
      <c r="G17" s="32">
        <v>2205121</v>
      </c>
      <c r="H17" s="31"/>
      <c r="I17" s="31"/>
    </row>
    <row r="18" spans="1:9" ht="12.75" customHeight="1" x14ac:dyDescent="0.15">
      <c r="A18" s="9"/>
      <c r="B18" s="10"/>
      <c r="C18" s="10"/>
      <c r="D18" s="10"/>
      <c r="E18" s="10" t="s">
        <v>93</v>
      </c>
      <c r="F18" s="11"/>
      <c r="G18" s="32">
        <v>6</v>
      </c>
      <c r="H18" s="31"/>
      <c r="I18" s="31"/>
    </row>
    <row r="19" spans="1:9" ht="12.75" customHeight="1" x14ac:dyDescent="0.15">
      <c r="A19" s="9"/>
      <c r="B19" s="10"/>
      <c r="C19" s="10" t="s">
        <v>54</v>
      </c>
      <c r="D19" s="10"/>
      <c r="E19" s="10"/>
      <c r="F19" s="11"/>
      <c r="G19" s="33"/>
      <c r="H19" s="31">
        <f>+G16+G17+G18</f>
        <v>5684207</v>
      </c>
      <c r="I19" s="31"/>
    </row>
    <row r="20" spans="1:9" ht="12.75" customHeight="1" x14ac:dyDescent="0.15">
      <c r="A20" s="9"/>
      <c r="B20" s="10" t="s">
        <v>15</v>
      </c>
      <c r="C20" s="10" t="s">
        <v>29</v>
      </c>
      <c r="D20" s="10"/>
      <c r="E20" s="10"/>
      <c r="F20" s="11"/>
      <c r="G20" s="32"/>
      <c r="H20" s="31"/>
      <c r="I20" s="31"/>
    </row>
    <row r="21" spans="1:9" ht="12.75" customHeight="1" x14ac:dyDescent="0.15">
      <c r="A21" s="9"/>
      <c r="B21" s="10"/>
      <c r="C21" s="10"/>
      <c r="D21" s="10"/>
      <c r="E21" s="10" t="s">
        <v>74</v>
      </c>
      <c r="F21" s="11"/>
      <c r="G21" s="32">
        <v>24563820</v>
      </c>
      <c r="H21" s="31"/>
      <c r="I21" s="31"/>
    </row>
    <row r="22" spans="1:9" ht="12.75" customHeight="1" x14ac:dyDescent="0.15">
      <c r="A22" s="9"/>
      <c r="B22" s="10"/>
      <c r="C22" s="10"/>
      <c r="D22" s="10"/>
      <c r="E22" s="10" t="s">
        <v>75</v>
      </c>
      <c r="F22" s="11"/>
      <c r="G22" s="32">
        <v>1891749</v>
      </c>
      <c r="H22" s="31"/>
      <c r="I22" s="31"/>
    </row>
    <row r="23" spans="1:9" ht="12.75" customHeight="1" x14ac:dyDescent="0.15">
      <c r="A23" s="9"/>
      <c r="B23" s="10"/>
      <c r="C23" s="10" t="s">
        <v>57</v>
      </c>
      <c r="D23" s="10"/>
      <c r="E23" s="10" t="s">
        <v>76</v>
      </c>
      <c r="F23" s="11"/>
      <c r="G23" s="32">
        <v>15029099</v>
      </c>
      <c r="H23" s="31"/>
      <c r="I23" s="31"/>
    </row>
    <row r="24" spans="1:9" ht="12.75" customHeight="1" x14ac:dyDescent="0.15">
      <c r="A24" s="9"/>
      <c r="B24" s="10"/>
      <c r="C24" s="10" t="s">
        <v>105</v>
      </c>
      <c r="D24" s="10"/>
      <c r="E24" s="55" t="s">
        <v>106</v>
      </c>
      <c r="F24" s="56"/>
      <c r="G24" s="32">
        <v>2000000</v>
      </c>
      <c r="H24" s="31"/>
      <c r="I24" s="31"/>
    </row>
    <row r="25" spans="1:9" ht="12.75" customHeight="1" x14ac:dyDescent="0.15">
      <c r="A25" s="9"/>
      <c r="B25" s="10"/>
      <c r="C25" s="10"/>
      <c r="D25" s="10"/>
      <c r="E25" s="10"/>
      <c r="F25" s="11"/>
      <c r="G25" s="32"/>
      <c r="H25" s="31"/>
      <c r="I25" s="31"/>
    </row>
    <row r="26" spans="1:9" ht="12.75" customHeight="1" x14ac:dyDescent="0.15">
      <c r="A26" s="9"/>
      <c r="B26" s="10"/>
      <c r="C26" s="10"/>
      <c r="D26" s="10"/>
      <c r="E26" s="10"/>
      <c r="F26" s="11"/>
      <c r="G26" s="32"/>
      <c r="H26" s="31"/>
      <c r="I26" s="31"/>
    </row>
    <row r="27" spans="1:9" ht="12.75" customHeight="1" x14ac:dyDescent="0.15">
      <c r="A27" s="9"/>
      <c r="B27" s="10"/>
      <c r="C27" s="10"/>
      <c r="D27" s="10"/>
      <c r="E27" s="10"/>
      <c r="F27" s="11"/>
      <c r="G27" s="32"/>
      <c r="H27" s="31"/>
      <c r="I27" s="31"/>
    </row>
    <row r="28" spans="1:9" ht="12.75" customHeight="1" x14ac:dyDescent="0.15">
      <c r="A28" s="9"/>
      <c r="B28" s="10"/>
      <c r="C28" s="10"/>
      <c r="D28" s="10"/>
      <c r="E28" s="10" t="s">
        <v>80</v>
      </c>
      <c r="F28" s="11"/>
      <c r="G28" s="32">
        <v>906300</v>
      </c>
      <c r="H28" s="31"/>
      <c r="I28" s="31"/>
    </row>
    <row r="29" spans="1:9" ht="12.75" customHeight="1" x14ac:dyDescent="0.15">
      <c r="A29" s="9"/>
      <c r="B29" s="10"/>
      <c r="C29" s="10" t="s">
        <v>54</v>
      </c>
      <c r="D29" s="10"/>
      <c r="E29" s="10"/>
      <c r="F29" s="11"/>
      <c r="G29" s="33"/>
      <c r="H29" s="31">
        <f>SUM(G21:G28)</f>
        <v>44390968</v>
      </c>
      <c r="I29" s="31"/>
    </row>
    <row r="30" spans="1:9" ht="12.75" customHeight="1" x14ac:dyDescent="0.15">
      <c r="A30" s="9"/>
      <c r="B30" s="10" t="s">
        <v>16</v>
      </c>
      <c r="C30" s="10" t="s">
        <v>30</v>
      </c>
      <c r="D30" s="10"/>
      <c r="E30" s="10"/>
      <c r="F30" s="11"/>
      <c r="G30" s="32"/>
      <c r="H30" s="31"/>
      <c r="I30" s="31"/>
    </row>
    <row r="31" spans="1:9" ht="12.75" customHeight="1" x14ac:dyDescent="0.15">
      <c r="A31" s="9"/>
      <c r="B31" s="10"/>
      <c r="C31" s="10" t="s">
        <v>2</v>
      </c>
      <c r="D31" s="10"/>
      <c r="E31" s="10"/>
      <c r="F31" s="11"/>
      <c r="G31" s="32">
        <v>142</v>
      </c>
      <c r="H31" s="31"/>
      <c r="I31" s="31"/>
    </row>
    <row r="32" spans="1:9" ht="12.75" customHeight="1" x14ac:dyDescent="0.15">
      <c r="A32" s="9"/>
      <c r="B32" s="10"/>
      <c r="C32" s="10" t="s">
        <v>53</v>
      </c>
      <c r="D32" s="10"/>
      <c r="E32" s="10"/>
      <c r="F32" s="11"/>
      <c r="G32" s="34">
        <v>232310</v>
      </c>
      <c r="H32" s="31"/>
      <c r="I32" s="31"/>
    </row>
    <row r="33" spans="1:9" ht="12.75" customHeight="1" x14ac:dyDescent="0.15">
      <c r="A33" s="9"/>
      <c r="B33" s="10"/>
      <c r="C33" s="10" t="s">
        <v>54</v>
      </c>
      <c r="D33" s="10"/>
      <c r="E33" s="10"/>
      <c r="F33" s="11"/>
      <c r="G33" s="33"/>
      <c r="H33" s="33">
        <f>G31+G32</f>
        <v>232452</v>
      </c>
      <c r="I33" s="31"/>
    </row>
    <row r="34" spans="1:9" ht="12.75" customHeight="1" x14ac:dyDescent="0.15">
      <c r="A34" s="9"/>
      <c r="B34" s="10" t="s">
        <v>38</v>
      </c>
      <c r="C34" s="10"/>
      <c r="D34" s="10"/>
      <c r="E34" s="10"/>
      <c r="F34" s="11"/>
      <c r="G34" s="32"/>
      <c r="H34" s="31"/>
      <c r="I34" s="31">
        <f>H11+H14+H19+H29+H33</f>
        <v>50521827</v>
      </c>
    </row>
    <row r="35" spans="1:9" ht="12.75" customHeight="1" x14ac:dyDescent="0.15">
      <c r="A35" s="9" t="s">
        <v>18</v>
      </c>
      <c r="B35" s="10" t="s">
        <v>17</v>
      </c>
      <c r="C35" s="10"/>
      <c r="D35" s="10"/>
      <c r="E35" s="10"/>
      <c r="F35" s="11"/>
      <c r="G35" s="32"/>
      <c r="H35" s="31"/>
      <c r="I35" s="31"/>
    </row>
    <row r="36" spans="1:9" ht="12.75" customHeight="1" x14ac:dyDescent="0.15">
      <c r="A36" s="9"/>
      <c r="B36" s="10" t="s">
        <v>10</v>
      </c>
      <c r="C36" s="10" t="s">
        <v>46</v>
      </c>
      <c r="D36" s="10"/>
      <c r="E36" s="10"/>
      <c r="F36" s="11"/>
      <c r="G36" s="32"/>
      <c r="H36" s="31"/>
      <c r="I36" s="31"/>
    </row>
    <row r="37" spans="1:9" ht="12.75" customHeight="1" x14ac:dyDescent="0.15">
      <c r="A37" s="9"/>
      <c r="B37" s="19"/>
      <c r="C37" s="50" t="s">
        <v>21</v>
      </c>
      <c r="D37" s="50"/>
      <c r="E37" s="10" t="s">
        <v>19</v>
      </c>
      <c r="F37" s="11"/>
      <c r="G37" s="32"/>
      <c r="H37" s="31"/>
      <c r="I37" s="31"/>
    </row>
    <row r="38" spans="1:9" ht="12.75" customHeight="1" x14ac:dyDescent="0.15">
      <c r="A38" s="9"/>
      <c r="B38" s="10"/>
      <c r="C38" s="19"/>
      <c r="D38" s="19"/>
      <c r="E38" s="10" t="s">
        <v>31</v>
      </c>
      <c r="F38" s="11"/>
      <c r="G38" s="32">
        <v>26989191</v>
      </c>
      <c r="H38" s="31"/>
      <c r="I38" s="31"/>
    </row>
    <row r="39" spans="1:9" ht="12.75" customHeight="1" x14ac:dyDescent="0.15">
      <c r="A39" s="9"/>
      <c r="B39" s="10"/>
      <c r="C39" s="19"/>
      <c r="D39" s="19"/>
      <c r="E39" s="10" t="s">
        <v>107</v>
      </c>
      <c r="F39" s="11"/>
      <c r="G39" s="32">
        <v>0</v>
      </c>
      <c r="H39" s="31"/>
      <c r="I39" s="31"/>
    </row>
    <row r="40" spans="1:9" ht="12.75" customHeight="1" x14ac:dyDescent="0.15">
      <c r="A40" s="9"/>
      <c r="B40" s="10"/>
      <c r="C40" s="19"/>
      <c r="D40" s="19"/>
      <c r="E40" s="10" t="s">
        <v>4</v>
      </c>
      <c r="F40" s="11"/>
      <c r="G40" s="32">
        <v>2591162</v>
      </c>
      <c r="H40" s="31"/>
      <c r="I40" s="31"/>
    </row>
    <row r="41" spans="1:9" ht="12.75" customHeight="1" x14ac:dyDescent="0.15">
      <c r="A41" s="9"/>
      <c r="B41" s="10"/>
      <c r="C41" s="19"/>
      <c r="D41" s="19"/>
      <c r="E41" s="10" t="s">
        <v>6</v>
      </c>
      <c r="F41" s="11"/>
      <c r="G41" s="31">
        <v>411050</v>
      </c>
      <c r="H41" s="31"/>
      <c r="I41" s="31"/>
    </row>
    <row r="42" spans="1:9" ht="12.75" customHeight="1" x14ac:dyDescent="0.15">
      <c r="A42" s="9"/>
      <c r="B42" s="10"/>
      <c r="C42" s="19"/>
      <c r="D42" s="19"/>
      <c r="E42" s="10" t="s">
        <v>54</v>
      </c>
      <c r="F42" s="11"/>
      <c r="G42" s="33"/>
      <c r="H42" s="31"/>
      <c r="I42" s="31"/>
    </row>
    <row r="43" spans="1:9" ht="12.75" customHeight="1" x14ac:dyDescent="0.15">
      <c r="A43" s="9"/>
      <c r="B43" s="10"/>
      <c r="C43" s="19"/>
      <c r="D43" s="19"/>
      <c r="E43" s="10" t="s">
        <v>32</v>
      </c>
      <c r="F43" s="11"/>
      <c r="G43" s="35"/>
      <c r="H43" s="31">
        <f>SUM(G38:G42)</f>
        <v>29991403</v>
      </c>
      <c r="I43" s="31"/>
    </row>
    <row r="44" spans="1:9" ht="12.75" customHeight="1" x14ac:dyDescent="0.15">
      <c r="A44" s="9"/>
      <c r="B44" s="19"/>
      <c r="C44" s="50" t="s">
        <v>22</v>
      </c>
      <c r="D44" s="50"/>
      <c r="E44" s="10" t="s">
        <v>20</v>
      </c>
      <c r="F44" s="11"/>
      <c r="G44" s="32"/>
      <c r="H44" s="31"/>
      <c r="I44" s="31"/>
    </row>
    <row r="45" spans="1:9" ht="12.75" customHeight="1" x14ac:dyDescent="0.15">
      <c r="A45" s="9"/>
      <c r="B45" s="10"/>
      <c r="C45" s="19"/>
      <c r="D45" s="10"/>
      <c r="E45" s="10" t="s">
        <v>55</v>
      </c>
      <c r="F45" s="11"/>
      <c r="G45" s="32">
        <v>1529999</v>
      </c>
      <c r="H45" s="31"/>
      <c r="I45" s="31"/>
    </row>
    <row r="46" spans="1:9" ht="12.75" customHeight="1" x14ac:dyDescent="0.15">
      <c r="A46" s="9"/>
      <c r="B46" s="10"/>
      <c r="C46" s="19"/>
      <c r="D46" s="10"/>
      <c r="E46" s="10"/>
      <c r="F46" s="11"/>
      <c r="G46" s="32"/>
      <c r="H46" s="31"/>
      <c r="I46" s="31"/>
    </row>
    <row r="47" spans="1:9" ht="12.75" customHeight="1" x14ac:dyDescent="0.15">
      <c r="A47" s="9"/>
      <c r="B47" s="10"/>
      <c r="C47" s="19"/>
      <c r="D47" s="10"/>
      <c r="E47" s="10" t="s">
        <v>33</v>
      </c>
      <c r="F47" s="11"/>
      <c r="G47" s="33"/>
      <c r="H47" s="31"/>
      <c r="I47" s="31"/>
    </row>
    <row r="48" spans="1:9" ht="12.75" customHeight="1" x14ac:dyDescent="0.15">
      <c r="A48" s="9"/>
      <c r="B48" s="10"/>
      <c r="C48" s="19" t="s">
        <v>45</v>
      </c>
      <c r="D48" s="10"/>
      <c r="E48" s="10"/>
      <c r="F48" s="11"/>
      <c r="G48" s="32"/>
      <c r="H48" s="31">
        <f>H43+G45</f>
        <v>31521402</v>
      </c>
      <c r="I48" s="31"/>
    </row>
    <row r="49" spans="1:9" ht="12.75" customHeight="1" x14ac:dyDescent="0.15">
      <c r="A49" s="9"/>
      <c r="B49" s="10" t="s">
        <v>47</v>
      </c>
      <c r="C49" s="10" t="s">
        <v>48</v>
      </c>
      <c r="D49" s="10"/>
      <c r="E49" s="10"/>
      <c r="F49" s="11"/>
      <c r="G49" s="32"/>
      <c r="H49" s="31"/>
      <c r="I49" s="31"/>
    </row>
    <row r="50" spans="1:9" ht="12.75" customHeight="1" x14ac:dyDescent="0.15">
      <c r="A50" s="9"/>
      <c r="B50" s="10"/>
      <c r="C50" s="50" t="s">
        <v>21</v>
      </c>
      <c r="D50" s="50"/>
      <c r="E50" s="10" t="s">
        <v>19</v>
      </c>
      <c r="F50" s="11"/>
      <c r="G50" s="32"/>
      <c r="H50" s="31"/>
      <c r="I50" s="31"/>
    </row>
    <row r="51" spans="1:9" ht="12.75" customHeight="1" x14ac:dyDescent="0.15">
      <c r="A51" s="9"/>
      <c r="B51" s="10"/>
      <c r="C51" s="19"/>
      <c r="D51" s="10"/>
      <c r="E51" s="10" t="s">
        <v>42</v>
      </c>
      <c r="F51" s="11"/>
      <c r="G51" s="32">
        <v>2260600</v>
      </c>
      <c r="H51" s="31"/>
      <c r="I51" s="31"/>
    </row>
    <row r="52" spans="1:9" ht="12.75" customHeight="1" x14ac:dyDescent="0.15">
      <c r="A52" s="9"/>
      <c r="B52" s="10"/>
      <c r="C52" s="19"/>
      <c r="D52" s="10"/>
      <c r="E52" s="10" t="s">
        <v>54</v>
      </c>
      <c r="F52" s="11"/>
      <c r="G52" s="33"/>
      <c r="H52" s="31"/>
      <c r="I52" s="31"/>
    </row>
    <row r="53" spans="1:9" ht="12.75" customHeight="1" x14ac:dyDescent="0.15">
      <c r="A53" s="9"/>
      <c r="B53" s="10"/>
      <c r="C53" s="19"/>
      <c r="D53" s="10"/>
      <c r="E53" s="10" t="s">
        <v>32</v>
      </c>
      <c r="F53" s="11"/>
      <c r="G53" s="35">
        <f>G51</f>
        <v>2260600</v>
      </c>
      <c r="H53" s="31"/>
      <c r="I53" s="31"/>
    </row>
    <row r="54" spans="1:9" ht="12.75" customHeight="1" x14ac:dyDescent="0.15">
      <c r="A54" s="9"/>
      <c r="B54" s="10"/>
      <c r="C54" s="50" t="s">
        <v>22</v>
      </c>
      <c r="D54" s="50"/>
      <c r="E54" s="10" t="s">
        <v>20</v>
      </c>
      <c r="F54" s="11"/>
      <c r="G54" s="32"/>
      <c r="H54" s="31"/>
      <c r="I54" s="31"/>
    </row>
    <row r="55" spans="1:9" ht="12.75" customHeight="1" x14ac:dyDescent="0.15">
      <c r="A55" s="9"/>
      <c r="B55" s="10"/>
      <c r="C55" s="19"/>
      <c r="D55" s="10"/>
      <c r="E55" s="10" t="s">
        <v>3</v>
      </c>
      <c r="F55" s="11"/>
      <c r="G55" s="32">
        <v>555190</v>
      </c>
      <c r="H55" s="31"/>
      <c r="I55" s="31"/>
    </row>
    <row r="56" spans="1:9" ht="12.75" customHeight="1" x14ac:dyDescent="0.15">
      <c r="A56" s="9"/>
      <c r="B56" s="10"/>
      <c r="C56" s="19"/>
      <c r="D56" s="10"/>
      <c r="E56" s="10" t="s">
        <v>58</v>
      </c>
      <c r="F56" s="11"/>
      <c r="G56" s="32">
        <v>274583</v>
      </c>
      <c r="H56" s="31"/>
      <c r="I56" s="31"/>
    </row>
    <row r="57" spans="1:9" ht="12.75" customHeight="1" x14ac:dyDescent="0.15">
      <c r="A57" s="9"/>
      <c r="B57" s="10"/>
      <c r="C57" s="19"/>
      <c r="D57" s="10"/>
      <c r="E57" s="10" t="s">
        <v>81</v>
      </c>
      <c r="F57" s="11"/>
      <c r="G57" s="32">
        <v>19560</v>
      </c>
      <c r="H57" s="31"/>
      <c r="I57" s="31"/>
    </row>
    <row r="58" spans="1:9" ht="12.75" customHeight="1" x14ac:dyDescent="0.15">
      <c r="A58" s="9"/>
      <c r="B58" s="10"/>
      <c r="C58" s="19"/>
      <c r="D58" s="10"/>
      <c r="E58" s="10" t="s">
        <v>108</v>
      </c>
      <c r="F58" s="11"/>
      <c r="G58" s="32">
        <v>162022</v>
      </c>
      <c r="H58" s="31"/>
      <c r="I58" s="31"/>
    </row>
    <row r="59" spans="1:9" ht="12.75" customHeight="1" x14ac:dyDescent="0.15">
      <c r="A59" s="9"/>
      <c r="B59" s="10"/>
      <c r="C59" s="19"/>
      <c r="D59" s="10"/>
      <c r="E59" s="10" t="s">
        <v>59</v>
      </c>
      <c r="F59" s="11"/>
      <c r="G59" s="32">
        <v>78297</v>
      </c>
      <c r="H59" s="31"/>
      <c r="I59" s="31"/>
    </row>
    <row r="60" spans="1:9" ht="12.75" customHeight="1" x14ac:dyDescent="0.15">
      <c r="A60" s="9"/>
      <c r="B60" s="10"/>
      <c r="C60" s="19"/>
      <c r="D60" s="10"/>
      <c r="E60" s="10" t="s">
        <v>5</v>
      </c>
      <c r="F60" s="11"/>
      <c r="G60" s="32">
        <v>739011</v>
      </c>
      <c r="H60" s="31"/>
      <c r="I60" s="31"/>
    </row>
    <row r="61" spans="1:9" ht="12.75" customHeight="1" x14ac:dyDescent="0.15">
      <c r="A61" s="9"/>
      <c r="B61" s="10"/>
      <c r="C61" s="19"/>
      <c r="D61" s="10"/>
      <c r="E61" s="10" t="s">
        <v>60</v>
      </c>
      <c r="F61" s="11"/>
      <c r="G61" s="32">
        <v>25000</v>
      </c>
      <c r="H61" s="31"/>
      <c r="I61" s="31"/>
    </row>
    <row r="62" spans="1:9" ht="12.75" customHeight="1" x14ac:dyDescent="0.15">
      <c r="A62" s="9"/>
      <c r="B62" s="10"/>
      <c r="C62" s="19"/>
      <c r="D62" s="10"/>
      <c r="E62" s="10" t="s">
        <v>82</v>
      </c>
      <c r="F62" s="11"/>
      <c r="G62" s="32">
        <v>1449000</v>
      </c>
      <c r="H62" s="31"/>
      <c r="I62" s="31"/>
    </row>
    <row r="63" spans="1:9" ht="12.75" customHeight="1" x14ac:dyDescent="0.15">
      <c r="A63" s="9"/>
      <c r="B63" s="10"/>
      <c r="C63" s="19"/>
      <c r="D63" s="10"/>
      <c r="E63" s="10" t="s">
        <v>61</v>
      </c>
      <c r="F63" s="11"/>
      <c r="G63" s="32">
        <v>434316</v>
      </c>
      <c r="H63" s="31"/>
      <c r="I63" s="31"/>
    </row>
    <row r="64" spans="1:9" ht="12.75" customHeight="1" x14ac:dyDescent="0.15">
      <c r="A64" s="9"/>
      <c r="B64" s="10"/>
      <c r="C64" s="19"/>
      <c r="D64" s="10"/>
      <c r="E64" s="10" t="s">
        <v>62</v>
      </c>
      <c r="F64" s="11"/>
      <c r="G64" s="32">
        <v>805918</v>
      </c>
      <c r="H64" s="31"/>
      <c r="I64" s="31"/>
    </row>
    <row r="65" spans="1:9" ht="12.75" customHeight="1" x14ac:dyDescent="0.15">
      <c r="A65" s="9"/>
      <c r="B65" s="10"/>
      <c r="C65" s="19"/>
      <c r="D65" s="10"/>
      <c r="E65" s="10" t="s">
        <v>63</v>
      </c>
      <c r="F65" s="11"/>
      <c r="G65" s="32">
        <v>78592</v>
      </c>
      <c r="H65" s="31"/>
      <c r="I65" s="31"/>
    </row>
    <row r="66" spans="1:9" ht="12.75" customHeight="1" x14ac:dyDescent="0.15">
      <c r="A66" s="9"/>
      <c r="B66" s="10"/>
      <c r="C66" s="19"/>
      <c r="D66" s="10"/>
      <c r="E66" s="10" t="s">
        <v>64</v>
      </c>
      <c r="F66" s="11"/>
      <c r="G66" s="32">
        <v>997625</v>
      </c>
      <c r="H66" s="31"/>
      <c r="I66" s="31"/>
    </row>
    <row r="67" spans="1:9" ht="12.75" customHeight="1" x14ac:dyDescent="0.15">
      <c r="A67" s="9"/>
      <c r="B67" s="10"/>
      <c r="C67" s="19"/>
      <c r="D67" s="10"/>
      <c r="E67" s="10" t="s">
        <v>91</v>
      </c>
      <c r="F67" s="11"/>
      <c r="G67" s="32">
        <v>117144</v>
      </c>
      <c r="H67" s="31"/>
      <c r="I67" s="31"/>
    </row>
    <row r="68" spans="1:9" ht="12.75" customHeight="1" x14ac:dyDescent="0.15">
      <c r="A68" s="9"/>
      <c r="B68" s="10"/>
      <c r="C68" s="19"/>
      <c r="D68" s="10"/>
      <c r="E68" s="10" t="s">
        <v>65</v>
      </c>
      <c r="F68" s="11"/>
      <c r="G68" s="32">
        <v>151920</v>
      </c>
      <c r="H68" s="31"/>
      <c r="I68" s="31"/>
    </row>
    <row r="69" spans="1:9" ht="12.75" customHeight="1" x14ac:dyDescent="0.15">
      <c r="A69" s="9"/>
      <c r="B69" s="10"/>
      <c r="C69" s="19"/>
      <c r="D69" s="10"/>
      <c r="E69" s="10" t="s">
        <v>110</v>
      </c>
      <c r="F69" s="11"/>
      <c r="G69" s="32">
        <v>6691</v>
      </c>
      <c r="H69" s="31"/>
      <c r="I69" s="31"/>
    </row>
    <row r="70" spans="1:9" ht="12.75" customHeight="1" x14ac:dyDescent="0.15">
      <c r="A70" s="9"/>
      <c r="B70" s="10"/>
      <c r="C70" s="19"/>
      <c r="D70" s="10"/>
      <c r="E70" s="10" t="s">
        <v>90</v>
      </c>
      <c r="F70" s="11"/>
      <c r="G70" s="32">
        <v>0</v>
      </c>
      <c r="H70" s="31"/>
      <c r="I70" s="31"/>
    </row>
    <row r="71" spans="1:9" ht="12.75" customHeight="1" x14ac:dyDescent="0.15">
      <c r="A71" s="9"/>
      <c r="B71" s="10"/>
      <c r="C71" s="19"/>
      <c r="D71" s="10"/>
      <c r="E71" s="10" t="s">
        <v>84</v>
      </c>
      <c r="F71" s="11"/>
      <c r="G71" s="32">
        <v>695777</v>
      </c>
      <c r="H71" s="31"/>
      <c r="I71" s="31"/>
    </row>
    <row r="72" spans="1:9" ht="12.75" customHeight="1" x14ac:dyDescent="0.15">
      <c r="A72" s="9"/>
      <c r="B72" s="10"/>
      <c r="C72" s="19"/>
      <c r="D72" s="10"/>
      <c r="E72" s="10" t="s">
        <v>109</v>
      </c>
      <c r="F72" s="11"/>
      <c r="G72" s="32">
        <v>849910</v>
      </c>
      <c r="H72" s="31"/>
      <c r="I72" s="31"/>
    </row>
    <row r="73" spans="1:9" ht="12.75" customHeight="1" x14ac:dyDescent="0.15">
      <c r="A73" s="9"/>
      <c r="B73" s="10"/>
      <c r="C73" s="19"/>
      <c r="D73" s="10"/>
      <c r="E73" s="10" t="s">
        <v>86</v>
      </c>
      <c r="F73" s="11"/>
      <c r="G73" s="32">
        <v>129600</v>
      </c>
      <c r="H73" s="31"/>
      <c r="I73" s="31"/>
    </row>
    <row r="74" spans="1:9" ht="12.75" customHeight="1" x14ac:dyDescent="0.15">
      <c r="A74" s="9"/>
      <c r="B74" s="10"/>
      <c r="C74" s="19"/>
      <c r="D74" s="10"/>
      <c r="E74" s="10" t="s">
        <v>87</v>
      </c>
      <c r="F74" s="11"/>
      <c r="G74" s="32">
        <v>557063</v>
      </c>
      <c r="H74" s="31"/>
      <c r="I74" s="31"/>
    </row>
    <row r="75" spans="1:9" ht="12.75" customHeight="1" x14ac:dyDescent="0.15">
      <c r="A75" s="9"/>
      <c r="B75" s="10"/>
      <c r="C75" s="19"/>
      <c r="D75" s="10"/>
      <c r="E75" s="10" t="s">
        <v>88</v>
      </c>
      <c r="F75" s="11"/>
      <c r="G75" s="32">
        <v>30672</v>
      </c>
      <c r="H75" s="31"/>
      <c r="I75" s="31"/>
    </row>
    <row r="76" spans="1:9" ht="12.75" customHeight="1" x14ac:dyDescent="0.15">
      <c r="A76" s="9"/>
      <c r="B76" s="10"/>
      <c r="C76" s="19"/>
      <c r="D76" s="10"/>
      <c r="E76" s="10" t="s">
        <v>83</v>
      </c>
      <c r="F76" s="11"/>
      <c r="G76" s="32">
        <v>5683713</v>
      </c>
      <c r="H76" s="31"/>
      <c r="I76" s="31"/>
    </row>
    <row r="77" spans="1:9" ht="12.75" customHeight="1" x14ac:dyDescent="0.15">
      <c r="A77" s="9"/>
      <c r="B77" s="10"/>
      <c r="C77" s="19"/>
      <c r="D77" s="10"/>
      <c r="E77" s="55" t="s">
        <v>106</v>
      </c>
      <c r="F77" s="56"/>
      <c r="G77" s="32">
        <v>198367</v>
      </c>
      <c r="H77" s="31"/>
      <c r="I77" s="31"/>
    </row>
    <row r="78" spans="1:9" ht="12.75" customHeight="1" x14ac:dyDescent="0.15">
      <c r="A78" s="9"/>
      <c r="B78" s="10"/>
      <c r="C78" s="19"/>
      <c r="D78" s="10"/>
      <c r="E78" s="10" t="s">
        <v>33</v>
      </c>
      <c r="F78" s="11"/>
      <c r="G78" s="33">
        <f>SUM(G55:G77)</f>
        <v>14039971</v>
      </c>
      <c r="H78" s="31"/>
      <c r="I78" s="31"/>
    </row>
    <row r="79" spans="1:9" ht="12.75" customHeight="1" x14ac:dyDescent="0.15">
      <c r="A79" s="9"/>
      <c r="B79" s="10"/>
      <c r="C79" s="10" t="s">
        <v>44</v>
      </c>
      <c r="D79" s="10"/>
      <c r="E79" s="19"/>
      <c r="F79" s="11"/>
      <c r="G79" s="32"/>
      <c r="H79" s="33">
        <f>G53+G78</f>
        <v>16300571</v>
      </c>
      <c r="I79" s="31"/>
    </row>
    <row r="80" spans="1:9" ht="12.75" customHeight="1" x14ac:dyDescent="0.15">
      <c r="A80" s="9"/>
      <c r="B80" s="10" t="s">
        <v>34</v>
      </c>
      <c r="C80" s="19"/>
      <c r="D80" s="10"/>
      <c r="E80" s="10"/>
      <c r="F80" s="11"/>
      <c r="G80" s="32"/>
      <c r="H80" s="31"/>
      <c r="I80" s="33">
        <f>+H48+H79</f>
        <v>47821973</v>
      </c>
    </row>
    <row r="81" spans="1:9" ht="12.75" customHeight="1" x14ac:dyDescent="0.15">
      <c r="A81" s="9"/>
      <c r="B81" s="19"/>
      <c r="C81" s="10" t="s">
        <v>35</v>
      </c>
      <c r="D81" s="10"/>
      <c r="E81" s="10"/>
      <c r="F81" s="11"/>
      <c r="G81" s="32"/>
      <c r="H81" s="36"/>
      <c r="I81" s="37">
        <f>I34-I80</f>
        <v>2699854</v>
      </c>
    </row>
    <row r="82" spans="1:9" ht="12.75" customHeight="1" x14ac:dyDescent="0.15">
      <c r="A82" s="9" t="s">
        <v>24</v>
      </c>
      <c r="B82" s="10" t="s">
        <v>23</v>
      </c>
      <c r="C82" s="10"/>
      <c r="D82" s="10"/>
      <c r="E82" s="10"/>
      <c r="F82" s="11"/>
      <c r="G82" s="32"/>
      <c r="H82" s="31"/>
      <c r="I82" s="31"/>
    </row>
    <row r="83" spans="1:9" ht="12.75" customHeight="1" x14ac:dyDescent="0.15">
      <c r="A83" s="9"/>
      <c r="B83" s="10" t="s">
        <v>43</v>
      </c>
      <c r="C83" s="10" t="s">
        <v>67</v>
      </c>
      <c r="D83" s="10"/>
      <c r="E83" s="10"/>
      <c r="F83" s="11"/>
      <c r="G83" s="32">
        <v>20000</v>
      </c>
      <c r="H83" s="31"/>
      <c r="I83" s="31"/>
    </row>
    <row r="84" spans="1:9" ht="12.75" customHeight="1" x14ac:dyDescent="0.15">
      <c r="A84" s="9"/>
      <c r="B84" s="10"/>
      <c r="C84" s="10" t="s">
        <v>54</v>
      </c>
      <c r="D84" s="10"/>
      <c r="E84" s="10"/>
      <c r="F84" s="11"/>
      <c r="G84" s="32"/>
      <c r="H84" s="33">
        <v>20000</v>
      </c>
      <c r="I84" s="31"/>
    </row>
    <row r="85" spans="1:9" ht="12.75" customHeight="1" x14ac:dyDescent="0.15">
      <c r="A85" s="9"/>
      <c r="B85" s="10" t="s">
        <v>36</v>
      </c>
      <c r="C85" s="19"/>
      <c r="D85" s="10"/>
      <c r="E85" s="10"/>
      <c r="F85" s="11"/>
      <c r="G85" s="32"/>
      <c r="H85" s="31"/>
      <c r="I85" s="31"/>
    </row>
    <row r="86" spans="1:9" ht="12.75" customHeight="1" x14ac:dyDescent="0.15">
      <c r="A86" s="9" t="s">
        <v>26</v>
      </c>
      <c r="B86" s="10" t="s">
        <v>25</v>
      </c>
      <c r="C86" s="10"/>
      <c r="D86" s="10"/>
      <c r="E86" s="10"/>
      <c r="F86" s="11"/>
      <c r="G86" s="32"/>
      <c r="H86" s="31"/>
      <c r="I86" s="31"/>
    </row>
    <row r="87" spans="1:9" ht="12.75" customHeight="1" x14ac:dyDescent="0.15">
      <c r="A87" s="9"/>
      <c r="B87" s="10" t="s">
        <v>43</v>
      </c>
      <c r="C87" s="10" t="s">
        <v>66</v>
      </c>
      <c r="D87" s="10"/>
      <c r="E87" s="10"/>
      <c r="F87" s="11"/>
      <c r="G87" s="32">
        <v>9201</v>
      </c>
      <c r="H87" s="31"/>
      <c r="I87" s="31"/>
    </row>
    <row r="88" spans="1:9" ht="12.75" customHeight="1" x14ac:dyDescent="0.15">
      <c r="A88" s="9"/>
      <c r="B88" s="10"/>
      <c r="C88" s="10" t="s">
        <v>54</v>
      </c>
      <c r="D88" s="10"/>
      <c r="E88" s="10"/>
      <c r="F88" s="11"/>
      <c r="G88" s="32"/>
      <c r="H88" s="33">
        <v>9201</v>
      </c>
      <c r="I88" s="31"/>
    </row>
    <row r="89" spans="1:9" ht="12.75" customHeight="1" x14ac:dyDescent="0.15">
      <c r="A89" s="9"/>
      <c r="B89" s="10" t="s">
        <v>37</v>
      </c>
      <c r="C89" s="19"/>
      <c r="D89" s="10"/>
      <c r="E89" s="10"/>
      <c r="F89" s="11"/>
      <c r="G89" s="32"/>
      <c r="H89" s="31"/>
      <c r="I89" s="33"/>
    </row>
    <row r="90" spans="1:9" ht="12.75" customHeight="1" x14ac:dyDescent="0.15">
      <c r="A90" s="9"/>
      <c r="B90" s="10"/>
      <c r="C90" s="19" t="s">
        <v>51</v>
      </c>
      <c r="D90" s="10"/>
      <c r="E90" s="10"/>
      <c r="F90" s="11"/>
      <c r="G90" s="32"/>
      <c r="H90" s="31"/>
      <c r="I90" s="31">
        <f>+I81+H84-H88</f>
        <v>2710653</v>
      </c>
    </row>
    <row r="91" spans="1:9" ht="12.75" customHeight="1" x14ac:dyDescent="0.15">
      <c r="A91" s="9"/>
      <c r="B91" s="10"/>
      <c r="C91" s="19" t="s">
        <v>52</v>
      </c>
      <c r="D91" s="10"/>
      <c r="E91" s="10"/>
      <c r="F91" s="11"/>
      <c r="G91" s="32"/>
      <c r="H91" s="31"/>
      <c r="I91" s="31">
        <v>548400</v>
      </c>
    </row>
    <row r="92" spans="1:9" ht="12.75" customHeight="1" x14ac:dyDescent="0.15">
      <c r="A92" s="9"/>
      <c r="B92" s="10"/>
      <c r="C92" s="10" t="s">
        <v>39</v>
      </c>
      <c r="D92" s="10"/>
      <c r="E92" s="10"/>
      <c r="F92" s="11"/>
      <c r="G92" s="32"/>
      <c r="H92" s="31"/>
      <c r="I92" s="31">
        <f>+I90-I91</f>
        <v>2162253</v>
      </c>
    </row>
    <row r="93" spans="1:9" ht="12.75" customHeight="1" x14ac:dyDescent="0.15">
      <c r="A93" s="9"/>
      <c r="B93" s="10"/>
      <c r="C93" s="10" t="s">
        <v>40</v>
      </c>
      <c r="D93" s="10"/>
      <c r="E93" s="10"/>
      <c r="F93" s="11"/>
      <c r="G93" s="32"/>
      <c r="H93" s="31"/>
      <c r="I93" s="33">
        <v>18879214</v>
      </c>
    </row>
    <row r="94" spans="1:9" ht="12.75" customHeight="1" thickBot="1" x14ac:dyDescent="0.2">
      <c r="A94" s="12"/>
      <c r="B94" s="13"/>
      <c r="C94" s="13" t="s">
        <v>41</v>
      </c>
      <c r="D94" s="13"/>
      <c r="E94" s="13"/>
      <c r="F94" s="14"/>
      <c r="G94" s="38"/>
      <c r="H94" s="33"/>
      <c r="I94" s="39">
        <f>+I92+I93</f>
        <v>21041467</v>
      </c>
    </row>
    <row r="95" spans="1:9" ht="5.85" customHeight="1" thickTop="1" x14ac:dyDescent="0.15"/>
  </sheetData>
  <mergeCells count="7">
    <mergeCell ref="E77:F77"/>
    <mergeCell ref="G5:I5"/>
    <mergeCell ref="E24:F24"/>
    <mergeCell ref="C37:D37"/>
    <mergeCell ref="C44:D44"/>
    <mergeCell ref="C50:D50"/>
    <mergeCell ref="C54:D54"/>
  </mergeCells>
  <phoneticPr fontId="2"/>
  <pageMargins left="0.7" right="0.7" top="0.75" bottom="0.75" header="0.3" footer="0.3"/>
  <pageSetup paperSize="8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view="pageLayout" topLeftCell="A61" zoomScaleNormal="100" workbookViewId="0">
      <selection activeCell="I81" sqref="I81"/>
    </sheetView>
  </sheetViews>
  <sheetFormatPr defaultRowHeight="13.5" x14ac:dyDescent="0.15"/>
  <cols>
    <col min="1" max="2" width="2.625" style="4" customWidth="1"/>
    <col min="3" max="5" width="2.125" style="4" customWidth="1"/>
    <col min="6" max="6" width="31.375" style="4" customWidth="1"/>
    <col min="7" max="9" width="23.25" customWidth="1"/>
  </cols>
  <sheetData>
    <row r="1" spans="1:9" ht="21.75" customHeight="1" x14ac:dyDescent="0.2">
      <c r="A1" s="57"/>
      <c r="B1" s="57"/>
      <c r="C1" s="57"/>
      <c r="D1" s="57"/>
      <c r="E1" s="57"/>
      <c r="F1" s="57"/>
      <c r="G1" s="57"/>
      <c r="H1" s="57"/>
      <c r="I1" s="57"/>
    </row>
    <row r="2" spans="1:9" s="1" customFormat="1" ht="24" x14ac:dyDescent="0.25">
      <c r="A2" s="51" t="s">
        <v>116</v>
      </c>
      <c r="B2" s="51"/>
      <c r="C2" s="51"/>
      <c r="D2" s="51"/>
      <c r="E2" s="51"/>
      <c r="F2" s="51"/>
      <c r="G2" s="51"/>
      <c r="H2" s="51"/>
      <c r="I2" s="51"/>
    </row>
    <row r="3" spans="1:9" s="29" customFormat="1" ht="12.75" customHeight="1" x14ac:dyDescent="0.15">
      <c r="A3" s="15" t="s">
        <v>114</v>
      </c>
      <c r="B3" s="15"/>
      <c r="C3" s="15"/>
      <c r="D3" s="15"/>
      <c r="E3" s="15"/>
      <c r="F3" s="15"/>
      <c r="G3" s="18"/>
      <c r="H3" s="18"/>
      <c r="I3" s="18"/>
    </row>
    <row r="4" spans="1:9" s="29" customFormat="1" ht="12.75" customHeight="1" x14ac:dyDescent="0.15">
      <c r="A4" s="8"/>
      <c r="B4" s="8"/>
      <c r="C4" s="8"/>
      <c r="D4" s="8"/>
      <c r="E4" s="8"/>
      <c r="F4" s="8"/>
      <c r="G4" s="19"/>
      <c r="H4" s="19"/>
      <c r="I4" s="16" t="s">
        <v>71</v>
      </c>
    </row>
    <row r="5" spans="1:9" s="29" customFormat="1" ht="12.75" customHeight="1" x14ac:dyDescent="0.15">
      <c r="A5" s="8"/>
      <c r="B5" s="8"/>
      <c r="C5" s="8"/>
      <c r="D5" s="8"/>
      <c r="E5" s="8"/>
      <c r="F5" s="8"/>
      <c r="G5" s="8"/>
      <c r="H5" s="8"/>
      <c r="I5" s="17" t="s">
        <v>1</v>
      </c>
    </row>
    <row r="6" spans="1:9" s="29" customFormat="1" ht="12.75" customHeight="1" x14ac:dyDescent="0.15">
      <c r="A6" s="25" t="s">
        <v>0</v>
      </c>
      <c r="B6" s="26"/>
      <c r="C6" s="26"/>
      <c r="D6" s="26"/>
      <c r="E6" s="26"/>
      <c r="F6" s="27"/>
      <c r="G6" s="53" t="s">
        <v>7</v>
      </c>
      <c r="H6" s="54"/>
      <c r="I6" s="54"/>
    </row>
    <row r="7" spans="1:9" s="29" customFormat="1" ht="12.75" customHeight="1" x14ac:dyDescent="0.15">
      <c r="A7" s="9" t="s">
        <v>12</v>
      </c>
      <c r="B7" s="10" t="s">
        <v>11</v>
      </c>
      <c r="C7" s="10"/>
      <c r="D7" s="10"/>
      <c r="E7" s="10"/>
      <c r="F7" s="10"/>
      <c r="G7" s="47"/>
      <c r="H7" s="46"/>
      <c r="I7" s="21"/>
    </row>
    <row r="8" spans="1:9" s="29" customFormat="1" ht="12.75" customHeight="1" x14ac:dyDescent="0.15">
      <c r="A8" s="9"/>
      <c r="B8" s="10" t="s">
        <v>9</v>
      </c>
      <c r="C8" s="10" t="s">
        <v>8</v>
      </c>
      <c r="D8" s="10"/>
      <c r="E8" s="10"/>
      <c r="F8" s="10"/>
      <c r="G8" s="31"/>
      <c r="H8" s="34"/>
      <c r="I8" s="31"/>
    </row>
    <row r="9" spans="1:9" s="29" customFormat="1" ht="12.75" customHeight="1" x14ac:dyDescent="0.15">
      <c r="A9" s="9"/>
      <c r="B9" s="10"/>
      <c r="C9" s="10" t="s">
        <v>117</v>
      </c>
      <c r="D9" s="10"/>
      <c r="E9" s="10"/>
      <c r="F9" s="10"/>
      <c r="G9" s="31">
        <v>44400</v>
      </c>
      <c r="H9" s="34"/>
      <c r="I9" s="31"/>
    </row>
    <row r="10" spans="1:9" s="29" customFormat="1" ht="12.75" customHeight="1" x14ac:dyDescent="0.15">
      <c r="A10" s="9"/>
      <c r="B10" s="10"/>
      <c r="C10" s="10" t="s">
        <v>118</v>
      </c>
      <c r="D10" s="10"/>
      <c r="E10" s="10"/>
      <c r="F10" s="10"/>
      <c r="G10" s="31">
        <v>82000</v>
      </c>
      <c r="H10" s="34"/>
      <c r="I10" s="31"/>
    </row>
    <row r="11" spans="1:9" s="29" customFormat="1" ht="12.75" customHeight="1" x14ac:dyDescent="0.15">
      <c r="A11" s="9"/>
      <c r="B11" s="10"/>
      <c r="C11" s="10"/>
      <c r="D11" s="10" t="s">
        <v>98</v>
      </c>
      <c r="E11" s="10"/>
      <c r="F11" s="10"/>
      <c r="G11" s="33">
        <v>356</v>
      </c>
      <c r="H11" s="34">
        <f>G9+G10+G11</f>
        <v>126756</v>
      </c>
      <c r="I11" s="31"/>
    </row>
    <row r="12" spans="1:9" s="29" customFormat="1" ht="12.75" customHeight="1" x14ac:dyDescent="0.15">
      <c r="A12" s="9"/>
      <c r="B12" s="10" t="s">
        <v>95</v>
      </c>
      <c r="C12" s="10" t="s">
        <v>49</v>
      </c>
      <c r="D12" s="10"/>
      <c r="E12" s="10"/>
      <c r="F12" s="10"/>
      <c r="G12" s="31"/>
      <c r="H12" s="34"/>
      <c r="I12" s="31"/>
    </row>
    <row r="13" spans="1:9" s="29" customFormat="1" ht="12.75" customHeight="1" x14ac:dyDescent="0.15">
      <c r="A13" s="9"/>
      <c r="B13" s="10"/>
      <c r="C13" s="10" t="s">
        <v>119</v>
      </c>
      <c r="D13" s="10"/>
      <c r="E13" s="10"/>
      <c r="F13" s="10"/>
      <c r="G13" s="31">
        <v>659000</v>
      </c>
      <c r="H13" s="34"/>
      <c r="I13" s="31"/>
    </row>
    <row r="14" spans="1:9" s="29" customFormat="1" ht="12.75" customHeight="1" x14ac:dyDescent="0.15">
      <c r="A14" s="9"/>
      <c r="B14" s="10"/>
      <c r="C14" s="10" t="s">
        <v>120</v>
      </c>
      <c r="D14" s="10"/>
      <c r="E14" s="10"/>
      <c r="F14" s="10"/>
      <c r="G14" s="33">
        <v>1560000</v>
      </c>
      <c r="H14" s="34">
        <f>G13+G14</f>
        <v>2219000</v>
      </c>
      <c r="I14" s="31"/>
    </row>
    <row r="15" spans="1:9" s="29" customFormat="1" ht="12.75" customHeight="1" x14ac:dyDescent="0.15">
      <c r="A15" s="9"/>
      <c r="B15" s="10" t="s">
        <v>13</v>
      </c>
      <c r="C15" s="10" t="s">
        <v>14</v>
      </c>
      <c r="D15" s="10"/>
      <c r="E15" s="10"/>
      <c r="F15" s="10"/>
      <c r="G15" s="31"/>
      <c r="H15" s="34"/>
      <c r="I15" s="31"/>
    </row>
    <row r="16" spans="1:9" s="29" customFormat="1" ht="12.75" customHeight="1" x14ac:dyDescent="0.15">
      <c r="A16" s="9"/>
      <c r="B16" s="10"/>
      <c r="C16" s="10"/>
      <c r="D16" s="10"/>
      <c r="E16" s="10" t="s">
        <v>72</v>
      </c>
      <c r="F16" s="10"/>
      <c r="G16" s="31">
        <v>3490120</v>
      </c>
      <c r="H16" s="34"/>
      <c r="I16" s="31"/>
    </row>
    <row r="17" spans="1:9" s="29" customFormat="1" ht="12.75" customHeight="1" x14ac:dyDescent="0.15">
      <c r="A17" s="9"/>
      <c r="B17" s="10"/>
      <c r="C17" s="10"/>
      <c r="D17" s="10"/>
      <c r="E17" s="10" t="s">
        <v>73</v>
      </c>
      <c r="F17" s="10"/>
      <c r="G17" s="31">
        <v>1913140</v>
      </c>
      <c r="H17" s="34"/>
      <c r="I17" s="31"/>
    </row>
    <row r="18" spans="1:9" ht="12.75" customHeight="1" x14ac:dyDescent="0.15">
      <c r="A18" s="9"/>
      <c r="B18" s="10"/>
      <c r="C18" s="10"/>
      <c r="D18" s="10"/>
      <c r="E18" s="10" t="s">
        <v>93</v>
      </c>
      <c r="F18" s="10"/>
      <c r="G18" s="33">
        <v>7</v>
      </c>
      <c r="H18" s="34">
        <f>G16+G17+G18</f>
        <v>5403267</v>
      </c>
      <c r="I18" s="31"/>
    </row>
    <row r="19" spans="1:9" ht="12.75" customHeight="1" x14ac:dyDescent="0.15">
      <c r="A19" s="9"/>
      <c r="B19" s="10" t="s">
        <v>15</v>
      </c>
      <c r="C19" s="10" t="s">
        <v>29</v>
      </c>
      <c r="D19" s="10"/>
      <c r="E19" s="10"/>
      <c r="F19" s="10"/>
      <c r="G19" s="31"/>
      <c r="H19" s="34"/>
      <c r="I19" s="31"/>
    </row>
    <row r="20" spans="1:9" ht="12.75" customHeight="1" x14ac:dyDescent="0.15">
      <c r="A20" s="9"/>
      <c r="B20" s="10"/>
      <c r="C20" s="10"/>
      <c r="D20" s="10"/>
      <c r="E20" s="10" t="s">
        <v>74</v>
      </c>
      <c r="F20" s="10"/>
      <c r="G20" s="31">
        <v>26729073</v>
      </c>
      <c r="H20" s="34"/>
      <c r="I20" s="31"/>
    </row>
    <row r="21" spans="1:9" ht="12.75" customHeight="1" x14ac:dyDescent="0.15">
      <c r="A21" s="9"/>
      <c r="B21" s="10"/>
      <c r="C21" s="10"/>
      <c r="D21" s="10"/>
      <c r="E21" s="10" t="s">
        <v>75</v>
      </c>
      <c r="F21" s="10"/>
      <c r="G21" s="31">
        <v>1339659</v>
      </c>
      <c r="H21" s="34"/>
      <c r="I21" s="31"/>
    </row>
    <row r="22" spans="1:9" ht="12.75" customHeight="1" x14ac:dyDescent="0.15">
      <c r="A22" s="9"/>
      <c r="B22" s="10"/>
      <c r="C22" s="10" t="s">
        <v>57</v>
      </c>
      <c r="D22" s="10"/>
      <c r="E22" s="10" t="s">
        <v>76</v>
      </c>
      <c r="F22" s="10"/>
      <c r="G22" s="31">
        <v>15949168</v>
      </c>
      <c r="H22" s="34"/>
      <c r="I22" s="31"/>
    </row>
    <row r="23" spans="1:9" ht="12.75" customHeight="1" x14ac:dyDescent="0.15">
      <c r="A23" s="9"/>
      <c r="B23" s="10"/>
      <c r="C23" s="10" t="s">
        <v>105</v>
      </c>
      <c r="D23" s="10"/>
      <c r="E23" s="55" t="s">
        <v>106</v>
      </c>
      <c r="F23" s="55"/>
      <c r="G23" s="31">
        <v>2000000</v>
      </c>
      <c r="H23" s="34"/>
      <c r="I23" s="31"/>
    </row>
    <row r="24" spans="1:9" ht="12.75" customHeight="1" x14ac:dyDescent="0.15">
      <c r="A24" s="9"/>
      <c r="B24" s="10"/>
      <c r="C24" s="10"/>
      <c r="D24" s="10"/>
      <c r="E24" s="10" t="s">
        <v>80</v>
      </c>
      <c r="F24" s="10"/>
      <c r="G24" s="33">
        <v>1224542</v>
      </c>
      <c r="H24" s="34">
        <f>G20+G21+G22+G23+G24</f>
        <v>47242442</v>
      </c>
      <c r="I24" s="31"/>
    </row>
    <row r="25" spans="1:9" ht="12.75" customHeight="1" x14ac:dyDescent="0.15">
      <c r="A25" s="9"/>
      <c r="B25" s="10" t="s">
        <v>16</v>
      </c>
      <c r="C25" s="10" t="s">
        <v>30</v>
      </c>
      <c r="D25" s="10"/>
      <c r="E25" s="10"/>
      <c r="F25" s="10"/>
      <c r="G25" s="31"/>
      <c r="H25" s="34"/>
      <c r="I25" s="31"/>
    </row>
    <row r="26" spans="1:9" ht="12.75" customHeight="1" x14ac:dyDescent="0.15">
      <c r="A26" s="9"/>
      <c r="B26" s="10"/>
      <c r="C26" s="10" t="s">
        <v>2</v>
      </c>
      <c r="D26" s="10"/>
      <c r="E26" s="10"/>
      <c r="F26" s="10"/>
      <c r="G26" s="31">
        <v>130</v>
      </c>
      <c r="H26" s="34"/>
      <c r="I26" s="31"/>
    </row>
    <row r="27" spans="1:9" ht="12.75" customHeight="1" x14ac:dyDescent="0.15">
      <c r="A27" s="9"/>
      <c r="B27" s="10"/>
      <c r="C27" s="10" t="s">
        <v>53</v>
      </c>
      <c r="D27" s="10"/>
      <c r="E27" s="10"/>
      <c r="F27" s="10"/>
      <c r="G27" s="33">
        <v>1100</v>
      </c>
      <c r="H27" s="33">
        <f>G26+G27</f>
        <v>1230</v>
      </c>
      <c r="I27" s="31"/>
    </row>
    <row r="28" spans="1:9" ht="12.75" customHeight="1" x14ac:dyDescent="0.15">
      <c r="A28" s="9"/>
      <c r="B28" s="10" t="s">
        <v>38</v>
      </c>
      <c r="C28" s="10"/>
      <c r="D28" s="10"/>
      <c r="E28" s="10"/>
      <c r="F28" s="10"/>
      <c r="G28" s="36"/>
      <c r="H28" s="37"/>
      <c r="I28" s="34">
        <f>H11+H14+H18+H24+H27</f>
        <v>54992695</v>
      </c>
    </row>
    <row r="29" spans="1:9" ht="12.75" customHeight="1" x14ac:dyDescent="0.15">
      <c r="A29" s="9" t="s">
        <v>18</v>
      </c>
      <c r="B29" s="10" t="s">
        <v>17</v>
      </c>
      <c r="C29" s="10"/>
      <c r="D29" s="10"/>
      <c r="E29" s="10"/>
      <c r="F29" s="10"/>
      <c r="G29" s="36"/>
      <c r="H29" s="31"/>
      <c r="I29" s="34"/>
    </row>
    <row r="30" spans="1:9" ht="12.75" customHeight="1" x14ac:dyDescent="0.15">
      <c r="A30" s="9"/>
      <c r="B30" s="10" t="s">
        <v>10</v>
      </c>
      <c r="C30" s="10" t="s">
        <v>46</v>
      </c>
      <c r="D30" s="10"/>
      <c r="E30" s="10"/>
      <c r="F30" s="10"/>
      <c r="G30" s="36"/>
      <c r="H30" s="31"/>
      <c r="I30" s="34"/>
    </row>
    <row r="31" spans="1:9" ht="12.75" customHeight="1" x14ac:dyDescent="0.15">
      <c r="A31" s="9"/>
      <c r="B31" s="19"/>
      <c r="C31" s="50" t="s">
        <v>21</v>
      </c>
      <c r="D31" s="50"/>
      <c r="E31" s="10" t="s">
        <v>19</v>
      </c>
      <c r="F31" s="10"/>
      <c r="G31" s="36"/>
      <c r="H31" s="31"/>
      <c r="I31" s="34"/>
    </row>
    <row r="32" spans="1:9" ht="12.75" customHeight="1" x14ac:dyDescent="0.15">
      <c r="A32" s="9"/>
      <c r="B32" s="10"/>
      <c r="C32" s="19"/>
      <c r="D32" s="19"/>
      <c r="E32" s="10" t="s">
        <v>31</v>
      </c>
      <c r="F32" s="10"/>
      <c r="G32" s="36">
        <v>32279854</v>
      </c>
      <c r="H32" s="31"/>
      <c r="I32" s="34"/>
    </row>
    <row r="33" spans="1:9" ht="12.75" customHeight="1" x14ac:dyDescent="0.15">
      <c r="A33" s="9"/>
      <c r="B33" s="10"/>
      <c r="C33" s="19"/>
      <c r="D33" s="19"/>
      <c r="E33" s="10" t="s">
        <v>122</v>
      </c>
      <c r="F33" s="10"/>
      <c r="G33" s="36">
        <v>2697635</v>
      </c>
      <c r="H33" s="31"/>
      <c r="I33" s="34"/>
    </row>
    <row r="34" spans="1:9" ht="12.75" customHeight="1" x14ac:dyDescent="0.15">
      <c r="A34" s="9"/>
      <c r="B34" s="10"/>
      <c r="C34" s="19"/>
      <c r="D34" s="19"/>
      <c r="E34" s="10" t="s">
        <v>4</v>
      </c>
      <c r="F34" s="10"/>
      <c r="G34" s="36">
        <v>2614777</v>
      </c>
      <c r="H34" s="31"/>
      <c r="I34" s="34"/>
    </row>
    <row r="35" spans="1:9" ht="12.75" customHeight="1" x14ac:dyDescent="0.15">
      <c r="A35" s="9"/>
      <c r="B35" s="10"/>
      <c r="C35" s="19"/>
      <c r="D35" s="19"/>
      <c r="E35" s="10" t="s">
        <v>6</v>
      </c>
      <c r="F35" s="10"/>
      <c r="G35" s="42">
        <v>400975</v>
      </c>
      <c r="H35" s="31"/>
      <c r="I35" s="34"/>
    </row>
    <row r="36" spans="1:9" ht="12.75" customHeight="1" x14ac:dyDescent="0.15">
      <c r="A36" s="9"/>
      <c r="B36" s="10"/>
      <c r="C36" s="19"/>
      <c r="D36" s="19"/>
      <c r="E36" s="10" t="s">
        <v>32</v>
      </c>
      <c r="F36" s="10"/>
      <c r="G36" s="42">
        <f>SUM(G32:G35)</f>
        <v>37993241</v>
      </c>
      <c r="H36" s="31"/>
      <c r="I36" s="34"/>
    </row>
    <row r="37" spans="1:9" ht="12.75" customHeight="1" x14ac:dyDescent="0.15">
      <c r="A37" s="9"/>
      <c r="B37" s="19"/>
      <c r="C37" s="50" t="s">
        <v>22</v>
      </c>
      <c r="D37" s="50"/>
      <c r="E37" s="10" t="s">
        <v>20</v>
      </c>
      <c r="F37" s="10"/>
      <c r="G37" s="48"/>
      <c r="H37" s="31"/>
      <c r="I37" s="34"/>
    </row>
    <row r="38" spans="1:9" ht="12.75" customHeight="1" x14ac:dyDescent="0.15">
      <c r="A38" s="9"/>
      <c r="B38" s="10"/>
      <c r="C38" s="19"/>
      <c r="D38" s="10"/>
      <c r="E38" s="10" t="s">
        <v>55</v>
      </c>
      <c r="F38" s="10"/>
      <c r="G38" s="42">
        <v>1628468</v>
      </c>
      <c r="H38" s="31"/>
      <c r="I38" s="34"/>
    </row>
    <row r="39" spans="1:9" ht="12.75" customHeight="1" x14ac:dyDescent="0.15">
      <c r="A39" s="9"/>
      <c r="B39" s="10"/>
      <c r="C39" s="19"/>
      <c r="D39" s="10"/>
      <c r="E39" s="10" t="s">
        <v>33</v>
      </c>
      <c r="F39" s="10"/>
      <c r="G39" s="49">
        <f>G38</f>
        <v>1628468</v>
      </c>
      <c r="H39" s="31"/>
      <c r="I39" s="34"/>
    </row>
    <row r="40" spans="1:9" ht="12.75" customHeight="1" x14ac:dyDescent="0.15">
      <c r="A40" s="9"/>
      <c r="B40" s="10"/>
      <c r="C40" s="19" t="s">
        <v>45</v>
      </c>
      <c r="D40" s="10"/>
      <c r="E40" s="10"/>
      <c r="F40" s="10"/>
      <c r="G40" s="36"/>
      <c r="H40" s="31">
        <f>G36+G39</f>
        <v>39621709</v>
      </c>
      <c r="I40" s="34"/>
    </row>
    <row r="41" spans="1:9" ht="12.75" customHeight="1" x14ac:dyDescent="0.15">
      <c r="A41" s="9"/>
      <c r="B41" s="10" t="s">
        <v>47</v>
      </c>
      <c r="C41" s="10" t="s">
        <v>48</v>
      </c>
      <c r="D41" s="10"/>
      <c r="E41" s="10"/>
      <c r="F41" s="10"/>
      <c r="G41" s="36"/>
      <c r="H41" s="31"/>
      <c r="I41" s="34"/>
    </row>
    <row r="42" spans="1:9" ht="12.75" customHeight="1" x14ac:dyDescent="0.15">
      <c r="A42" s="9"/>
      <c r="B42" s="10"/>
      <c r="C42" s="50" t="s">
        <v>21</v>
      </c>
      <c r="D42" s="50"/>
      <c r="E42" s="10" t="s">
        <v>19</v>
      </c>
      <c r="F42" s="10"/>
      <c r="G42" s="36"/>
      <c r="H42" s="31"/>
      <c r="I42" s="34"/>
    </row>
    <row r="43" spans="1:9" ht="12.75" customHeight="1" x14ac:dyDescent="0.15">
      <c r="A43" s="9"/>
      <c r="B43" s="10"/>
      <c r="C43" s="19"/>
      <c r="D43" s="10"/>
      <c r="E43" s="10" t="s">
        <v>42</v>
      </c>
      <c r="F43" s="10"/>
      <c r="G43" s="36">
        <v>2268720</v>
      </c>
      <c r="H43" s="31"/>
      <c r="I43" s="34"/>
    </row>
    <row r="44" spans="1:9" ht="12.75" customHeight="1" x14ac:dyDescent="0.15">
      <c r="A44" s="9"/>
      <c r="B44" s="10"/>
      <c r="C44" s="19"/>
      <c r="D44" s="10"/>
      <c r="E44" s="10" t="s">
        <v>32</v>
      </c>
      <c r="F44" s="11"/>
      <c r="G44" s="49">
        <f>G43</f>
        <v>2268720</v>
      </c>
      <c r="H44" s="31"/>
      <c r="I44" s="34"/>
    </row>
    <row r="45" spans="1:9" ht="12.75" customHeight="1" x14ac:dyDescent="0.15">
      <c r="A45" s="9"/>
      <c r="B45" s="10"/>
      <c r="C45" s="50" t="s">
        <v>22</v>
      </c>
      <c r="D45" s="50"/>
      <c r="E45" s="10" t="s">
        <v>20</v>
      </c>
      <c r="F45" s="11"/>
      <c r="G45" s="32"/>
      <c r="H45" s="31"/>
      <c r="I45" s="34"/>
    </row>
    <row r="46" spans="1:9" ht="12.75" customHeight="1" x14ac:dyDescent="0.15">
      <c r="A46" s="9"/>
      <c r="B46" s="10"/>
      <c r="C46" s="19"/>
      <c r="D46" s="10"/>
      <c r="E46" s="10" t="s">
        <v>3</v>
      </c>
      <c r="F46" s="11"/>
      <c r="G46" s="32">
        <v>657715</v>
      </c>
      <c r="H46" s="31"/>
      <c r="I46" s="34"/>
    </row>
    <row r="47" spans="1:9" ht="12.75" customHeight="1" x14ac:dyDescent="0.15">
      <c r="A47" s="9"/>
      <c r="B47" s="10"/>
      <c r="C47" s="19"/>
      <c r="D47" s="10"/>
      <c r="E47" s="10" t="s">
        <v>58</v>
      </c>
      <c r="F47" s="11"/>
      <c r="G47" s="32">
        <v>326280</v>
      </c>
      <c r="H47" s="31"/>
      <c r="I47" s="34"/>
    </row>
    <row r="48" spans="1:9" ht="12.75" customHeight="1" x14ac:dyDescent="0.15">
      <c r="A48" s="9"/>
      <c r="B48" s="10"/>
      <c r="C48" s="19"/>
      <c r="D48" s="10"/>
      <c r="E48" s="10" t="s">
        <v>81</v>
      </c>
      <c r="F48" s="11"/>
      <c r="G48" s="32">
        <v>167380</v>
      </c>
      <c r="H48" s="31"/>
      <c r="I48" s="34"/>
    </row>
    <row r="49" spans="1:9" ht="12.75" customHeight="1" x14ac:dyDescent="0.15">
      <c r="A49" s="9"/>
      <c r="B49" s="10"/>
      <c r="C49" s="19"/>
      <c r="D49" s="10"/>
      <c r="E49" s="10" t="s">
        <v>108</v>
      </c>
      <c r="F49" s="11"/>
      <c r="G49" s="32">
        <v>127241</v>
      </c>
      <c r="H49" s="31"/>
      <c r="I49" s="34"/>
    </row>
    <row r="50" spans="1:9" ht="12.75" customHeight="1" x14ac:dyDescent="0.15">
      <c r="A50" s="9"/>
      <c r="B50" s="10"/>
      <c r="C50" s="19"/>
      <c r="D50" s="10"/>
      <c r="E50" s="10" t="s">
        <v>59</v>
      </c>
      <c r="F50" s="11"/>
      <c r="G50" s="32">
        <v>985581</v>
      </c>
      <c r="H50" s="31"/>
      <c r="I50" s="34"/>
    </row>
    <row r="51" spans="1:9" ht="12.75" customHeight="1" x14ac:dyDescent="0.15">
      <c r="A51" s="9"/>
      <c r="B51" s="10"/>
      <c r="C51" s="19"/>
      <c r="D51" s="10"/>
      <c r="E51" s="10" t="s">
        <v>5</v>
      </c>
      <c r="F51" s="11"/>
      <c r="G51" s="32">
        <v>2286062</v>
      </c>
      <c r="H51" s="31"/>
      <c r="I51" s="34"/>
    </row>
    <row r="52" spans="1:9" ht="12.75" customHeight="1" x14ac:dyDescent="0.15">
      <c r="A52" s="9"/>
      <c r="B52" s="10"/>
      <c r="C52" s="19"/>
      <c r="D52" s="10"/>
      <c r="E52" s="10" t="s">
        <v>60</v>
      </c>
      <c r="F52" s="11"/>
      <c r="G52" s="32">
        <v>884773</v>
      </c>
      <c r="H52" s="31"/>
      <c r="I52" s="34"/>
    </row>
    <row r="53" spans="1:9" ht="12.75" customHeight="1" x14ac:dyDescent="0.15">
      <c r="A53" s="9"/>
      <c r="B53" s="10"/>
      <c r="C53" s="19"/>
      <c r="D53" s="10"/>
      <c r="E53" s="10" t="s">
        <v>82</v>
      </c>
      <c r="F53" s="11"/>
      <c r="G53" s="32">
        <v>1453301</v>
      </c>
      <c r="H53" s="31"/>
      <c r="I53" s="34"/>
    </row>
    <row r="54" spans="1:9" ht="12.75" customHeight="1" x14ac:dyDescent="0.15">
      <c r="A54" s="9"/>
      <c r="B54" s="10"/>
      <c r="C54" s="19"/>
      <c r="D54" s="10"/>
      <c r="E54" s="10" t="s">
        <v>61</v>
      </c>
      <c r="F54" s="11"/>
      <c r="G54" s="32">
        <v>335102</v>
      </c>
      <c r="H54" s="31"/>
      <c r="I54" s="34"/>
    </row>
    <row r="55" spans="1:9" ht="12.75" customHeight="1" x14ac:dyDescent="0.15">
      <c r="A55" s="9"/>
      <c r="B55" s="10"/>
      <c r="C55" s="19"/>
      <c r="D55" s="10"/>
      <c r="E55" s="10" t="s">
        <v>62</v>
      </c>
      <c r="F55" s="11"/>
      <c r="G55" s="32">
        <v>891517</v>
      </c>
      <c r="H55" s="31"/>
      <c r="I55" s="34"/>
    </row>
    <row r="56" spans="1:9" ht="12.75" customHeight="1" x14ac:dyDescent="0.15">
      <c r="A56" s="9"/>
      <c r="B56" s="10"/>
      <c r="C56" s="19"/>
      <c r="D56" s="10"/>
      <c r="E56" s="10" t="s">
        <v>63</v>
      </c>
      <c r="F56" s="11"/>
      <c r="G56" s="32">
        <v>94652</v>
      </c>
      <c r="H56" s="31"/>
      <c r="I56" s="34"/>
    </row>
    <row r="57" spans="1:9" ht="12.75" customHeight="1" x14ac:dyDescent="0.15">
      <c r="A57" s="9"/>
      <c r="B57" s="10"/>
      <c r="C57" s="19"/>
      <c r="D57" s="10"/>
      <c r="E57" s="10" t="s">
        <v>64</v>
      </c>
      <c r="F57" s="11"/>
      <c r="G57" s="32">
        <v>838540</v>
      </c>
      <c r="H57" s="31"/>
      <c r="I57" s="34"/>
    </row>
    <row r="58" spans="1:9" ht="12.75" customHeight="1" x14ac:dyDescent="0.15">
      <c r="A58" s="9"/>
      <c r="B58" s="10"/>
      <c r="C58" s="19"/>
      <c r="D58" s="10"/>
      <c r="E58" s="10" t="s">
        <v>91</v>
      </c>
      <c r="F58" s="11"/>
      <c r="G58" s="32">
        <v>132879</v>
      </c>
      <c r="H58" s="31"/>
      <c r="I58" s="34"/>
    </row>
    <row r="59" spans="1:9" ht="12.75" customHeight="1" x14ac:dyDescent="0.15">
      <c r="A59" s="9"/>
      <c r="B59" s="10"/>
      <c r="C59" s="19"/>
      <c r="D59" s="10"/>
      <c r="E59" s="10" t="s">
        <v>65</v>
      </c>
      <c r="F59" s="11"/>
      <c r="G59" s="32">
        <v>234621</v>
      </c>
      <c r="H59" s="31"/>
      <c r="I59" s="34"/>
    </row>
    <row r="60" spans="1:9" ht="12.75" customHeight="1" x14ac:dyDescent="0.15">
      <c r="A60" s="9"/>
      <c r="B60" s="10"/>
      <c r="C60" s="19"/>
      <c r="D60" s="10"/>
      <c r="E60" s="10" t="s">
        <v>110</v>
      </c>
      <c r="F60" s="11"/>
      <c r="G60" s="32">
        <v>14550</v>
      </c>
      <c r="H60" s="31"/>
      <c r="I60" s="34"/>
    </row>
    <row r="61" spans="1:9" ht="12.75" customHeight="1" x14ac:dyDescent="0.15">
      <c r="A61" s="9"/>
      <c r="B61" s="10"/>
      <c r="C61" s="19"/>
      <c r="D61" s="10"/>
      <c r="E61" s="10" t="s">
        <v>125</v>
      </c>
      <c r="F61" s="11"/>
      <c r="G61" s="32">
        <v>284540</v>
      </c>
      <c r="H61" s="31"/>
      <c r="I61" s="34"/>
    </row>
    <row r="62" spans="1:9" ht="12.75" customHeight="1" x14ac:dyDescent="0.15">
      <c r="A62" s="9"/>
      <c r="B62" s="10"/>
      <c r="C62" s="19"/>
      <c r="D62" s="10"/>
      <c r="E62" s="10" t="s">
        <v>90</v>
      </c>
      <c r="F62" s="11"/>
      <c r="G62" s="32">
        <v>0</v>
      </c>
      <c r="H62" s="31"/>
      <c r="I62" s="34"/>
    </row>
    <row r="63" spans="1:9" ht="12.75" customHeight="1" x14ac:dyDescent="0.15">
      <c r="A63" s="9"/>
      <c r="B63" s="10"/>
      <c r="C63" s="19"/>
      <c r="D63" s="10"/>
      <c r="E63" s="10" t="s">
        <v>84</v>
      </c>
      <c r="F63" s="11"/>
      <c r="G63" s="32">
        <v>825221</v>
      </c>
      <c r="H63" s="31"/>
      <c r="I63" s="34"/>
    </row>
    <row r="64" spans="1:9" ht="12.75" customHeight="1" x14ac:dyDescent="0.15">
      <c r="A64" s="9"/>
      <c r="B64" s="10"/>
      <c r="C64" s="19"/>
      <c r="D64" s="10"/>
      <c r="E64" s="10" t="s">
        <v>109</v>
      </c>
      <c r="F64" s="11"/>
      <c r="G64" s="32">
        <v>612120</v>
      </c>
      <c r="H64" s="31"/>
      <c r="I64" s="34"/>
    </row>
    <row r="65" spans="1:9" ht="12.75" customHeight="1" x14ac:dyDescent="0.15">
      <c r="A65" s="9"/>
      <c r="B65" s="10"/>
      <c r="C65" s="19"/>
      <c r="D65" s="10"/>
      <c r="E65" s="10" t="s">
        <v>86</v>
      </c>
      <c r="F65" s="11"/>
      <c r="G65" s="32">
        <v>76000</v>
      </c>
      <c r="H65" s="31"/>
      <c r="I65" s="34"/>
    </row>
    <row r="66" spans="1:9" ht="12.75" customHeight="1" x14ac:dyDescent="0.15">
      <c r="A66" s="9"/>
      <c r="B66" s="10"/>
      <c r="C66" s="19"/>
      <c r="D66" s="10"/>
      <c r="E66" s="10" t="s">
        <v>87</v>
      </c>
      <c r="F66" s="11"/>
      <c r="G66" s="32">
        <v>90830</v>
      </c>
      <c r="H66" s="31"/>
      <c r="I66" s="34"/>
    </row>
    <row r="67" spans="1:9" ht="12.75" customHeight="1" x14ac:dyDescent="0.15">
      <c r="A67" s="9"/>
      <c r="B67" s="10"/>
      <c r="C67" s="19"/>
      <c r="D67" s="10"/>
      <c r="E67" s="10" t="s">
        <v>88</v>
      </c>
      <c r="F67" s="11"/>
      <c r="G67" s="32">
        <v>46559</v>
      </c>
      <c r="H67" s="31"/>
      <c r="I67" s="34"/>
    </row>
    <row r="68" spans="1:9" ht="12.75" customHeight="1" x14ac:dyDescent="0.15">
      <c r="A68" s="9"/>
      <c r="B68" s="10"/>
      <c r="C68" s="19"/>
      <c r="D68" s="10"/>
      <c r="E68" s="10" t="s">
        <v>83</v>
      </c>
      <c r="F68" s="11"/>
      <c r="G68" s="32">
        <v>859469</v>
      </c>
      <c r="H68" s="31"/>
      <c r="I68" s="34"/>
    </row>
    <row r="69" spans="1:9" ht="12.75" customHeight="1" x14ac:dyDescent="0.15">
      <c r="A69" s="9"/>
      <c r="B69" s="10"/>
      <c r="C69" s="19"/>
      <c r="D69" s="10"/>
      <c r="E69" s="55" t="s">
        <v>106</v>
      </c>
      <c r="F69" s="56"/>
      <c r="G69" s="42">
        <v>25920</v>
      </c>
      <c r="H69" s="31"/>
      <c r="I69" s="34"/>
    </row>
    <row r="70" spans="1:9" ht="12.75" customHeight="1" x14ac:dyDescent="0.15">
      <c r="A70" s="9"/>
      <c r="B70" s="10"/>
      <c r="C70" s="19"/>
      <c r="D70" s="10"/>
      <c r="E70" s="10" t="s">
        <v>33</v>
      </c>
      <c r="F70" s="11"/>
      <c r="G70" s="42">
        <f>SUM(G46:G69)</f>
        <v>12250853</v>
      </c>
      <c r="H70" s="31"/>
      <c r="I70" s="34"/>
    </row>
    <row r="71" spans="1:9" ht="12.75" customHeight="1" x14ac:dyDescent="0.15">
      <c r="A71" s="9"/>
      <c r="B71" s="10"/>
      <c r="C71" s="10" t="s">
        <v>44</v>
      </c>
      <c r="D71" s="10"/>
      <c r="E71" s="19"/>
      <c r="F71" s="11"/>
      <c r="G71" s="32"/>
      <c r="H71" s="33">
        <f>G44+G70</f>
        <v>14519573</v>
      </c>
      <c r="I71" s="34"/>
    </row>
    <row r="72" spans="1:9" ht="12.75" customHeight="1" x14ac:dyDescent="0.15">
      <c r="A72" s="9"/>
      <c r="B72" s="10" t="s">
        <v>34</v>
      </c>
      <c r="C72" s="19"/>
      <c r="D72" s="10"/>
      <c r="E72" s="10"/>
      <c r="F72" s="11"/>
      <c r="G72" s="32"/>
      <c r="H72" s="37"/>
      <c r="I72" s="43">
        <f>H40+H71</f>
        <v>54141282</v>
      </c>
    </row>
    <row r="73" spans="1:9" ht="12.75" customHeight="1" x14ac:dyDescent="0.15">
      <c r="A73" s="9"/>
      <c r="B73" s="19"/>
      <c r="C73" s="10" t="s">
        <v>35</v>
      </c>
      <c r="D73" s="10"/>
      <c r="E73" s="10"/>
      <c r="F73" s="11"/>
      <c r="G73" s="32"/>
      <c r="H73" s="31"/>
      <c r="I73" s="44">
        <f>I28-I72</f>
        <v>851413</v>
      </c>
    </row>
    <row r="74" spans="1:9" ht="12.75" customHeight="1" x14ac:dyDescent="0.15">
      <c r="A74" s="9" t="s">
        <v>24</v>
      </c>
      <c r="B74" s="10" t="s">
        <v>23</v>
      </c>
      <c r="C74" s="10"/>
      <c r="D74" s="10"/>
      <c r="E74" s="10"/>
      <c r="F74" s="11"/>
      <c r="G74" s="32"/>
      <c r="H74" s="31"/>
      <c r="I74" s="34"/>
    </row>
    <row r="75" spans="1:9" ht="12.75" customHeight="1" x14ac:dyDescent="0.15">
      <c r="A75" s="9"/>
      <c r="B75" s="10" t="s">
        <v>43</v>
      </c>
      <c r="C75" s="10" t="s">
        <v>121</v>
      </c>
      <c r="D75" s="10"/>
      <c r="E75" s="10"/>
      <c r="F75" s="11"/>
      <c r="G75" s="32"/>
      <c r="H75" s="33">
        <v>600000</v>
      </c>
      <c r="I75" s="34"/>
    </row>
    <row r="76" spans="1:9" ht="12.75" customHeight="1" x14ac:dyDescent="0.15">
      <c r="A76" s="9"/>
      <c r="B76" s="10" t="s">
        <v>36</v>
      </c>
      <c r="C76" s="19"/>
      <c r="D76" s="10"/>
      <c r="E76" s="10"/>
      <c r="F76" s="11"/>
      <c r="G76" s="32"/>
      <c r="H76" s="31"/>
      <c r="I76" s="34">
        <f>H75</f>
        <v>600000</v>
      </c>
    </row>
    <row r="77" spans="1:9" ht="12.75" customHeight="1" x14ac:dyDescent="0.15">
      <c r="A77" s="9" t="s">
        <v>26</v>
      </c>
      <c r="B77" s="10" t="s">
        <v>25</v>
      </c>
      <c r="C77" s="10"/>
      <c r="D77" s="10"/>
      <c r="E77" s="10"/>
      <c r="F77" s="11"/>
      <c r="G77" s="32"/>
      <c r="H77" s="31"/>
      <c r="I77" s="34"/>
    </row>
    <row r="78" spans="1:9" ht="12.75" customHeight="1" x14ac:dyDescent="0.15">
      <c r="A78" s="9"/>
      <c r="B78" s="10" t="s">
        <v>124</v>
      </c>
      <c r="C78" s="10"/>
      <c r="D78" s="10"/>
      <c r="E78" s="10"/>
      <c r="F78" s="11"/>
      <c r="G78" s="32"/>
      <c r="H78" s="33">
        <v>328153</v>
      </c>
      <c r="I78" s="34"/>
    </row>
    <row r="79" spans="1:9" ht="12.75" customHeight="1" x14ac:dyDescent="0.15">
      <c r="A79" s="9"/>
      <c r="B79" s="10" t="s">
        <v>37</v>
      </c>
      <c r="C79" s="19"/>
      <c r="D79" s="10"/>
      <c r="E79" s="10"/>
      <c r="F79" s="11"/>
      <c r="G79" s="32"/>
      <c r="H79" s="31"/>
      <c r="I79" s="43">
        <f>H78</f>
        <v>328153</v>
      </c>
    </row>
    <row r="80" spans="1:9" ht="12.75" customHeight="1" x14ac:dyDescent="0.15">
      <c r="A80" s="9"/>
      <c r="B80" s="10"/>
      <c r="C80" s="19" t="s">
        <v>51</v>
      </c>
      <c r="D80" s="10"/>
      <c r="E80" s="10"/>
      <c r="F80" s="11"/>
      <c r="G80" s="32"/>
      <c r="H80" s="31"/>
      <c r="I80" s="34">
        <f>I73+H75-H78</f>
        <v>1123260</v>
      </c>
    </row>
    <row r="81" spans="1:9" ht="12.75" customHeight="1" x14ac:dyDescent="0.15">
      <c r="A81" s="9"/>
      <c r="B81" s="10"/>
      <c r="C81" s="19" t="s">
        <v>52</v>
      </c>
      <c r="D81" s="10"/>
      <c r="E81" s="10"/>
      <c r="F81" s="11"/>
      <c r="G81" s="32"/>
      <c r="H81" s="31"/>
      <c r="I81" s="34">
        <v>80000</v>
      </c>
    </row>
    <row r="82" spans="1:9" ht="12.75" customHeight="1" x14ac:dyDescent="0.15">
      <c r="A82" s="9"/>
      <c r="B82" s="10"/>
      <c r="C82" s="10" t="s">
        <v>39</v>
      </c>
      <c r="D82" s="10"/>
      <c r="E82" s="10"/>
      <c r="F82" s="11"/>
      <c r="G82" s="32"/>
      <c r="H82" s="31"/>
      <c r="I82" s="34">
        <f>I80-I81</f>
        <v>1043260</v>
      </c>
    </row>
    <row r="83" spans="1:9" ht="12.75" customHeight="1" x14ac:dyDescent="0.15">
      <c r="A83" s="9"/>
      <c r="B83" s="10"/>
      <c r="C83" s="10" t="s">
        <v>40</v>
      </c>
      <c r="D83" s="10"/>
      <c r="E83" s="10"/>
      <c r="F83" s="11"/>
      <c r="G83" s="32"/>
      <c r="H83" s="31"/>
      <c r="I83" s="43">
        <v>21041467</v>
      </c>
    </row>
    <row r="84" spans="1:9" ht="12.75" customHeight="1" thickBot="1" x14ac:dyDescent="0.2">
      <c r="A84" s="12"/>
      <c r="B84" s="13"/>
      <c r="C84" s="13" t="s">
        <v>41</v>
      </c>
      <c r="D84" s="13"/>
      <c r="E84" s="13"/>
      <c r="F84" s="14"/>
      <c r="G84" s="38"/>
      <c r="H84" s="33"/>
      <c r="I84" s="45">
        <f>+I82+I83</f>
        <v>22084727</v>
      </c>
    </row>
    <row r="85" spans="1:9" ht="5.85" customHeight="1" thickTop="1" x14ac:dyDescent="0.15"/>
  </sheetData>
  <mergeCells count="9">
    <mergeCell ref="A1:I1"/>
    <mergeCell ref="E69:F69"/>
    <mergeCell ref="A2:I2"/>
    <mergeCell ref="G6:I6"/>
    <mergeCell ref="E23:F23"/>
    <mergeCell ref="C31:D31"/>
    <mergeCell ref="C37:D37"/>
    <mergeCell ref="C42:D42"/>
    <mergeCell ref="C45:D45"/>
  </mergeCells>
  <phoneticPr fontId="2"/>
  <pageMargins left="0.9055118110236221" right="0.31496062992125984" top="0.15748031496062992" bottom="0.35433070866141736" header="0.31496062992125984" footer="0.31496062992125984"/>
  <pageSetup paperSize="9" scale="80" orientation="portrait" r:id="rId1"/>
  <headerFooter>
    <oddFooter>&amp;C２６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2A22-EA13-4484-9007-13BE3F7F4D08}">
  <dimension ref="A1:I87"/>
  <sheetViews>
    <sheetView topLeftCell="A46" workbookViewId="0">
      <selection activeCell="I83" sqref="I83"/>
    </sheetView>
  </sheetViews>
  <sheetFormatPr defaultRowHeight="13.5" x14ac:dyDescent="0.15"/>
  <cols>
    <col min="1" max="2" width="2.625" style="4" customWidth="1"/>
    <col min="3" max="5" width="2.125" style="4" customWidth="1"/>
    <col min="6" max="6" width="29.5" style="4" customWidth="1"/>
    <col min="7" max="9" width="23.25" customWidth="1"/>
  </cols>
  <sheetData>
    <row r="1" spans="1:9" ht="21" customHeight="1" x14ac:dyDescent="0.2">
      <c r="A1" s="57" t="s">
        <v>135</v>
      </c>
      <c r="B1" s="57"/>
      <c r="C1" s="57"/>
      <c r="D1" s="57"/>
      <c r="E1" s="57"/>
      <c r="F1" s="57"/>
      <c r="G1" s="57"/>
      <c r="H1" s="57"/>
      <c r="I1" s="57"/>
    </row>
    <row r="2" spans="1:9" s="1" customFormat="1" ht="22.5" customHeight="1" x14ac:dyDescent="0.25">
      <c r="A2" s="51" t="s">
        <v>131</v>
      </c>
      <c r="B2" s="51"/>
      <c r="C2" s="51"/>
      <c r="D2" s="51"/>
      <c r="E2" s="51"/>
      <c r="F2" s="51"/>
      <c r="G2" s="51"/>
      <c r="H2" s="51"/>
      <c r="I2" s="51"/>
    </row>
    <row r="3" spans="1:9" s="29" customFormat="1" ht="12.75" customHeight="1" x14ac:dyDescent="0.15">
      <c r="A3" s="15" t="s">
        <v>123</v>
      </c>
      <c r="B3" s="15"/>
      <c r="C3" s="15"/>
      <c r="D3" s="15"/>
      <c r="E3" s="15"/>
      <c r="F3" s="15"/>
      <c r="G3" s="18"/>
      <c r="H3" s="18"/>
      <c r="I3" s="18"/>
    </row>
    <row r="4" spans="1:9" s="29" customFormat="1" ht="12.75" customHeight="1" x14ac:dyDescent="0.15">
      <c r="A4" s="8"/>
      <c r="B4" s="8"/>
      <c r="C4" s="8"/>
      <c r="D4" s="8"/>
      <c r="E4" s="8"/>
      <c r="F4" s="8"/>
      <c r="G4" s="19"/>
      <c r="H4" s="19"/>
      <c r="I4" s="16" t="s">
        <v>71</v>
      </c>
    </row>
    <row r="5" spans="1:9" s="29" customFormat="1" ht="12.75" customHeight="1" x14ac:dyDescent="0.15">
      <c r="A5" s="8"/>
      <c r="B5" s="8"/>
      <c r="C5" s="8"/>
      <c r="D5" s="8"/>
      <c r="E5" s="8"/>
      <c r="F5" s="8"/>
      <c r="G5" s="8"/>
      <c r="H5" s="8"/>
      <c r="I5" s="17" t="s">
        <v>1</v>
      </c>
    </row>
    <row r="6" spans="1:9" s="29" customFormat="1" ht="12.75" customHeight="1" x14ac:dyDescent="0.15">
      <c r="A6" s="25" t="s">
        <v>0</v>
      </c>
      <c r="B6" s="26"/>
      <c r="C6" s="26"/>
      <c r="D6" s="26"/>
      <c r="E6" s="26"/>
      <c r="F6" s="27"/>
      <c r="G6" s="53" t="s">
        <v>7</v>
      </c>
      <c r="H6" s="54"/>
      <c r="I6" s="54"/>
    </row>
    <row r="7" spans="1:9" s="29" customFormat="1" ht="12.75" customHeight="1" x14ac:dyDescent="0.15">
      <c r="A7" s="9" t="s">
        <v>12</v>
      </c>
      <c r="B7" s="10" t="s">
        <v>11</v>
      </c>
      <c r="C7" s="10"/>
      <c r="D7" s="10"/>
      <c r="E7" s="10"/>
      <c r="F7" s="11"/>
      <c r="G7" s="20"/>
      <c r="H7" s="21"/>
      <c r="I7" s="21"/>
    </row>
    <row r="8" spans="1:9" s="29" customFormat="1" ht="12.75" customHeight="1" x14ac:dyDescent="0.15">
      <c r="A8" s="9"/>
      <c r="B8" s="10" t="s">
        <v>9</v>
      </c>
      <c r="C8" s="10" t="s">
        <v>8</v>
      </c>
      <c r="D8" s="10"/>
      <c r="E8" s="10"/>
      <c r="F8" s="11"/>
      <c r="G8" s="32"/>
      <c r="H8" s="31"/>
      <c r="I8" s="31"/>
    </row>
    <row r="9" spans="1:9" s="29" customFormat="1" ht="12.75" customHeight="1" x14ac:dyDescent="0.15">
      <c r="A9" s="9"/>
      <c r="B9" s="10"/>
      <c r="C9" s="10" t="s">
        <v>129</v>
      </c>
      <c r="D9" s="10"/>
      <c r="E9" s="10"/>
      <c r="F9" s="11"/>
      <c r="G9" s="32">
        <v>45600</v>
      </c>
      <c r="H9" s="31"/>
      <c r="I9" s="31"/>
    </row>
    <row r="10" spans="1:9" s="29" customFormat="1" ht="12.75" customHeight="1" x14ac:dyDescent="0.15">
      <c r="A10" s="9"/>
      <c r="B10" s="10"/>
      <c r="C10" s="10" t="s">
        <v>118</v>
      </c>
      <c r="D10" s="10"/>
      <c r="E10" s="10"/>
      <c r="F10" s="11"/>
      <c r="G10" s="31">
        <v>104000</v>
      </c>
      <c r="H10" s="31"/>
      <c r="I10" s="31"/>
    </row>
    <row r="11" spans="1:9" s="29" customFormat="1" ht="12.75" customHeight="1" x14ac:dyDescent="0.15">
      <c r="A11" s="9"/>
      <c r="B11" s="10"/>
      <c r="C11" s="10"/>
      <c r="D11" s="10" t="s">
        <v>98</v>
      </c>
      <c r="E11" s="10"/>
      <c r="F11" s="11"/>
      <c r="G11" s="33">
        <v>16</v>
      </c>
      <c r="H11" s="31">
        <f>G9+G10+G11</f>
        <v>149616</v>
      </c>
      <c r="I11" s="31"/>
    </row>
    <row r="12" spans="1:9" s="29" customFormat="1" ht="12.75" customHeight="1" x14ac:dyDescent="0.15">
      <c r="A12" s="9"/>
      <c r="B12" s="10" t="s">
        <v>95</v>
      </c>
      <c r="C12" s="10" t="s">
        <v>49</v>
      </c>
      <c r="D12" s="10"/>
      <c r="E12" s="10"/>
      <c r="F12" s="11"/>
      <c r="G12" s="32"/>
      <c r="H12" s="31"/>
      <c r="I12" s="31"/>
    </row>
    <row r="13" spans="1:9" s="29" customFormat="1" ht="12.75" customHeight="1" x14ac:dyDescent="0.15">
      <c r="A13" s="9"/>
      <c r="B13" s="10"/>
      <c r="C13" s="10" t="s">
        <v>126</v>
      </c>
      <c r="D13" s="10"/>
      <c r="E13" s="10"/>
      <c r="F13" s="11"/>
      <c r="G13" s="32">
        <v>14000</v>
      </c>
      <c r="H13" s="31"/>
      <c r="I13" s="31"/>
    </row>
    <row r="14" spans="1:9" s="29" customFormat="1" ht="12.75" customHeight="1" x14ac:dyDescent="0.15">
      <c r="A14" s="9"/>
      <c r="B14" s="10"/>
      <c r="C14" s="10"/>
      <c r="D14" s="10"/>
      <c r="E14" s="10"/>
      <c r="F14" s="11"/>
      <c r="G14" s="33"/>
      <c r="H14" s="31">
        <f>G13+G14</f>
        <v>14000</v>
      </c>
      <c r="I14" s="31"/>
    </row>
    <row r="15" spans="1:9" s="29" customFormat="1" ht="12.75" customHeight="1" x14ac:dyDescent="0.15">
      <c r="A15" s="9"/>
      <c r="B15" s="10" t="s">
        <v>13</v>
      </c>
      <c r="C15" s="10" t="s">
        <v>14</v>
      </c>
      <c r="D15" s="10"/>
      <c r="E15" s="10"/>
      <c r="F15" s="11"/>
      <c r="G15" s="32"/>
      <c r="H15" s="31"/>
      <c r="I15" s="31"/>
    </row>
    <row r="16" spans="1:9" s="29" customFormat="1" ht="12.75" customHeight="1" x14ac:dyDescent="0.15">
      <c r="A16" s="9"/>
      <c r="B16" s="10"/>
      <c r="C16" s="10"/>
      <c r="D16" s="10"/>
      <c r="E16" s="10" t="s">
        <v>72</v>
      </c>
      <c r="F16" s="11"/>
      <c r="G16" s="32">
        <v>3218381</v>
      </c>
      <c r="H16" s="31"/>
      <c r="I16" s="31"/>
    </row>
    <row r="17" spans="1:9" s="29" customFormat="1" ht="12.75" customHeight="1" x14ac:dyDescent="0.15">
      <c r="A17" s="9"/>
      <c r="B17" s="10"/>
      <c r="C17" s="10"/>
      <c r="D17" s="10"/>
      <c r="E17" s="10" t="s">
        <v>73</v>
      </c>
      <c r="F17" s="11"/>
      <c r="G17" s="32">
        <v>287610</v>
      </c>
      <c r="H17" s="31"/>
      <c r="I17" s="31"/>
    </row>
    <row r="18" spans="1:9" ht="12.75" customHeight="1" x14ac:dyDescent="0.15">
      <c r="A18" s="9"/>
      <c r="B18" s="10"/>
      <c r="C18" s="10"/>
      <c r="D18" s="10"/>
      <c r="E18" s="10" t="s">
        <v>93</v>
      </c>
      <c r="F18" s="11"/>
      <c r="G18" s="33">
        <v>9</v>
      </c>
      <c r="H18" s="31">
        <f>G16+G17+G18</f>
        <v>3506000</v>
      </c>
      <c r="I18" s="31"/>
    </row>
    <row r="19" spans="1:9" ht="12.75" customHeight="1" x14ac:dyDescent="0.15">
      <c r="A19" s="9"/>
      <c r="B19" s="10" t="s">
        <v>15</v>
      </c>
      <c r="C19" s="10" t="s">
        <v>29</v>
      </c>
      <c r="D19" s="10"/>
      <c r="E19" s="10"/>
      <c r="F19" s="11"/>
      <c r="G19" s="32"/>
      <c r="H19" s="31"/>
      <c r="I19" s="31"/>
    </row>
    <row r="20" spans="1:9" ht="12.75" customHeight="1" x14ac:dyDescent="0.15">
      <c r="A20" s="9"/>
      <c r="B20" s="10"/>
      <c r="C20" s="10"/>
      <c r="D20" s="10"/>
      <c r="E20" s="10" t="s">
        <v>74</v>
      </c>
      <c r="F20" s="11"/>
      <c r="G20" s="32">
        <v>27268067</v>
      </c>
      <c r="H20" s="31"/>
      <c r="I20" s="31"/>
    </row>
    <row r="21" spans="1:9" ht="12.75" customHeight="1" x14ac:dyDescent="0.15">
      <c r="A21" s="9"/>
      <c r="B21" s="10"/>
      <c r="C21" s="10"/>
      <c r="D21" s="10"/>
      <c r="E21" s="10" t="s">
        <v>75</v>
      </c>
      <c r="F21" s="11"/>
      <c r="G21" s="32">
        <v>1403711</v>
      </c>
      <c r="H21" s="31"/>
      <c r="I21" s="31"/>
    </row>
    <row r="22" spans="1:9" ht="12.75" customHeight="1" x14ac:dyDescent="0.15">
      <c r="A22" s="9"/>
      <c r="B22" s="10"/>
      <c r="C22" s="10" t="s">
        <v>57</v>
      </c>
      <c r="D22" s="10"/>
      <c r="E22" s="10" t="s">
        <v>76</v>
      </c>
      <c r="F22" s="11"/>
      <c r="G22" s="32">
        <v>15713347</v>
      </c>
      <c r="H22" s="31"/>
      <c r="I22" s="31"/>
    </row>
    <row r="23" spans="1:9" ht="12.75" customHeight="1" x14ac:dyDescent="0.15">
      <c r="A23" s="9"/>
      <c r="B23" s="10"/>
      <c r="C23" s="10" t="s">
        <v>105</v>
      </c>
      <c r="D23" s="10"/>
      <c r="E23" s="55" t="s">
        <v>106</v>
      </c>
      <c r="F23" s="56"/>
      <c r="G23" s="32">
        <v>2000000</v>
      </c>
      <c r="H23" s="31"/>
      <c r="I23" s="31"/>
    </row>
    <row r="24" spans="1:9" ht="12.75" customHeight="1" x14ac:dyDescent="0.15">
      <c r="A24" s="9"/>
      <c r="B24" s="10"/>
      <c r="C24" s="10"/>
      <c r="D24" s="10"/>
      <c r="E24" s="10" t="s">
        <v>80</v>
      </c>
      <c r="F24" s="11"/>
      <c r="G24" s="33">
        <v>1354100</v>
      </c>
      <c r="H24" s="31">
        <f>G20+G21+G22+G23+G24</f>
        <v>47739225</v>
      </c>
      <c r="I24" s="31"/>
    </row>
    <row r="25" spans="1:9" ht="12.75" customHeight="1" x14ac:dyDescent="0.15">
      <c r="A25" s="9"/>
      <c r="B25" s="10" t="s">
        <v>16</v>
      </c>
      <c r="C25" s="10" t="s">
        <v>30</v>
      </c>
      <c r="D25" s="10"/>
      <c r="E25" s="10"/>
      <c r="F25" s="11"/>
      <c r="G25" s="32"/>
      <c r="H25" s="31"/>
      <c r="I25" s="31"/>
    </row>
    <row r="26" spans="1:9" ht="12.75" customHeight="1" x14ac:dyDescent="0.15">
      <c r="A26" s="9"/>
      <c r="B26" s="10"/>
      <c r="C26" s="10" t="s">
        <v>127</v>
      </c>
      <c r="D26" s="10"/>
      <c r="E26" s="10"/>
      <c r="F26" s="11" t="s">
        <v>130</v>
      </c>
      <c r="G26" s="32">
        <v>1968648</v>
      </c>
      <c r="H26" s="31"/>
      <c r="I26" s="31"/>
    </row>
    <row r="27" spans="1:9" ht="12.75" customHeight="1" x14ac:dyDescent="0.15">
      <c r="A27" s="9"/>
      <c r="B27" s="10"/>
      <c r="C27" s="10" t="s">
        <v>2</v>
      </c>
      <c r="D27" s="10"/>
      <c r="E27" s="10"/>
      <c r="F27" s="11"/>
      <c r="G27" s="32">
        <v>46</v>
      </c>
      <c r="H27" s="31"/>
      <c r="I27" s="31"/>
    </row>
    <row r="28" spans="1:9" ht="12.75" customHeight="1" x14ac:dyDescent="0.15">
      <c r="A28" s="9"/>
      <c r="B28" s="10"/>
      <c r="C28" s="10" t="s">
        <v>53</v>
      </c>
      <c r="D28" s="10"/>
      <c r="E28" s="10"/>
      <c r="F28" s="11"/>
      <c r="G28" s="33">
        <v>18</v>
      </c>
      <c r="H28" s="33">
        <f>G26+G27+G28</f>
        <v>1968712</v>
      </c>
      <c r="I28" s="31"/>
    </row>
    <row r="29" spans="1:9" ht="12.75" customHeight="1" x14ac:dyDescent="0.15">
      <c r="A29" s="9"/>
      <c r="B29" s="10" t="s">
        <v>38</v>
      </c>
      <c r="C29" s="10"/>
      <c r="D29" s="10"/>
      <c r="E29" s="10"/>
      <c r="F29" s="11"/>
      <c r="G29" s="32"/>
      <c r="H29" s="37"/>
      <c r="I29" s="34">
        <f>H11+H14+H18+H24+H28</f>
        <v>53377553</v>
      </c>
    </row>
    <row r="30" spans="1:9" ht="12.75" customHeight="1" x14ac:dyDescent="0.15">
      <c r="A30" s="9" t="s">
        <v>18</v>
      </c>
      <c r="B30" s="10" t="s">
        <v>17</v>
      </c>
      <c r="C30" s="10"/>
      <c r="D30" s="10"/>
      <c r="E30" s="10"/>
      <c r="F30" s="11"/>
      <c r="G30" s="32"/>
      <c r="H30" s="31"/>
      <c r="I30" s="34"/>
    </row>
    <row r="31" spans="1:9" ht="12.75" customHeight="1" x14ac:dyDescent="0.15">
      <c r="A31" s="9"/>
      <c r="B31" s="10" t="s">
        <v>10</v>
      </c>
      <c r="C31" s="10" t="s">
        <v>46</v>
      </c>
      <c r="D31" s="10"/>
      <c r="E31" s="10"/>
      <c r="F31" s="11"/>
      <c r="G31" s="32"/>
      <c r="H31" s="31"/>
      <c r="I31" s="34"/>
    </row>
    <row r="32" spans="1:9" ht="12.75" customHeight="1" x14ac:dyDescent="0.15">
      <c r="A32" s="9"/>
      <c r="B32" s="19"/>
      <c r="C32" s="50" t="s">
        <v>21</v>
      </c>
      <c r="D32" s="50"/>
      <c r="E32" s="10" t="s">
        <v>19</v>
      </c>
      <c r="F32" s="11"/>
      <c r="G32" s="32"/>
      <c r="H32" s="31"/>
      <c r="I32" s="34"/>
    </row>
    <row r="33" spans="1:9" ht="12.75" customHeight="1" x14ac:dyDescent="0.15">
      <c r="A33" s="9"/>
      <c r="B33" s="10"/>
      <c r="C33" s="19"/>
      <c r="D33" s="19"/>
      <c r="E33" s="10" t="s">
        <v>31</v>
      </c>
      <c r="F33" s="11"/>
      <c r="G33" s="32">
        <v>31566052</v>
      </c>
      <c r="H33" s="31"/>
      <c r="I33" s="34"/>
    </row>
    <row r="34" spans="1:9" ht="12.75" customHeight="1" x14ac:dyDescent="0.15">
      <c r="A34" s="9"/>
      <c r="B34" s="10"/>
      <c r="C34" s="19"/>
      <c r="D34" s="19"/>
      <c r="E34" s="10" t="s">
        <v>122</v>
      </c>
      <c r="F34" s="11"/>
      <c r="G34" s="32">
        <v>2752869</v>
      </c>
      <c r="H34" s="31"/>
      <c r="I34" s="34"/>
    </row>
    <row r="35" spans="1:9" ht="12.75" customHeight="1" x14ac:dyDescent="0.15">
      <c r="A35" s="9"/>
      <c r="B35" s="10"/>
      <c r="C35" s="19"/>
      <c r="D35" s="19"/>
      <c r="E35" s="10" t="s">
        <v>4</v>
      </c>
      <c r="F35" s="11"/>
      <c r="G35" s="32">
        <v>2585346</v>
      </c>
      <c r="H35" s="31"/>
      <c r="I35" s="34"/>
    </row>
    <row r="36" spans="1:9" ht="12.75" customHeight="1" x14ac:dyDescent="0.15">
      <c r="A36" s="9"/>
      <c r="B36" s="10"/>
      <c r="C36" s="19"/>
      <c r="D36" s="19"/>
      <c r="E36" s="10" t="s">
        <v>6</v>
      </c>
      <c r="F36" s="11"/>
      <c r="G36" s="31">
        <v>428814</v>
      </c>
      <c r="H36" s="31"/>
      <c r="I36" s="34"/>
    </row>
    <row r="37" spans="1:9" ht="12.75" customHeight="1" x14ac:dyDescent="0.15">
      <c r="A37" s="9"/>
      <c r="B37" s="10"/>
      <c r="C37" s="19"/>
      <c r="D37" s="19"/>
      <c r="E37" s="10" t="s">
        <v>32</v>
      </c>
      <c r="F37" s="11"/>
      <c r="G37" s="35">
        <f>SUM(G33:G36)</f>
        <v>37333081</v>
      </c>
      <c r="H37" s="31"/>
      <c r="I37" s="34"/>
    </row>
    <row r="38" spans="1:9" ht="12.75" customHeight="1" x14ac:dyDescent="0.15">
      <c r="A38" s="9"/>
      <c r="B38" s="19"/>
      <c r="C38" s="50" t="s">
        <v>22</v>
      </c>
      <c r="D38" s="50"/>
      <c r="E38" s="10" t="s">
        <v>20</v>
      </c>
      <c r="F38" s="11"/>
      <c r="G38" s="32"/>
      <c r="H38" s="31"/>
      <c r="I38" s="34"/>
    </row>
    <row r="39" spans="1:9" ht="12.75" customHeight="1" x14ac:dyDescent="0.15">
      <c r="A39" s="9"/>
      <c r="B39" s="10"/>
      <c r="C39" s="19"/>
      <c r="D39" s="10"/>
      <c r="E39" s="10" t="s">
        <v>55</v>
      </c>
      <c r="F39" s="11"/>
      <c r="G39" s="32">
        <v>1861679</v>
      </c>
      <c r="H39" s="31"/>
      <c r="I39" s="34"/>
    </row>
    <row r="40" spans="1:9" ht="12.75" customHeight="1" x14ac:dyDescent="0.15">
      <c r="A40" s="9"/>
      <c r="B40" s="10"/>
      <c r="C40" s="19"/>
      <c r="D40" s="10"/>
      <c r="E40" s="10" t="s">
        <v>33</v>
      </c>
      <c r="F40" s="11"/>
      <c r="G40" s="35">
        <f>G39</f>
        <v>1861679</v>
      </c>
      <c r="H40" s="31"/>
      <c r="I40" s="34"/>
    </row>
    <row r="41" spans="1:9" ht="12.75" customHeight="1" x14ac:dyDescent="0.15">
      <c r="A41" s="9"/>
      <c r="B41" s="10"/>
      <c r="C41" s="19" t="s">
        <v>45</v>
      </c>
      <c r="D41" s="10"/>
      <c r="E41" s="10"/>
      <c r="F41" s="10"/>
      <c r="G41" s="37"/>
      <c r="H41" s="31">
        <f>G37+G40</f>
        <v>39194760</v>
      </c>
      <c r="I41" s="34"/>
    </row>
    <row r="42" spans="1:9" ht="12.75" customHeight="1" x14ac:dyDescent="0.15">
      <c r="A42" s="9"/>
      <c r="B42" s="10" t="s">
        <v>47</v>
      </c>
      <c r="C42" s="10" t="s">
        <v>48</v>
      </c>
      <c r="D42" s="10"/>
      <c r="E42" s="10"/>
      <c r="F42" s="10"/>
      <c r="G42" s="31"/>
      <c r="H42" s="31"/>
      <c r="I42" s="34"/>
    </row>
    <row r="43" spans="1:9" ht="12.75" customHeight="1" x14ac:dyDescent="0.15">
      <c r="A43" s="9"/>
      <c r="B43" s="10"/>
      <c r="C43" s="50" t="s">
        <v>21</v>
      </c>
      <c r="D43" s="50"/>
      <c r="E43" s="10" t="s">
        <v>19</v>
      </c>
      <c r="F43" s="10"/>
      <c r="G43" s="31"/>
      <c r="H43" s="31"/>
      <c r="I43" s="34"/>
    </row>
    <row r="44" spans="1:9" ht="12.75" customHeight="1" x14ac:dyDescent="0.15">
      <c r="A44" s="9"/>
      <c r="B44" s="10"/>
      <c r="C44" s="19"/>
      <c r="D44" s="10"/>
      <c r="E44" s="10" t="s">
        <v>42</v>
      </c>
      <c r="F44" s="10"/>
      <c r="G44" s="33">
        <v>2268720</v>
      </c>
      <c r="H44" s="31"/>
      <c r="I44" s="34"/>
    </row>
    <row r="45" spans="1:9" ht="12.75" customHeight="1" x14ac:dyDescent="0.15">
      <c r="A45" s="9"/>
      <c r="B45" s="10"/>
      <c r="C45" s="19"/>
      <c r="D45" s="10"/>
      <c r="E45" s="10" t="s">
        <v>32</v>
      </c>
      <c r="F45" s="11"/>
      <c r="G45" s="35">
        <f>G44</f>
        <v>2268720</v>
      </c>
      <c r="H45" s="31"/>
      <c r="I45" s="34"/>
    </row>
    <row r="46" spans="1:9" ht="12.75" customHeight="1" x14ac:dyDescent="0.15">
      <c r="A46" s="9"/>
      <c r="B46" s="10"/>
      <c r="C46" s="50" t="s">
        <v>22</v>
      </c>
      <c r="D46" s="50"/>
      <c r="E46" s="10" t="s">
        <v>20</v>
      </c>
      <c r="F46" s="11"/>
      <c r="G46" s="32"/>
      <c r="H46" s="31"/>
      <c r="I46" s="34"/>
    </row>
    <row r="47" spans="1:9" ht="12.75" customHeight="1" x14ac:dyDescent="0.15">
      <c r="A47" s="9"/>
      <c r="B47" s="10"/>
      <c r="C47" s="19"/>
      <c r="D47" s="10"/>
      <c r="E47" s="10" t="s">
        <v>3</v>
      </c>
      <c r="F47" s="11"/>
      <c r="G47" s="32">
        <v>671232</v>
      </c>
      <c r="H47" s="31"/>
      <c r="I47" s="34"/>
    </row>
    <row r="48" spans="1:9" ht="12.75" customHeight="1" x14ac:dyDescent="0.15">
      <c r="A48" s="9"/>
      <c r="B48" s="10"/>
      <c r="C48" s="19"/>
      <c r="D48" s="10"/>
      <c r="E48" s="10" t="s">
        <v>58</v>
      </c>
      <c r="F48" s="11"/>
      <c r="G48" s="32">
        <v>253385</v>
      </c>
      <c r="H48" s="31"/>
      <c r="I48" s="34"/>
    </row>
    <row r="49" spans="1:9" ht="12.75" customHeight="1" x14ac:dyDescent="0.15">
      <c r="A49" s="9"/>
      <c r="B49" s="10"/>
      <c r="C49" s="19"/>
      <c r="D49" s="10"/>
      <c r="E49" s="10" t="s">
        <v>81</v>
      </c>
      <c r="F49" s="11"/>
      <c r="G49" s="32">
        <v>12964</v>
      </c>
      <c r="H49" s="31"/>
      <c r="I49" s="34"/>
    </row>
    <row r="50" spans="1:9" ht="12.75" customHeight="1" x14ac:dyDescent="0.15">
      <c r="A50" s="9"/>
      <c r="B50" s="10"/>
      <c r="C50" s="19"/>
      <c r="D50" s="10"/>
      <c r="E50" s="10" t="s">
        <v>108</v>
      </c>
      <c r="F50" s="11"/>
      <c r="G50" s="32">
        <v>36960</v>
      </c>
      <c r="H50" s="31"/>
      <c r="I50" s="34"/>
    </row>
    <row r="51" spans="1:9" ht="12.75" customHeight="1" x14ac:dyDescent="0.15">
      <c r="A51" s="9"/>
      <c r="B51" s="10"/>
      <c r="C51" s="19"/>
      <c r="D51" s="10"/>
      <c r="E51" s="10" t="s">
        <v>59</v>
      </c>
      <c r="F51" s="11"/>
      <c r="G51" s="32">
        <v>230695</v>
      </c>
      <c r="H51" s="31"/>
      <c r="I51" s="34"/>
    </row>
    <row r="52" spans="1:9" ht="12.75" customHeight="1" x14ac:dyDescent="0.15">
      <c r="A52" s="9"/>
      <c r="B52" s="10"/>
      <c r="C52" s="19"/>
      <c r="D52" s="10"/>
      <c r="E52" s="10" t="s">
        <v>5</v>
      </c>
      <c r="F52" s="11"/>
      <c r="G52" s="32">
        <v>3207413</v>
      </c>
      <c r="H52" s="31"/>
      <c r="I52" s="34"/>
    </row>
    <row r="53" spans="1:9" ht="12.75" customHeight="1" x14ac:dyDescent="0.15">
      <c r="A53" s="9"/>
      <c r="B53" s="10"/>
      <c r="C53" s="19"/>
      <c r="D53" s="10"/>
      <c r="E53" s="10" t="s">
        <v>60</v>
      </c>
      <c r="F53" s="11"/>
      <c r="G53" s="32">
        <v>241146</v>
      </c>
      <c r="H53" s="31"/>
      <c r="I53" s="34"/>
    </row>
    <row r="54" spans="1:9" ht="12.75" customHeight="1" x14ac:dyDescent="0.15">
      <c r="A54" s="9"/>
      <c r="B54" s="10"/>
      <c r="C54" s="19"/>
      <c r="D54" s="10"/>
      <c r="E54" s="10" t="s">
        <v>82</v>
      </c>
      <c r="F54" s="11"/>
      <c r="G54" s="32">
        <v>684000</v>
      </c>
      <c r="H54" s="31"/>
      <c r="I54" s="34"/>
    </row>
    <row r="55" spans="1:9" ht="12.75" customHeight="1" x14ac:dyDescent="0.15">
      <c r="A55" s="9"/>
      <c r="B55" s="10"/>
      <c r="C55" s="19"/>
      <c r="D55" s="10"/>
      <c r="E55" s="10" t="s">
        <v>61</v>
      </c>
      <c r="F55" s="11"/>
      <c r="G55" s="32">
        <v>346186</v>
      </c>
      <c r="H55" s="31"/>
      <c r="I55" s="34"/>
    </row>
    <row r="56" spans="1:9" ht="12.75" customHeight="1" x14ac:dyDescent="0.15">
      <c r="A56" s="9"/>
      <c r="B56" s="10"/>
      <c r="C56" s="19"/>
      <c r="D56" s="10"/>
      <c r="E56" s="10" t="s">
        <v>62</v>
      </c>
      <c r="F56" s="11"/>
      <c r="G56" s="32">
        <v>956778</v>
      </c>
      <c r="H56" s="31"/>
      <c r="I56" s="34"/>
    </row>
    <row r="57" spans="1:9" ht="12.75" customHeight="1" x14ac:dyDescent="0.15">
      <c r="A57" s="9"/>
      <c r="B57" s="10"/>
      <c r="C57" s="19"/>
      <c r="D57" s="10"/>
      <c r="E57" s="10" t="s">
        <v>63</v>
      </c>
      <c r="F57" s="11"/>
      <c r="G57" s="32">
        <v>248776</v>
      </c>
      <c r="H57" s="31"/>
      <c r="I57" s="34"/>
    </row>
    <row r="58" spans="1:9" ht="12.75" customHeight="1" x14ac:dyDescent="0.15">
      <c r="A58" s="9"/>
      <c r="B58" s="10"/>
      <c r="C58" s="19"/>
      <c r="D58" s="10"/>
      <c r="E58" s="10" t="s">
        <v>64</v>
      </c>
      <c r="F58" s="11"/>
      <c r="G58" s="32">
        <v>925050</v>
      </c>
      <c r="H58" s="31"/>
      <c r="I58" s="34"/>
    </row>
    <row r="59" spans="1:9" ht="12.75" customHeight="1" x14ac:dyDescent="0.15">
      <c r="A59" s="9"/>
      <c r="B59" s="10"/>
      <c r="C59" s="19"/>
      <c r="D59" s="10"/>
      <c r="E59" s="10" t="s">
        <v>132</v>
      </c>
      <c r="F59" s="11"/>
      <c r="G59" s="32">
        <v>230670</v>
      </c>
      <c r="H59" s="31"/>
      <c r="I59" s="34"/>
    </row>
    <row r="60" spans="1:9" ht="12.75" customHeight="1" x14ac:dyDescent="0.15">
      <c r="A60" s="9"/>
      <c r="B60" s="10"/>
      <c r="C60" s="19"/>
      <c r="D60" s="10"/>
      <c r="E60" s="10" t="s">
        <v>91</v>
      </c>
      <c r="F60" s="11"/>
      <c r="G60" s="32">
        <v>181879</v>
      </c>
      <c r="H60" s="31"/>
      <c r="I60" s="34"/>
    </row>
    <row r="61" spans="1:9" ht="12.75" customHeight="1" x14ac:dyDescent="0.15">
      <c r="A61" s="9"/>
      <c r="B61" s="10"/>
      <c r="C61" s="19"/>
      <c r="D61" s="10"/>
      <c r="E61" s="10" t="s">
        <v>65</v>
      </c>
      <c r="F61" s="11"/>
      <c r="G61" s="32">
        <v>400506</v>
      </c>
      <c r="H61" s="31"/>
      <c r="I61" s="34"/>
    </row>
    <row r="62" spans="1:9" ht="12.75" customHeight="1" x14ac:dyDescent="0.15">
      <c r="A62" s="9"/>
      <c r="B62" s="10"/>
      <c r="C62" s="19"/>
      <c r="D62" s="10"/>
      <c r="E62" s="10" t="s">
        <v>110</v>
      </c>
      <c r="F62" s="11"/>
      <c r="G62" s="32">
        <v>1452564</v>
      </c>
      <c r="H62" s="31"/>
      <c r="I62" s="34"/>
    </row>
    <row r="63" spans="1:9" ht="12.75" customHeight="1" x14ac:dyDescent="0.15">
      <c r="A63" s="9"/>
      <c r="B63" s="10"/>
      <c r="C63" s="19"/>
      <c r="D63" s="10"/>
      <c r="E63" s="10" t="s">
        <v>90</v>
      </c>
      <c r="F63" s="11"/>
      <c r="G63" s="32">
        <v>583</v>
      </c>
      <c r="H63" s="31"/>
      <c r="I63" s="34"/>
    </row>
    <row r="64" spans="1:9" ht="12.75" customHeight="1" x14ac:dyDescent="0.15">
      <c r="A64" s="9"/>
      <c r="B64" s="10"/>
      <c r="C64" s="19"/>
      <c r="D64" s="10"/>
      <c r="E64" s="10" t="s">
        <v>84</v>
      </c>
      <c r="F64" s="11"/>
      <c r="G64" s="32">
        <v>655832</v>
      </c>
      <c r="H64" s="31"/>
      <c r="I64" s="34"/>
    </row>
    <row r="65" spans="1:9" ht="12.75" customHeight="1" x14ac:dyDescent="0.15">
      <c r="A65" s="9"/>
      <c r="B65" s="10"/>
      <c r="C65" s="19"/>
      <c r="D65" s="10"/>
      <c r="E65" s="10" t="s">
        <v>109</v>
      </c>
      <c r="F65" s="11"/>
      <c r="G65" s="32">
        <v>466000</v>
      </c>
      <c r="H65" s="31"/>
      <c r="I65" s="34"/>
    </row>
    <row r="66" spans="1:9" ht="12.75" customHeight="1" x14ac:dyDescent="0.15">
      <c r="A66" s="9"/>
      <c r="B66" s="10"/>
      <c r="C66" s="19"/>
      <c r="D66" s="10"/>
      <c r="E66" s="10" t="s">
        <v>86</v>
      </c>
      <c r="F66" s="11"/>
      <c r="G66" s="32">
        <v>3300</v>
      </c>
      <c r="H66" s="31"/>
      <c r="I66" s="34"/>
    </row>
    <row r="67" spans="1:9" ht="12.75" customHeight="1" x14ac:dyDescent="0.15">
      <c r="A67" s="9"/>
      <c r="B67" s="10"/>
      <c r="C67" s="19"/>
      <c r="D67" s="10"/>
      <c r="E67" s="10" t="s">
        <v>87</v>
      </c>
      <c r="F67" s="11"/>
      <c r="G67" s="32">
        <v>419852</v>
      </c>
      <c r="H67" s="31"/>
      <c r="I67" s="34"/>
    </row>
    <row r="68" spans="1:9" ht="12.75" customHeight="1" x14ac:dyDescent="0.15">
      <c r="A68" s="9"/>
      <c r="B68" s="10"/>
      <c r="C68" s="19"/>
      <c r="D68" s="10"/>
      <c r="E68" s="10" t="s">
        <v>88</v>
      </c>
      <c r="F68" s="11"/>
      <c r="G68" s="32">
        <v>66540</v>
      </c>
      <c r="H68" s="31"/>
      <c r="I68" s="34"/>
    </row>
    <row r="69" spans="1:9" ht="12.75" customHeight="1" x14ac:dyDescent="0.15">
      <c r="A69" s="9"/>
      <c r="B69" s="10"/>
      <c r="C69" s="19"/>
      <c r="D69" s="10"/>
      <c r="E69" s="10" t="s">
        <v>83</v>
      </c>
      <c r="F69" s="11"/>
      <c r="G69" s="32">
        <v>180991</v>
      </c>
      <c r="H69" s="31"/>
      <c r="I69" s="34"/>
    </row>
    <row r="70" spans="1:9" ht="12.75" customHeight="1" x14ac:dyDescent="0.15">
      <c r="A70" s="9"/>
      <c r="B70" s="10"/>
      <c r="C70" s="19"/>
      <c r="D70" s="10"/>
      <c r="E70" s="55" t="s">
        <v>106</v>
      </c>
      <c r="F70" s="56"/>
      <c r="G70" s="32">
        <v>235483</v>
      </c>
      <c r="H70" s="31"/>
      <c r="I70" s="34"/>
    </row>
    <row r="71" spans="1:9" ht="12.75" customHeight="1" x14ac:dyDescent="0.15">
      <c r="A71" s="9"/>
      <c r="B71" s="10"/>
      <c r="C71" s="19"/>
      <c r="D71" s="10"/>
      <c r="E71" s="10" t="s">
        <v>33</v>
      </c>
      <c r="F71" s="11"/>
      <c r="G71" s="35">
        <f>SUM(G47:G70)</f>
        <v>12108785</v>
      </c>
      <c r="H71" s="31"/>
      <c r="I71" s="34"/>
    </row>
    <row r="72" spans="1:9" ht="12.75" customHeight="1" x14ac:dyDescent="0.15">
      <c r="A72" s="9"/>
      <c r="B72" s="10"/>
      <c r="C72" s="10" t="s">
        <v>44</v>
      </c>
      <c r="D72" s="10"/>
      <c r="E72" s="19"/>
      <c r="F72" s="11"/>
      <c r="G72" s="32"/>
      <c r="H72" s="33">
        <f>G45+G71</f>
        <v>14377505</v>
      </c>
      <c r="I72" s="34"/>
    </row>
    <row r="73" spans="1:9" ht="12.75" customHeight="1" x14ac:dyDescent="0.15">
      <c r="A73" s="9"/>
      <c r="B73" s="10" t="s">
        <v>34</v>
      </c>
      <c r="C73" s="19"/>
      <c r="D73" s="10"/>
      <c r="E73" s="10"/>
      <c r="F73" s="11"/>
      <c r="G73" s="32"/>
      <c r="H73" s="37"/>
      <c r="I73" s="43">
        <f>H41+H72</f>
        <v>53572265</v>
      </c>
    </row>
    <row r="74" spans="1:9" ht="12.75" customHeight="1" x14ac:dyDescent="0.15">
      <c r="A74" s="9"/>
      <c r="B74" s="19"/>
      <c r="C74" s="10" t="s">
        <v>35</v>
      </c>
      <c r="D74" s="10"/>
      <c r="E74" s="10"/>
      <c r="F74" s="11"/>
      <c r="G74" s="32"/>
      <c r="H74" s="31"/>
      <c r="I74" s="44">
        <f>I29-I73</f>
        <v>-194712</v>
      </c>
    </row>
    <row r="75" spans="1:9" ht="12.75" customHeight="1" x14ac:dyDescent="0.15">
      <c r="A75" s="9" t="s">
        <v>24</v>
      </c>
      <c r="B75" s="10" t="s">
        <v>23</v>
      </c>
      <c r="C75" s="10"/>
      <c r="D75" s="10"/>
      <c r="E75" s="10"/>
      <c r="F75" s="11"/>
      <c r="G75" s="32"/>
      <c r="H75" s="31"/>
      <c r="I75" s="34"/>
    </row>
    <row r="76" spans="1:9" ht="12.75" customHeight="1" x14ac:dyDescent="0.15">
      <c r="A76" s="9"/>
      <c r="B76" s="10" t="s">
        <v>43</v>
      </c>
      <c r="C76" s="10" t="s">
        <v>121</v>
      </c>
      <c r="D76" s="10"/>
      <c r="E76" s="10"/>
      <c r="F76" s="11"/>
      <c r="G76" s="32"/>
      <c r="H76" s="33">
        <v>0</v>
      </c>
      <c r="I76" s="34"/>
    </row>
    <row r="77" spans="1:9" ht="12.75" customHeight="1" x14ac:dyDescent="0.15">
      <c r="A77" s="9"/>
      <c r="B77" s="10" t="s">
        <v>36</v>
      </c>
      <c r="C77" s="19"/>
      <c r="D77" s="10"/>
      <c r="E77" s="10"/>
      <c r="F77" s="11"/>
      <c r="G77" s="32"/>
      <c r="H77" s="31"/>
      <c r="I77" s="34">
        <f>H76</f>
        <v>0</v>
      </c>
    </row>
    <row r="78" spans="1:9" ht="12.75" customHeight="1" x14ac:dyDescent="0.15">
      <c r="A78" s="9" t="s">
        <v>26</v>
      </c>
      <c r="B78" s="10" t="s">
        <v>25</v>
      </c>
      <c r="C78" s="10"/>
      <c r="D78" s="10"/>
      <c r="E78" s="10"/>
      <c r="F78" s="11"/>
      <c r="G78" s="32"/>
      <c r="H78" s="31"/>
      <c r="I78" s="34"/>
    </row>
    <row r="79" spans="1:9" ht="12.75" customHeight="1" x14ac:dyDescent="0.15">
      <c r="A79" s="9"/>
      <c r="B79" s="10"/>
      <c r="C79" s="10"/>
      <c r="D79" s="10"/>
      <c r="E79" s="10"/>
      <c r="F79" s="11"/>
      <c r="G79" s="32"/>
      <c r="H79" s="31"/>
      <c r="I79" s="34"/>
    </row>
    <row r="80" spans="1:9" ht="12.75" customHeight="1" x14ac:dyDescent="0.15">
      <c r="A80" s="9"/>
      <c r="B80" s="10"/>
      <c r="C80" s="10"/>
      <c r="D80" s="10"/>
      <c r="E80" s="10"/>
      <c r="F80" s="11"/>
      <c r="G80" s="32"/>
      <c r="H80" s="33">
        <v>0</v>
      </c>
      <c r="I80" s="34"/>
    </row>
    <row r="81" spans="1:9" ht="12.75" customHeight="1" x14ac:dyDescent="0.15">
      <c r="A81" s="9"/>
      <c r="B81" s="10" t="s">
        <v>37</v>
      </c>
      <c r="C81" s="19"/>
      <c r="D81" s="10"/>
      <c r="E81" s="10"/>
      <c r="F81" s="11"/>
      <c r="G81" s="32"/>
      <c r="H81" s="31"/>
      <c r="I81" s="43">
        <f>H79+H80</f>
        <v>0</v>
      </c>
    </row>
    <row r="82" spans="1:9" ht="12.75" customHeight="1" x14ac:dyDescent="0.15">
      <c r="A82" s="9"/>
      <c r="B82" s="10"/>
      <c r="C82" s="19" t="s">
        <v>51</v>
      </c>
      <c r="D82" s="10"/>
      <c r="E82" s="10"/>
      <c r="F82" s="11"/>
      <c r="G82" s="32"/>
      <c r="H82" s="31"/>
      <c r="I82" s="34">
        <f>+I74+H77-H81</f>
        <v>-194712</v>
      </c>
    </row>
    <row r="83" spans="1:9" ht="12.75" customHeight="1" x14ac:dyDescent="0.15">
      <c r="A83" s="9"/>
      <c r="B83" s="10"/>
      <c r="C83" s="19" t="s">
        <v>52</v>
      </c>
      <c r="D83" s="10"/>
      <c r="E83" s="10"/>
      <c r="F83" s="11"/>
      <c r="G83" s="32"/>
      <c r="H83" s="31"/>
      <c r="I83" s="34">
        <v>80000</v>
      </c>
    </row>
    <row r="84" spans="1:9" ht="12.75" customHeight="1" x14ac:dyDescent="0.15">
      <c r="A84" s="9"/>
      <c r="B84" s="10"/>
      <c r="C84" s="10" t="s">
        <v>39</v>
      </c>
      <c r="D84" s="10"/>
      <c r="E84" s="10"/>
      <c r="F84" s="11"/>
      <c r="G84" s="32"/>
      <c r="H84" s="31"/>
      <c r="I84" s="34">
        <f>I82-I83</f>
        <v>-274712</v>
      </c>
    </row>
    <row r="85" spans="1:9" ht="12.75" customHeight="1" x14ac:dyDescent="0.15">
      <c r="A85" s="9"/>
      <c r="B85" s="10"/>
      <c r="C85" s="10" t="s">
        <v>40</v>
      </c>
      <c r="D85" s="10"/>
      <c r="E85" s="10"/>
      <c r="F85" s="11"/>
      <c r="G85" s="32"/>
      <c r="H85" s="31"/>
      <c r="I85" s="43">
        <v>22084727</v>
      </c>
    </row>
    <row r="86" spans="1:9" ht="12.75" customHeight="1" thickBot="1" x14ac:dyDescent="0.2">
      <c r="A86" s="12"/>
      <c r="B86" s="13"/>
      <c r="C86" s="13" t="s">
        <v>41</v>
      </c>
      <c r="D86" s="13"/>
      <c r="E86" s="13"/>
      <c r="F86" s="14"/>
      <c r="G86" s="38"/>
      <c r="H86" s="33"/>
      <c r="I86" s="45">
        <f>+I84+I85</f>
        <v>21810015</v>
      </c>
    </row>
    <row r="87" spans="1:9" ht="5.85" customHeight="1" thickTop="1" x14ac:dyDescent="0.15"/>
  </sheetData>
  <mergeCells count="9">
    <mergeCell ref="E70:F70"/>
    <mergeCell ref="A1:I1"/>
    <mergeCell ref="A2:I2"/>
    <mergeCell ref="G6:I6"/>
    <mergeCell ref="E23:F23"/>
    <mergeCell ref="C32:D32"/>
    <mergeCell ref="C38:D38"/>
    <mergeCell ref="C43:D43"/>
    <mergeCell ref="C46:D46"/>
  </mergeCells>
  <phoneticPr fontId="2"/>
  <pageMargins left="1.0236220472440944" right="0" top="0.15748031496062992" bottom="0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17365-21DE-41D7-8E55-D4F97E33A8DF}">
  <dimension ref="A1:I86"/>
  <sheetViews>
    <sheetView tabSelected="1" topLeftCell="A46" workbookViewId="0">
      <selection activeCell="M80" sqref="M80"/>
    </sheetView>
  </sheetViews>
  <sheetFormatPr defaultRowHeight="13.5" x14ac:dyDescent="0.15"/>
  <cols>
    <col min="1" max="2" width="2.625" style="4" customWidth="1"/>
    <col min="3" max="5" width="2.125" style="4" customWidth="1"/>
    <col min="6" max="6" width="29.125" style="4" customWidth="1"/>
    <col min="7" max="9" width="22.25" customWidth="1"/>
  </cols>
  <sheetData>
    <row r="1" spans="1:9" ht="21.75" customHeight="1" x14ac:dyDescent="0.2">
      <c r="A1" s="57" t="s">
        <v>115</v>
      </c>
      <c r="B1" s="57"/>
      <c r="C1" s="57"/>
      <c r="D1" s="57"/>
      <c r="E1" s="57"/>
      <c r="F1" s="57"/>
      <c r="G1" s="57"/>
      <c r="H1" s="57"/>
      <c r="I1" s="57"/>
    </row>
    <row r="2" spans="1:9" s="1" customFormat="1" ht="24" x14ac:dyDescent="0.25">
      <c r="A2" s="51" t="s">
        <v>128</v>
      </c>
      <c r="B2" s="51"/>
      <c r="C2" s="51"/>
      <c r="D2" s="51"/>
      <c r="E2" s="51"/>
      <c r="F2" s="51"/>
      <c r="G2" s="51"/>
      <c r="H2" s="51"/>
      <c r="I2" s="51"/>
    </row>
    <row r="3" spans="1:9" s="29" customFormat="1" ht="12.75" customHeight="1" x14ac:dyDescent="0.15">
      <c r="A3" s="15" t="s">
        <v>133</v>
      </c>
      <c r="B3" s="15"/>
      <c r="C3" s="15"/>
      <c r="D3" s="15"/>
      <c r="E3" s="15"/>
      <c r="F3" s="15"/>
      <c r="G3" s="18"/>
      <c r="H3" s="18"/>
      <c r="I3" s="18"/>
    </row>
    <row r="4" spans="1:9" s="29" customFormat="1" ht="12.75" customHeight="1" x14ac:dyDescent="0.15">
      <c r="A4" s="8"/>
      <c r="B4" s="8"/>
      <c r="C4" s="8"/>
      <c r="D4" s="8"/>
      <c r="E4" s="8"/>
      <c r="F4" s="8"/>
      <c r="G4" s="19"/>
      <c r="H4" s="19"/>
      <c r="I4" s="16" t="s">
        <v>71</v>
      </c>
    </row>
    <row r="5" spans="1:9" s="29" customFormat="1" ht="12.75" customHeight="1" x14ac:dyDescent="0.15">
      <c r="A5" s="8"/>
      <c r="B5" s="8"/>
      <c r="C5" s="8"/>
      <c r="D5" s="8"/>
      <c r="E5" s="8"/>
      <c r="F5" s="8"/>
      <c r="G5" s="8"/>
      <c r="H5" s="8"/>
      <c r="I5" s="17" t="s">
        <v>1</v>
      </c>
    </row>
    <row r="6" spans="1:9" s="29" customFormat="1" ht="12.75" customHeight="1" x14ac:dyDescent="0.15">
      <c r="A6" s="25" t="s">
        <v>0</v>
      </c>
      <c r="B6" s="26"/>
      <c r="C6" s="26"/>
      <c r="D6" s="26"/>
      <c r="E6" s="26"/>
      <c r="F6" s="27"/>
      <c r="G6" s="53" t="s">
        <v>7</v>
      </c>
      <c r="H6" s="54"/>
      <c r="I6" s="54"/>
    </row>
    <row r="7" spans="1:9" s="29" customFormat="1" ht="12.75" customHeight="1" x14ac:dyDescent="0.15">
      <c r="A7" s="9" t="s">
        <v>12</v>
      </c>
      <c r="B7" s="10" t="s">
        <v>11</v>
      </c>
      <c r="C7" s="10"/>
      <c r="D7" s="10"/>
      <c r="E7" s="10"/>
      <c r="F7" s="11"/>
      <c r="G7" s="20"/>
      <c r="H7" s="21"/>
      <c r="I7" s="21"/>
    </row>
    <row r="8" spans="1:9" s="29" customFormat="1" ht="12.75" customHeight="1" x14ac:dyDescent="0.15">
      <c r="A8" s="9"/>
      <c r="B8" s="10" t="s">
        <v>9</v>
      </c>
      <c r="C8" s="10" t="s">
        <v>8</v>
      </c>
      <c r="D8" s="10"/>
      <c r="E8" s="10"/>
      <c r="F8" s="11"/>
      <c r="G8" s="32"/>
      <c r="H8" s="31"/>
      <c r="I8" s="31"/>
    </row>
    <row r="9" spans="1:9" s="29" customFormat="1" ht="12.75" customHeight="1" x14ac:dyDescent="0.15">
      <c r="A9" s="9"/>
      <c r="B9" s="10"/>
      <c r="C9" s="10" t="s">
        <v>134</v>
      </c>
      <c r="D9" s="10"/>
      <c r="E9" s="10"/>
      <c r="F9" s="11"/>
      <c r="G9" s="32">
        <v>48000</v>
      </c>
      <c r="H9" s="31"/>
      <c r="I9" s="31"/>
    </row>
    <row r="10" spans="1:9" s="29" customFormat="1" ht="12.75" customHeight="1" x14ac:dyDescent="0.15">
      <c r="A10" s="9"/>
      <c r="B10" s="10"/>
      <c r="C10" s="10" t="s">
        <v>118</v>
      </c>
      <c r="D10" s="10"/>
      <c r="E10" s="10"/>
      <c r="F10" s="11"/>
      <c r="G10" s="31">
        <v>150000</v>
      </c>
      <c r="H10" s="31"/>
      <c r="I10" s="31"/>
    </row>
    <row r="11" spans="1:9" s="29" customFormat="1" ht="12.75" customHeight="1" x14ac:dyDescent="0.15">
      <c r="A11" s="9"/>
      <c r="B11" s="10"/>
      <c r="C11" s="10"/>
      <c r="D11" s="10" t="s">
        <v>98</v>
      </c>
      <c r="E11" s="10"/>
      <c r="F11" s="11"/>
      <c r="G11" s="33"/>
      <c r="H11" s="31">
        <f>G9+G10+G11</f>
        <v>198000</v>
      </c>
      <c r="I11" s="31"/>
    </row>
    <row r="12" spans="1:9" s="29" customFormat="1" ht="12.75" customHeight="1" x14ac:dyDescent="0.15">
      <c r="A12" s="9"/>
      <c r="B12" s="10" t="s">
        <v>95</v>
      </c>
      <c r="C12" s="10" t="s">
        <v>49</v>
      </c>
      <c r="D12" s="10"/>
      <c r="E12" s="10"/>
      <c r="F12" s="11"/>
      <c r="G12" s="32"/>
      <c r="H12" s="31"/>
      <c r="I12" s="31"/>
    </row>
    <row r="13" spans="1:9" s="29" customFormat="1" ht="12.75" customHeight="1" x14ac:dyDescent="0.15">
      <c r="A13" s="9"/>
      <c r="B13" s="10"/>
      <c r="C13" s="10" t="s">
        <v>126</v>
      </c>
      <c r="D13" s="10"/>
      <c r="E13" s="10"/>
      <c r="F13" s="11"/>
      <c r="G13" s="32">
        <v>20000</v>
      </c>
      <c r="H13" s="31"/>
      <c r="I13" s="31"/>
    </row>
    <row r="14" spans="1:9" s="29" customFormat="1" ht="12.75" customHeight="1" x14ac:dyDescent="0.15">
      <c r="A14" s="9"/>
      <c r="B14" s="10"/>
      <c r="C14" s="10" t="s">
        <v>127</v>
      </c>
      <c r="D14" s="10"/>
      <c r="E14" s="10"/>
      <c r="F14" s="11"/>
      <c r="G14" s="33">
        <v>0</v>
      </c>
      <c r="H14" s="31">
        <f>G13+G14</f>
        <v>20000</v>
      </c>
      <c r="I14" s="31"/>
    </row>
    <row r="15" spans="1:9" s="29" customFormat="1" ht="12.75" customHeight="1" x14ac:dyDescent="0.15">
      <c r="A15" s="9"/>
      <c r="B15" s="10" t="s">
        <v>13</v>
      </c>
      <c r="C15" s="10" t="s">
        <v>14</v>
      </c>
      <c r="D15" s="10"/>
      <c r="E15" s="10"/>
      <c r="F15" s="11"/>
      <c r="G15" s="32"/>
      <c r="H15" s="31"/>
      <c r="I15" s="31"/>
    </row>
    <row r="16" spans="1:9" s="29" customFormat="1" ht="12.75" customHeight="1" x14ac:dyDescent="0.15">
      <c r="A16" s="9"/>
      <c r="B16" s="10"/>
      <c r="C16" s="10"/>
      <c r="D16" s="10"/>
      <c r="E16" s="10" t="s">
        <v>72</v>
      </c>
      <c r="F16" s="11"/>
      <c r="G16" s="32">
        <v>3840000</v>
      </c>
      <c r="H16" s="31"/>
      <c r="I16" s="31"/>
    </row>
    <row r="17" spans="1:9" s="29" customFormat="1" ht="12.75" customHeight="1" x14ac:dyDescent="0.15">
      <c r="A17" s="9"/>
      <c r="B17" s="10"/>
      <c r="C17" s="10"/>
      <c r="D17" s="10"/>
      <c r="E17" s="10" t="s">
        <v>73</v>
      </c>
      <c r="F17" s="11"/>
      <c r="G17" s="32">
        <v>500000</v>
      </c>
      <c r="H17" s="31"/>
      <c r="I17" s="31"/>
    </row>
    <row r="18" spans="1:9" ht="12.75" customHeight="1" x14ac:dyDescent="0.15">
      <c r="A18" s="9"/>
      <c r="B18" s="10"/>
      <c r="C18" s="10"/>
      <c r="D18" s="10"/>
      <c r="E18" s="10" t="s">
        <v>93</v>
      </c>
      <c r="F18" s="11"/>
      <c r="G18" s="33"/>
      <c r="H18" s="31">
        <f>G16+G17+G18</f>
        <v>4340000</v>
      </c>
      <c r="I18" s="31"/>
    </row>
    <row r="19" spans="1:9" ht="12.75" customHeight="1" x14ac:dyDescent="0.15">
      <c r="A19" s="9"/>
      <c r="B19" s="10" t="s">
        <v>15</v>
      </c>
      <c r="C19" s="10" t="s">
        <v>29</v>
      </c>
      <c r="D19" s="10"/>
      <c r="E19" s="10"/>
      <c r="F19" s="11"/>
      <c r="G19" s="32"/>
      <c r="H19" s="31"/>
      <c r="I19" s="31"/>
    </row>
    <row r="20" spans="1:9" ht="12.75" customHeight="1" x14ac:dyDescent="0.15">
      <c r="A20" s="9"/>
      <c r="B20" s="10"/>
      <c r="C20" s="10"/>
      <c r="D20" s="10"/>
      <c r="E20" s="10" t="s">
        <v>74</v>
      </c>
      <c r="F20" s="11"/>
      <c r="G20" s="32">
        <v>29000000</v>
      </c>
      <c r="H20" s="31"/>
      <c r="I20" s="31"/>
    </row>
    <row r="21" spans="1:9" ht="12.75" customHeight="1" x14ac:dyDescent="0.15">
      <c r="A21" s="9"/>
      <c r="B21" s="10"/>
      <c r="C21" s="10"/>
      <c r="D21" s="10"/>
      <c r="E21" s="10" t="s">
        <v>75</v>
      </c>
      <c r="F21" s="11"/>
      <c r="G21" s="32">
        <v>1500000</v>
      </c>
      <c r="H21" s="31"/>
      <c r="I21" s="31"/>
    </row>
    <row r="22" spans="1:9" ht="12.75" customHeight="1" x14ac:dyDescent="0.15">
      <c r="A22" s="9"/>
      <c r="B22" s="10"/>
      <c r="C22" s="10" t="s">
        <v>57</v>
      </c>
      <c r="D22" s="10"/>
      <c r="E22" s="10" t="s">
        <v>76</v>
      </c>
      <c r="F22" s="11"/>
      <c r="G22" s="32">
        <v>16000000</v>
      </c>
      <c r="H22" s="31"/>
      <c r="I22" s="31"/>
    </row>
    <row r="23" spans="1:9" ht="12.75" customHeight="1" x14ac:dyDescent="0.15">
      <c r="A23" s="9"/>
      <c r="B23" s="10"/>
      <c r="C23" s="10" t="s">
        <v>105</v>
      </c>
      <c r="D23" s="10"/>
      <c r="E23" s="55" t="s">
        <v>106</v>
      </c>
      <c r="F23" s="56"/>
      <c r="G23" s="32">
        <v>2000000</v>
      </c>
      <c r="H23" s="31"/>
      <c r="I23" s="31"/>
    </row>
    <row r="24" spans="1:9" ht="12.75" customHeight="1" x14ac:dyDescent="0.15">
      <c r="A24" s="9"/>
      <c r="B24" s="10"/>
      <c r="C24" s="10"/>
      <c r="D24" s="10"/>
      <c r="E24" s="10" t="s">
        <v>80</v>
      </c>
      <c r="F24" s="11"/>
      <c r="G24" s="33">
        <v>1400000</v>
      </c>
      <c r="H24" s="31">
        <f>G20+G21+G22+G23+G24</f>
        <v>49900000</v>
      </c>
      <c r="I24" s="31"/>
    </row>
    <row r="25" spans="1:9" ht="12.75" customHeight="1" x14ac:dyDescent="0.15">
      <c r="A25" s="9"/>
      <c r="B25" s="10" t="s">
        <v>16</v>
      </c>
      <c r="C25" s="10" t="s">
        <v>30</v>
      </c>
      <c r="D25" s="10"/>
      <c r="E25" s="10"/>
      <c r="F25" s="11"/>
      <c r="G25" s="32"/>
      <c r="H25" s="31"/>
      <c r="I25" s="31"/>
    </row>
    <row r="26" spans="1:9" ht="12.75" customHeight="1" x14ac:dyDescent="0.15">
      <c r="A26" s="9"/>
      <c r="B26" s="10"/>
      <c r="C26" s="10" t="s">
        <v>127</v>
      </c>
      <c r="D26" s="10"/>
      <c r="E26" s="10"/>
      <c r="F26" s="11"/>
      <c r="G26" s="32"/>
      <c r="H26" s="31"/>
      <c r="I26" s="31"/>
    </row>
    <row r="27" spans="1:9" ht="12.75" customHeight="1" x14ac:dyDescent="0.15">
      <c r="A27" s="9"/>
      <c r="B27" s="10"/>
      <c r="C27" s="10" t="s">
        <v>2</v>
      </c>
      <c r="D27" s="10"/>
      <c r="E27" s="10"/>
      <c r="F27" s="11"/>
      <c r="G27" s="32"/>
      <c r="H27" s="31"/>
      <c r="I27" s="31"/>
    </row>
    <row r="28" spans="1:9" ht="12.75" customHeight="1" x14ac:dyDescent="0.15">
      <c r="A28" s="9"/>
      <c r="B28" s="10"/>
      <c r="C28" s="10" t="s">
        <v>53</v>
      </c>
      <c r="D28" s="10"/>
      <c r="E28" s="10"/>
      <c r="F28" s="11"/>
      <c r="G28" s="33"/>
      <c r="H28" s="33">
        <f>G27+G28</f>
        <v>0</v>
      </c>
      <c r="I28" s="31"/>
    </row>
    <row r="29" spans="1:9" ht="12.75" customHeight="1" x14ac:dyDescent="0.15">
      <c r="A29" s="9"/>
      <c r="B29" s="10" t="s">
        <v>38</v>
      </c>
      <c r="C29" s="10"/>
      <c r="D29" s="10"/>
      <c r="E29" s="10"/>
      <c r="F29" s="11"/>
      <c r="G29" s="32"/>
      <c r="H29" s="37"/>
      <c r="I29" s="34">
        <f>H11+H14+H18+H24+H28</f>
        <v>54458000</v>
      </c>
    </row>
    <row r="30" spans="1:9" ht="12.75" customHeight="1" x14ac:dyDescent="0.15">
      <c r="A30" s="9" t="s">
        <v>18</v>
      </c>
      <c r="B30" s="10" t="s">
        <v>17</v>
      </c>
      <c r="C30" s="10"/>
      <c r="D30" s="10"/>
      <c r="E30" s="10"/>
      <c r="F30" s="11"/>
      <c r="G30" s="32"/>
      <c r="H30" s="31"/>
      <c r="I30" s="34"/>
    </row>
    <row r="31" spans="1:9" ht="12.75" customHeight="1" x14ac:dyDescent="0.15">
      <c r="A31" s="9"/>
      <c r="B31" s="10" t="s">
        <v>10</v>
      </c>
      <c r="C31" s="10" t="s">
        <v>46</v>
      </c>
      <c r="D31" s="10"/>
      <c r="E31" s="10"/>
      <c r="F31" s="11"/>
      <c r="G31" s="32"/>
      <c r="H31" s="31"/>
      <c r="I31" s="34"/>
    </row>
    <row r="32" spans="1:9" ht="12.75" customHeight="1" x14ac:dyDescent="0.15">
      <c r="A32" s="9"/>
      <c r="B32" s="19"/>
      <c r="C32" s="50" t="s">
        <v>21</v>
      </c>
      <c r="D32" s="50"/>
      <c r="E32" s="10" t="s">
        <v>19</v>
      </c>
      <c r="F32" s="11"/>
      <c r="G32" s="32"/>
      <c r="H32" s="31"/>
      <c r="I32" s="34"/>
    </row>
    <row r="33" spans="1:9" ht="12.75" customHeight="1" x14ac:dyDescent="0.15">
      <c r="A33" s="9"/>
      <c r="B33" s="10"/>
      <c r="C33" s="19"/>
      <c r="D33" s="19"/>
      <c r="E33" s="10" t="s">
        <v>31</v>
      </c>
      <c r="F33" s="11"/>
      <c r="G33" s="32">
        <v>32000000</v>
      </c>
      <c r="H33" s="31"/>
      <c r="I33" s="34"/>
    </row>
    <row r="34" spans="1:9" ht="12.75" customHeight="1" x14ac:dyDescent="0.15">
      <c r="A34" s="9"/>
      <c r="B34" s="10"/>
      <c r="C34" s="19"/>
      <c r="D34" s="19"/>
      <c r="E34" s="10" t="s">
        <v>122</v>
      </c>
      <c r="F34" s="11"/>
      <c r="G34" s="32">
        <v>2800000</v>
      </c>
      <c r="H34" s="31"/>
      <c r="I34" s="34"/>
    </row>
    <row r="35" spans="1:9" ht="12.75" customHeight="1" x14ac:dyDescent="0.15">
      <c r="A35" s="9"/>
      <c r="B35" s="10"/>
      <c r="C35" s="19"/>
      <c r="D35" s="19"/>
      <c r="E35" s="10" t="s">
        <v>4</v>
      </c>
      <c r="F35" s="11"/>
      <c r="G35" s="32">
        <v>2600000</v>
      </c>
      <c r="H35" s="31"/>
      <c r="I35" s="34"/>
    </row>
    <row r="36" spans="1:9" ht="12.75" customHeight="1" x14ac:dyDescent="0.15">
      <c r="A36" s="9"/>
      <c r="B36" s="10"/>
      <c r="C36" s="19"/>
      <c r="D36" s="19"/>
      <c r="E36" s="10" t="s">
        <v>6</v>
      </c>
      <c r="F36" s="11"/>
      <c r="G36" s="31">
        <v>450000</v>
      </c>
      <c r="H36" s="31"/>
      <c r="I36" s="34"/>
    </row>
    <row r="37" spans="1:9" ht="12.75" customHeight="1" x14ac:dyDescent="0.15">
      <c r="A37" s="9"/>
      <c r="B37" s="10"/>
      <c r="C37" s="19"/>
      <c r="D37" s="19"/>
      <c r="E37" s="10" t="s">
        <v>32</v>
      </c>
      <c r="F37" s="11"/>
      <c r="G37" s="35">
        <f>SUM(G33:G36)</f>
        <v>37850000</v>
      </c>
      <c r="H37" s="31"/>
      <c r="I37" s="34"/>
    </row>
    <row r="38" spans="1:9" ht="12.75" customHeight="1" x14ac:dyDescent="0.15">
      <c r="A38" s="9"/>
      <c r="B38" s="19"/>
      <c r="C38" s="50" t="s">
        <v>22</v>
      </c>
      <c r="D38" s="50"/>
      <c r="E38" s="10" t="s">
        <v>20</v>
      </c>
      <c r="F38" s="11"/>
      <c r="G38" s="32"/>
      <c r="H38" s="31"/>
      <c r="I38" s="34"/>
    </row>
    <row r="39" spans="1:9" ht="12.75" customHeight="1" x14ac:dyDescent="0.15">
      <c r="A39" s="9"/>
      <c r="B39" s="10"/>
      <c r="C39" s="19"/>
      <c r="D39" s="10"/>
      <c r="E39" s="10" t="s">
        <v>55</v>
      </c>
      <c r="F39" s="11"/>
      <c r="G39" s="32">
        <v>1850000</v>
      </c>
      <c r="H39" s="31"/>
      <c r="I39" s="34"/>
    </row>
    <row r="40" spans="1:9" ht="12.75" customHeight="1" x14ac:dyDescent="0.15">
      <c r="A40" s="9"/>
      <c r="B40" s="10"/>
      <c r="C40" s="19"/>
      <c r="D40" s="10"/>
      <c r="E40" s="10" t="s">
        <v>33</v>
      </c>
      <c r="F40" s="11"/>
      <c r="G40" s="35">
        <f>G39</f>
        <v>1850000</v>
      </c>
      <c r="H40" s="31"/>
      <c r="I40" s="34"/>
    </row>
    <row r="41" spans="1:9" ht="12.75" customHeight="1" x14ac:dyDescent="0.15">
      <c r="A41" s="9"/>
      <c r="B41" s="10"/>
      <c r="C41" s="19" t="s">
        <v>45</v>
      </c>
      <c r="D41" s="10"/>
      <c r="E41" s="10"/>
      <c r="F41" s="10"/>
      <c r="G41" s="37"/>
      <c r="H41" s="31">
        <f>G37+G40</f>
        <v>39700000</v>
      </c>
      <c r="I41" s="34"/>
    </row>
    <row r="42" spans="1:9" ht="12.75" customHeight="1" x14ac:dyDescent="0.15">
      <c r="A42" s="9"/>
      <c r="B42" s="10" t="s">
        <v>47</v>
      </c>
      <c r="C42" s="10" t="s">
        <v>48</v>
      </c>
      <c r="D42" s="10"/>
      <c r="E42" s="10"/>
      <c r="F42" s="10"/>
      <c r="G42" s="31"/>
      <c r="H42" s="31"/>
      <c r="I42" s="34"/>
    </row>
    <row r="43" spans="1:9" ht="12.75" customHeight="1" x14ac:dyDescent="0.15">
      <c r="A43" s="9"/>
      <c r="B43" s="10"/>
      <c r="C43" s="50" t="s">
        <v>21</v>
      </c>
      <c r="D43" s="50"/>
      <c r="E43" s="10" t="s">
        <v>19</v>
      </c>
      <c r="F43" s="10"/>
      <c r="G43" s="31"/>
      <c r="H43" s="31"/>
      <c r="I43" s="34"/>
    </row>
    <row r="44" spans="1:9" ht="12.75" customHeight="1" x14ac:dyDescent="0.15">
      <c r="A44" s="9"/>
      <c r="B44" s="10"/>
      <c r="C44" s="19"/>
      <c r="D44" s="10"/>
      <c r="E44" s="10" t="s">
        <v>42</v>
      </c>
      <c r="F44" s="10"/>
      <c r="G44" s="33">
        <v>2268720</v>
      </c>
      <c r="H44" s="31"/>
      <c r="I44" s="34"/>
    </row>
    <row r="45" spans="1:9" ht="12.75" customHeight="1" x14ac:dyDescent="0.15">
      <c r="A45" s="9"/>
      <c r="B45" s="10"/>
      <c r="C45" s="19"/>
      <c r="D45" s="10"/>
      <c r="E45" s="10" t="s">
        <v>32</v>
      </c>
      <c r="F45" s="11"/>
      <c r="G45" s="35">
        <f>G44</f>
        <v>2268720</v>
      </c>
      <c r="H45" s="31"/>
      <c r="I45" s="34"/>
    </row>
    <row r="46" spans="1:9" ht="12.75" customHeight="1" x14ac:dyDescent="0.15">
      <c r="A46" s="9"/>
      <c r="B46" s="10"/>
      <c r="C46" s="50" t="s">
        <v>22</v>
      </c>
      <c r="D46" s="50"/>
      <c r="E46" s="10" t="s">
        <v>20</v>
      </c>
      <c r="F46" s="11"/>
      <c r="G46" s="32"/>
      <c r="H46" s="31"/>
      <c r="I46" s="34"/>
    </row>
    <row r="47" spans="1:9" ht="12.75" customHeight="1" x14ac:dyDescent="0.15">
      <c r="A47" s="9"/>
      <c r="B47" s="10"/>
      <c r="C47" s="19"/>
      <c r="D47" s="10"/>
      <c r="E47" s="10" t="s">
        <v>3</v>
      </c>
      <c r="F47" s="11"/>
      <c r="G47" s="32">
        <v>600000</v>
      </c>
      <c r="H47" s="31"/>
      <c r="I47" s="34"/>
    </row>
    <row r="48" spans="1:9" ht="12.75" customHeight="1" x14ac:dyDescent="0.15">
      <c r="A48" s="9"/>
      <c r="B48" s="10"/>
      <c r="C48" s="19"/>
      <c r="D48" s="10"/>
      <c r="E48" s="10" t="s">
        <v>58</v>
      </c>
      <c r="F48" s="11"/>
      <c r="G48" s="32">
        <v>300000</v>
      </c>
      <c r="H48" s="31"/>
      <c r="I48" s="34"/>
    </row>
    <row r="49" spans="1:9" ht="12.75" customHeight="1" x14ac:dyDescent="0.15">
      <c r="A49" s="9"/>
      <c r="B49" s="10"/>
      <c r="C49" s="19"/>
      <c r="D49" s="10"/>
      <c r="E49" s="10" t="s">
        <v>81</v>
      </c>
      <c r="F49" s="11"/>
      <c r="G49" s="32">
        <v>50000</v>
      </c>
      <c r="H49" s="31"/>
      <c r="I49" s="34"/>
    </row>
    <row r="50" spans="1:9" ht="12.75" customHeight="1" x14ac:dyDescent="0.15">
      <c r="A50" s="9"/>
      <c r="B50" s="10"/>
      <c r="C50" s="19"/>
      <c r="D50" s="10"/>
      <c r="E50" s="10" t="s">
        <v>108</v>
      </c>
      <c r="F50" s="11"/>
      <c r="G50" s="32">
        <v>30000</v>
      </c>
      <c r="H50" s="31"/>
      <c r="I50" s="34"/>
    </row>
    <row r="51" spans="1:9" ht="12.75" customHeight="1" x14ac:dyDescent="0.15">
      <c r="A51" s="9"/>
      <c r="B51" s="10"/>
      <c r="C51" s="19"/>
      <c r="D51" s="10"/>
      <c r="E51" s="10" t="s">
        <v>59</v>
      </c>
      <c r="F51" s="11"/>
      <c r="G51" s="32">
        <v>100000</v>
      </c>
      <c r="H51" s="31"/>
      <c r="I51" s="34"/>
    </row>
    <row r="52" spans="1:9" ht="12.75" customHeight="1" x14ac:dyDescent="0.15">
      <c r="A52" s="9"/>
      <c r="B52" s="10"/>
      <c r="C52" s="19"/>
      <c r="D52" s="10"/>
      <c r="E52" s="10" t="s">
        <v>5</v>
      </c>
      <c r="F52" s="11"/>
      <c r="G52" s="32">
        <v>3200000</v>
      </c>
      <c r="H52" s="31"/>
      <c r="I52" s="34"/>
    </row>
    <row r="53" spans="1:9" ht="12.75" customHeight="1" x14ac:dyDescent="0.15">
      <c r="A53" s="9"/>
      <c r="B53" s="10"/>
      <c r="C53" s="19"/>
      <c r="D53" s="10"/>
      <c r="E53" s="10" t="s">
        <v>60</v>
      </c>
      <c r="F53" s="11"/>
      <c r="G53" s="32">
        <v>250000</v>
      </c>
      <c r="H53" s="31"/>
      <c r="I53" s="34"/>
    </row>
    <row r="54" spans="1:9" ht="12.75" customHeight="1" x14ac:dyDescent="0.15">
      <c r="A54" s="9"/>
      <c r="B54" s="10"/>
      <c r="C54" s="19"/>
      <c r="D54" s="10"/>
      <c r="E54" s="10" t="s">
        <v>82</v>
      </c>
      <c r="F54" s="11"/>
      <c r="G54" s="32">
        <v>684000</v>
      </c>
      <c r="H54" s="31"/>
      <c r="I54" s="34"/>
    </row>
    <row r="55" spans="1:9" ht="12.75" customHeight="1" x14ac:dyDescent="0.15">
      <c r="A55" s="9"/>
      <c r="B55" s="10"/>
      <c r="C55" s="19"/>
      <c r="D55" s="10"/>
      <c r="E55" s="10" t="s">
        <v>61</v>
      </c>
      <c r="F55" s="11"/>
      <c r="G55" s="32">
        <v>350000</v>
      </c>
      <c r="H55" s="31"/>
      <c r="I55" s="34"/>
    </row>
    <row r="56" spans="1:9" ht="12.75" customHeight="1" x14ac:dyDescent="0.15">
      <c r="A56" s="9"/>
      <c r="B56" s="10"/>
      <c r="C56" s="19"/>
      <c r="D56" s="10"/>
      <c r="E56" s="10" t="s">
        <v>62</v>
      </c>
      <c r="F56" s="11"/>
      <c r="G56" s="32">
        <v>960000</v>
      </c>
      <c r="H56" s="31"/>
      <c r="I56" s="34"/>
    </row>
    <row r="57" spans="1:9" ht="12.75" customHeight="1" x14ac:dyDescent="0.15">
      <c r="A57" s="9"/>
      <c r="B57" s="10"/>
      <c r="C57" s="19"/>
      <c r="D57" s="10"/>
      <c r="E57" s="10" t="s">
        <v>63</v>
      </c>
      <c r="F57" s="11"/>
      <c r="G57" s="32">
        <v>250000</v>
      </c>
      <c r="H57" s="31"/>
      <c r="I57" s="34"/>
    </row>
    <row r="58" spans="1:9" ht="12.75" customHeight="1" x14ac:dyDescent="0.15">
      <c r="A58" s="9"/>
      <c r="B58" s="10"/>
      <c r="C58" s="19"/>
      <c r="D58" s="10"/>
      <c r="E58" s="10" t="s">
        <v>64</v>
      </c>
      <c r="F58" s="11"/>
      <c r="G58" s="32">
        <v>930000</v>
      </c>
      <c r="H58" s="31"/>
      <c r="I58" s="34"/>
    </row>
    <row r="59" spans="1:9" ht="12.75" customHeight="1" x14ac:dyDescent="0.15">
      <c r="A59" s="9"/>
      <c r="B59" s="10"/>
      <c r="C59" s="19"/>
      <c r="D59" s="10"/>
      <c r="E59" s="10" t="s">
        <v>91</v>
      </c>
      <c r="F59" s="11"/>
      <c r="G59" s="32">
        <v>200000</v>
      </c>
      <c r="H59" s="31"/>
      <c r="I59" s="34"/>
    </row>
    <row r="60" spans="1:9" ht="12.75" customHeight="1" x14ac:dyDescent="0.15">
      <c r="A60" s="9"/>
      <c r="B60" s="10"/>
      <c r="C60" s="19"/>
      <c r="D60" s="10"/>
      <c r="E60" s="10" t="s">
        <v>65</v>
      </c>
      <c r="F60" s="11"/>
      <c r="G60" s="32">
        <v>400000</v>
      </c>
      <c r="H60" s="31"/>
      <c r="I60" s="34"/>
    </row>
    <row r="61" spans="1:9" ht="12.75" customHeight="1" x14ac:dyDescent="0.15">
      <c r="A61" s="9"/>
      <c r="B61" s="10"/>
      <c r="C61" s="19"/>
      <c r="D61" s="10"/>
      <c r="E61" s="10" t="s">
        <v>110</v>
      </c>
      <c r="F61" s="11"/>
      <c r="G61" s="32">
        <v>500000</v>
      </c>
      <c r="H61" s="31"/>
      <c r="I61" s="34"/>
    </row>
    <row r="62" spans="1:9" ht="12.75" customHeight="1" x14ac:dyDescent="0.15">
      <c r="A62" s="9"/>
      <c r="B62" s="10"/>
      <c r="C62" s="19"/>
      <c r="D62" s="10"/>
      <c r="E62" s="10" t="s">
        <v>90</v>
      </c>
      <c r="F62" s="11"/>
      <c r="G62" s="32">
        <v>3000</v>
      </c>
      <c r="H62" s="31"/>
      <c r="I62" s="34"/>
    </row>
    <row r="63" spans="1:9" ht="12.75" customHeight="1" x14ac:dyDescent="0.15">
      <c r="A63" s="9"/>
      <c r="B63" s="10"/>
      <c r="C63" s="19"/>
      <c r="D63" s="10"/>
      <c r="E63" s="10" t="s">
        <v>84</v>
      </c>
      <c r="F63" s="11"/>
      <c r="G63" s="32">
        <v>650000</v>
      </c>
      <c r="H63" s="31"/>
      <c r="I63" s="34"/>
    </row>
    <row r="64" spans="1:9" ht="12.75" customHeight="1" x14ac:dyDescent="0.15">
      <c r="A64" s="9"/>
      <c r="B64" s="10"/>
      <c r="C64" s="19"/>
      <c r="D64" s="10"/>
      <c r="E64" s="10" t="s">
        <v>109</v>
      </c>
      <c r="F64" s="11"/>
      <c r="G64" s="32">
        <v>500000</v>
      </c>
      <c r="H64" s="31"/>
      <c r="I64" s="34"/>
    </row>
    <row r="65" spans="1:9" ht="12.75" customHeight="1" x14ac:dyDescent="0.15">
      <c r="A65" s="9"/>
      <c r="B65" s="10"/>
      <c r="C65" s="19"/>
      <c r="D65" s="10"/>
      <c r="E65" s="10" t="s">
        <v>86</v>
      </c>
      <c r="F65" s="11"/>
      <c r="G65" s="32">
        <v>5000</v>
      </c>
      <c r="H65" s="31"/>
      <c r="I65" s="34"/>
    </row>
    <row r="66" spans="1:9" ht="12.75" customHeight="1" x14ac:dyDescent="0.15">
      <c r="A66" s="9"/>
      <c r="B66" s="10"/>
      <c r="C66" s="19"/>
      <c r="D66" s="10"/>
      <c r="E66" s="10" t="s">
        <v>87</v>
      </c>
      <c r="F66" s="11"/>
      <c r="G66" s="32">
        <v>500000</v>
      </c>
      <c r="H66" s="31"/>
      <c r="I66" s="34"/>
    </row>
    <row r="67" spans="1:9" ht="12.75" customHeight="1" x14ac:dyDescent="0.15">
      <c r="A67" s="9"/>
      <c r="B67" s="10"/>
      <c r="C67" s="19"/>
      <c r="D67" s="10"/>
      <c r="E67" s="10" t="s">
        <v>88</v>
      </c>
      <c r="F67" s="11"/>
      <c r="G67" s="32">
        <v>50000</v>
      </c>
      <c r="H67" s="31"/>
      <c r="I67" s="34"/>
    </row>
    <row r="68" spans="1:9" ht="12.75" customHeight="1" x14ac:dyDescent="0.15">
      <c r="A68" s="9"/>
      <c r="B68" s="10"/>
      <c r="C68" s="19"/>
      <c r="D68" s="10"/>
      <c r="E68" s="10" t="s">
        <v>83</v>
      </c>
      <c r="F68" s="11"/>
      <c r="G68" s="32">
        <v>180000</v>
      </c>
      <c r="H68" s="31"/>
      <c r="I68" s="34"/>
    </row>
    <row r="69" spans="1:9" ht="12.75" customHeight="1" x14ac:dyDescent="0.15">
      <c r="A69" s="9"/>
      <c r="B69" s="10"/>
      <c r="C69" s="19"/>
      <c r="D69" s="10"/>
      <c r="E69" s="55" t="s">
        <v>106</v>
      </c>
      <c r="F69" s="56"/>
      <c r="G69" s="32">
        <v>250000</v>
      </c>
      <c r="H69" s="31"/>
      <c r="I69" s="34"/>
    </row>
    <row r="70" spans="1:9" ht="12.75" customHeight="1" x14ac:dyDescent="0.15">
      <c r="A70" s="9"/>
      <c r="B70" s="10"/>
      <c r="C70" s="19"/>
      <c r="D70" s="10"/>
      <c r="E70" s="10" t="s">
        <v>33</v>
      </c>
      <c r="F70" s="11"/>
      <c r="G70" s="35">
        <f>SUM(G47:G69)</f>
        <v>10942000</v>
      </c>
      <c r="H70" s="31"/>
      <c r="I70" s="34"/>
    </row>
    <row r="71" spans="1:9" ht="12.75" customHeight="1" x14ac:dyDescent="0.15">
      <c r="A71" s="9"/>
      <c r="B71" s="10"/>
      <c r="C71" s="10" t="s">
        <v>44</v>
      </c>
      <c r="D71" s="10"/>
      <c r="E71" s="19"/>
      <c r="F71" s="11"/>
      <c r="G71" s="32"/>
      <c r="H71" s="33">
        <f>G45+G70</f>
        <v>13210720</v>
      </c>
      <c r="I71" s="34"/>
    </row>
    <row r="72" spans="1:9" ht="12.75" customHeight="1" x14ac:dyDescent="0.15">
      <c r="A72" s="9"/>
      <c r="B72" s="10" t="s">
        <v>34</v>
      </c>
      <c r="C72" s="19"/>
      <c r="D72" s="10"/>
      <c r="E72" s="10"/>
      <c r="F72" s="11"/>
      <c r="G72" s="32"/>
      <c r="H72" s="37"/>
      <c r="I72" s="43">
        <f>H41+H71</f>
        <v>52910720</v>
      </c>
    </row>
    <row r="73" spans="1:9" ht="12.75" customHeight="1" x14ac:dyDescent="0.15">
      <c r="A73" s="9"/>
      <c r="B73" s="19"/>
      <c r="C73" s="10" t="s">
        <v>35</v>
      </c>
      <c r="D73" s="10"/>
      <c r="E73" s="10"/>
      <c r="F73" s="11"/>
      <c r="G73" s="32"/>
      <c r="H73" s="31"/>
      <c r="I73" s="44">
        <f>I29-I72</f>
        <v>1547280</v>
      </c>
    </row>
    <row r="74" spans="1:9" ht="12.75" customHeight="1" x14ac:dyDescent="0.15">
      <c r="A74" s="9" t="s">
        <v>24</v>
      </c>
      <c r="B74" s="10" t="s">
        <v>23</v>
      </c>
      <c r="C74" s="10"/>
      <c r="D74" s="10"/>
      <c r="E74" s="10"/>
      <c r="F74" s="11"/>
      <c r="G74" s="32"/>
      <c r="H74" s="31"/>
      <c r="I74" s="34"/>
    </row>
    <row r="75" spans="1:9" ht="12.75" customHeight="1" x14ac:dyDescent="0.15">
      <c r="A75" s="9"/>
      <c r="B75" s="10" t="s">
        <v>43</v>
      </c>
      <c r="C75" s="10" t="s">
        <v>121</v>
      </c>
      <c r="D75" s="10"/>
      <c r="E75" s="10"/>
      <c r="F75" s="11"/>
      <c r="G75" s="32"/>
      <c r="H75" s="33">
        <v>0</v>
      </c>
      <c r="I75" s="34"/>
    </row>
    <row r="76" spans="1:9" ht="12.75" customHeight="1" x14ac:dyDescent="0.15">
      <c r="A76" s="9"/>
      <c r="B76" s="10" t="s">
        <v>36</v>
      </c>
      <c r="C76" s="19"/>
      <c r="D76" s="10"/>
      <c r="E76" s="10"/>
      <c r="F76" s="11"/>
      <c r="G76" s="32"/>
      <c r="H76" s="31"/>
      <c r="I76" s="34">
        <f>H75</f>
        <v>0</v>
      </c>
    </row>
    <row r="77" spans="1:9" ht="12.75" customHeight="1" x14ac:dyDescent="0.15">
      <c r="A77" s="9" t="s">
        <v>26</v>
      </c>
      <c r="B77" s="10" t="s">
        <v>25</v>
      </c>
      <c r="C77" s="10"/>
      <c r="D77" s="10"/>
      <c r="E77" s="10"/>
      <c r="F77" s="11"/>
      <c r="G77" s="32"/>
      <c r="H77" s="31"/>
      <c r="I77" s="34"/>
    </row>
    <row r="78" spans="1:9" ht="12.75" customHeight="1" x14ac:dyDescent="0.15">
      <c r="A78" s="9"/>
      <c r="B78" s="10"/>
      <c r="C78" s="10"/>
      <c r="D78" s="10"/>
      <c r="E78" s="10"/>
      <c r="F78" s="11"/>
      <c r="G78" s="32"/>
      <c r="H78" s="31"/>
      <c r="I78" s="34"/>
    </row>
    <row r="79" spans="1:9" ht="12.75" customHeight="1" x14ac:dyDescent="0.15">
      <c r="A79" s="9"/>
      <c r="B79" s="10"/>
      <c r="C79" s="10"/>
      <c r="D79" s="10"/>
      <c r="E79" s="10"/>
      <c r="F79" s="11"/>
      <c r="G79" s="32"/>
      <c r="H79" s="33">
        <v>0</v>
      </c>
      <c r="I79" s="34"/>
    </row>
    <row r="80" spans="1:9" ht="12.75" customHeight="1" x14ac:dyDescent="0.15">
      <c r="A80" s="9"/>
      <c r="B80" s="10" t="s">
        <v>37</v>
      </c>
      <c r="C80" s="19"/>
      <c r="D80" s="10"/>
      <c r="E80" s="10"/>
      <c r="F80" s="11"/>
      <c r="G80" s="32"/>
      <c r="H80" s="31"/>
      <c r="I80" s="43">
        <f>H79</f>
        <v>0</v>
      </c>
    </row>
    <row r="81" spans="1:9" ht="12.75" customHeight="1" x14ac:dyDescent="0.15">
      <c r="A81" s="9"/>
      <c r="B81" s="10"/>
      <c r="C81" s="19" t="s">
        <v>51</v>
      </c>
      <c r="D81" s="10"/>
      <c r="E81" s="10"/>
      <c r="F81" s="11"/>
      <c r="G81" s="32"/>
      <c r="H81" s="31"/>
      <c r="I81" s="34">
        <f>+I73+H76-H80</f>
        <v>1547280</v>
      </c>
    </row>
    <row r="82" spans="1:9" ht="12.75" customHeight="1" x14ac:dyDescent="0.15">
      <c r="A82" s="9"/>
      <c r="B82" s="10"/>
      <c r="C82" s="19" t="s">
        <v>52</v>
      </c>
      <c r="D82" s="10"/>
      <c r="E82" s="10"/>
      <c r="F82" s="11"/>
      <c r="G82" s="32"/>
      <c r="H82" s="31"/>
      <c r="I82" s="34">
        <v>370000</v>
      </c>
    </row>
    <row r="83" spans="1:9" ht="12.75" customHeight="1" x14ac:dyDescent="0.15">
      <c r="A83" s="9"/>
      <c r="B83" s="10"/>
      <c r="C83" s="10" t="s">
        <v>39</v>
      </c>
      <c r="D83" s="10"/>
      <c r="E83" s="10"/>
      <c r="F83" s="11"/>
      <c r="G83" s="32"/>
      <c r="H83" s="31"/>
      <c r="I83" s="34">
        <f>I81-I82</f>
        <v>1177280</v>
      </c>
    </row>
    <row r="84" spans="1:9" ht="12.75" customHeight="1" x14ac:dyDescent="0.15">
      <c r="A84" s="9"/>
      <c r="B84" s="10"/>
      <c r="C84" s="10" t="s">
        <v>40</v>
      </c>
      <c r="D84" s="10"/>
      <c r="E84" s="10"/>
      <c r="F84" s="11"/>
      <c r="G84" s="32"/>
      <c r="H84" s="31"/>
      <c r="I84" s="43">
        <v>21810015</v>
      </c>
    </row>
    <row r="85" spans="1:9" ht="12.75" customHeight="1" thickBot="1" x14ac:dyDescent="0.2">
      <c r="A85" s="12"/>
      <c r="B85" s="13"/>
      <c r="C85" s="13" t="s">
        <v>41</v>
      </c>
      <c r="D85" s="13"/>
      <c r="E85" s="13"/>
      <c r="F85" s="14"/>
      <c r="G85" s="38"/>
      <c r="H85" s="33"/>
      <c r="I85" s="45">
        <f>+I83+I84</f>
        <v>22987295</v>
      </c>
    </row>
    <row r="86" spans="1:9" ht="5.85" customHeight="1" thickTop="1" x14ac:dyDescent="0.15"/>
  </sheetData>
  <mergeCells count="9">
    <mergeCell ref="C43:D43"/>
    <mergeCell ref="C46:D46"/>
    <mergeCell ref="E69:F69"/>
    <mergeCell ref="A1:I1"/>
    <mergeCell ref="A2:I2"/>
    <mergeCell ref="G6:I6"/>
    <mergeCell ref="E23:F23"/>
    <mergeCell ref="C32:D32"/>
    <mergeCell ref="C38:D38"/>
  </mergeCells>
  <phoneticPr fontId="2"/>
  <pageMargins left="0.82677165354330717" right="0.23622047244094491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h26</vt:lpstr>
      <vt:lpstr>h28</vt:lpstr>
      <vt:lpstr>h29</vt:lpstr>
      <vt:lpstr>h30</vt:lpstr>
      <vt:lpstr>Ｒ1 </vt:lpstr>
      <vt:lpstr>Ｒ2</vt:lpstr>
      <vt:lpstr>R３</vt:lpstr>
      <vt:lpstr>'h28'!Print_Area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Happy01</cp:lastModifiedBy>
  <cp:lastPrinted>2021-05-25T03:10:19Z</cp:lastPrinted>
  <dcterms:created xsi:type="dcterms:W3CDTF">2009-08-15T00:27:33Z</dcterms:created>
  <dcterms:modified xsi:type="dcterms:W3CDTF">2021-06-04T08:57:33Z</dcterms:modified>
</cp:coreProperties>
</file>