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6年度決算\財務諸表等入力シート_提出用\計算書類06（公開用）\"/>
    </mc:Choice>
  </mc:AlternateContent>
  <xr:revisionPtr revIDLastSave="0" documentId="8_{51B44CBD-369C-4E04-94D5-C500C0636CEF}" xr6:coauthVersionLast="47" xr6:coauthVersionMax="47" xr10:uidLastSave="{00000000-0000-0000-0000-000000000000}"/>
  <bookViews>
    <workbookView xWindow="-120" yWindow="-120" windowWidth="29040" windowHeight="15840" xr2:uid="{3BF1921D-0ABD-4870-B094-129ADAC564E7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I34" i="1" s="1"/>
  <c r="E34" i="1"/>
  <c r="E33" i="1"/>
  <c r="E32" i="1"/>
  <c r="E31" i="1"/>
  <c r="E30" i="1"/>
  <c r="E29" i="1"/>
  <c r="E28" i="1"/>
  <c r="E27" i="1"/>
  <c r="I26" i="1"/>
  <c r="E26" i="1"/>
  <c r="I25" i="1"/>
  <c r="E25" i="1"/>
  <c r="I24" i="1"/>
  <c r="E24" i="1"/>
  <c r="I23" i="1"/>
  <c r="D23" i="1"/>
  <c r="D18" i="1" s="1"/>
  <c r="C23" i="1"/>
  <c r="E23" i="1" s="1"/>
  <c r="E22" i="1"/>
  <c r="H21" i="1"/>
  <c r="H35" i="1" s="1"/>
  <c r="E21" i="1"/>
  <c r="I20" i="1"/>
  <c r="E20" i="1"/>
  <c r="I19" i="1"/>
  <c r="D19" i="1"/>
  <c r="C19" i="1"/>
  <c r="E19" i="1" s="1"/>
  <c r="H18" i="1"/>
  <c r="G18" i="1"/>
  <c r="I18" i="1" s="1"/>
  <c r="E17" i="1"/>
  <c r="E16" i="1"/>
  <c r="E15" i="1"/>
  <c r="E14" i="1"/>
  <c r="E13" i="1"/>
  <c r="I12" i="1"/>
  <c r="E12" i="1"/>
  <c r="I11" i="1"/>
  <c r="E11" i="1"/>
  <c r="I10" i="1"/>
  <c r="E10" i="1"/>
  <c r="H9" i="1"/>
  <c r="G9" i="1"/>
  <c r="G21" i="1" s="1"/>
  <c r="D9" i="1"/>
  <c r="D35" i="1" s="1"/>
  <c r="C9" i="1"/>
  <c r="E9" i="1" s="1"/>
  <c r="G35" i="1" l="1"/>
  <c r="I35" i="1" s="1"/>
  <c r="I21" i="1"/>
  <c r="I9" i="1"/>
  <c r="C35" i="1"/>
  <c r="E35" i="1" s="1"/>
  <c r="C18" i="1"/>
  <c r="E18" i="1" s="1"/>
</calcChain>
</file>

<file path=xl/sharedStrings.xml><?xml version="1.0" encoding="utf-8"?>
<sst xmlns="http://schemas.openxmlformats.org/spreadsheetml/2006/main" count="54" uniqueCount="50">
  <si>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</si>
  <si>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</si>
  <si>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</si>
  <si>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</si>
  <si>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</si>
  <si>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</si>
  <si>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</si>
  <si>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</si>
  <si>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</si>
  <si>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</si>
  <si>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</si>
  <si>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</si>
  <si>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</si>
  <si>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事業未収金</t>
  </si>
  <si>
    <t>　１年以内返済予定設備資金借入金</t>
  </si>
  <si>
    <t>　未収補助金</t>
  </si>
  <si>
    <t>　賞与引当金</t>
  </si>
  <si>
    <t>　商品・製品</t>
  </si>
  <si>
    <t>　原材料</t>
  </si>
  <si>
    <t>　立替金</t>
  </si>
  <si>
    <t>　前払金</t>
  </si>
  <si>
    <t>　１年以内長期前払費用</t>
  </si>
  <si>
    <t>固定資産</t>
  </si>
  <si>
    <t>固定負債</t>
  </si>
  <si>
    <t>基本財産</t>
  </si>
  <si>
    <t>　設備資金借入金</t>
  </si>
  <si>
    <t>　土地</t>
  </si>
  <si>
    <t>　退職給付引当金</t>
  </si>
  <si>
    <t>　建物</t>
  </si>
  <si>
    <t>負債の部合計</t>
  </si>
  <si>
    <t>　定期預金</t>
  </si>
  <si>
    <t>純資産の部</t>
  </si>
  <si>
    <t>その他の固定資産</t>
  </si>
  <si>
    <t>基本金</t>
  </si>
  <si>
    <t>国庫補助金等特別積立金</t>
  </si>
  <si>
    <t>　構築物</t>
  </si>
  <si>
    <t>次期繰越活動増減差額</t>
  </si>
  <si>
    <t>　機械及び装置</t>
  </si>
  <si>
    <t>（うち当期活動増減差額）</t>
  </si>
  <si>
    <t>　車輌運搬具</t>
  </si>
  <si>
    <t>　器具及び備品</t>
  </si>
  <si>
    <t>　建設仮勘定</t>
  </si>
  <si>
    <t>　権利</t>
  </si>
  <si>
    <t>　ソフトウェア</t>
  </si>
  <si>
    <t>　退職給付引当資産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</si>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</sst>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DF4CE9FE-6344-4EFE-81DA-D0479C26D173}"/>
    <cellStyle name="標準 3" xfId="2" xr:uid="{93950F2B-01BC-4A38-A1B3-49B519BA5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093F-7108-4798-ACF7-DA7B1463C42E}">
  <sheetPr>
    <pageSetUpPr fitToPage="1"/>
  </sheetPr>
  <dimension ref="B1:I35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</f>
        <v>152613570</v>
      </c>
      <c r="D9" s="16">
        <f>+D10+D11+D12+D13+D14+D15+D16+D17</f>
        <v>154890985</v>
      </c>
      <c r="E9" s="15">
        <f>C9-D9</f>
        <v>-2277415</v>
      </c>
      <c r="F9" s="14" t="s">
        <v>10</v>
      </c>
      <c r="G9" s="15">
        <f>+G10+G11+G12</f>
        <v>47020585</v>
      </c>
      <c r="H9" s="16">
        <f>+H10+H11+H12</f>
        <v>51335584</v>
      </c>
      <c r="I9" s="15">
        <f>G9-H9</f>
        <v>-4314999</v>
      </c>
    </row>
    <row r="10" spans="2:9" x14ac:dyDescent="0.4">
      <c r="B10" s="17" t="s">
        <v>11</v>
      </c>
      <c r="C10" s="18">
        <v>104850882</v>
      </c>
      <c r="D10" s="19">
        <v>103996348</v>
      </c>
      <c r="E10" s="18">
        <f t="shared" ref="E10:E35" si="0">C10-D10</f>
        <v>854534</v>
      </c>
      <c r="F10" s="20" t="s">
        <v>12</v>
      </c>
      <c r="G10" s="21">
        <v>25389245</v>
      </c>
      <c r="H10" s="22">
        <v>27748791</v>
      </c>
      <c r="I10" s="21">
        <f t="shared" ref="I10:I35" si="1">G10-H10</f>
        <v>-2359546</v>
      </c>
    </row>
    <row r="11" spans="2:9" x14ac:dyDescent="0.4">
      <c r="B11" s="20" t="s">
        <v>13</v>
      </c>
      <c r="C11" s="21">
        <v>42659229</v>
      </c>
      <c r="D11" s="22">
        <v>43808418</v>
      </c>
      <c r="E11" s="21">
        <f t="shared" si="0"/>
        <v>-1149189</v>
      </c>
      <c r="F11" s="20" t="s">
        <v>14</v>
      </c>
      <c r="G11" s="21">
        <v>13920000</v>
      </c>
      <c r="H11" s="22">
        <v>15080000</v>
      </c>
      <c r="I11" s="21">
        <f t="shared" si="1"/>
        <v>-1160000</v>
      </c>
    </row>
    <row r="12" spans="2:9" x14ac:dyDescent="0.4">
      <c r="B12" s="20" t="s">
        <v>15</v>
      </c>
      <c r="C12" s="21"/>
      <c r="D12" s="22">
        <v>2485950</v>
      </c>
      <c r="E12" s="21">
        <f t="shared" si="0"/>
        <v>-2485950</v>
      </c>
      <c r="F12" s="20" t="s">
        <v>16</v>
      </c>
      <c r="G12" s="21">
        <v>7711340</v>
      </c>
      <c r="H12" s="22">
        <v>8506793</v>
      </c>
      <c r="I12" s="21">
        <f t="shared" si="1"/>
        <v>-795453</v>
      </c>
    </row>
    <row r="13" spans="2:9" x14ac:dyDescent="0.4">
      <c r="B13" s="20" t="s">
        <v>17</v>
      </c>
      <c r="C13" s="21">
        <v>528224</v>
      </c>
      <c r="D13" s="22">
        <v>1242883</v>
      </c>
      <c r="E13" s="21">
        <f t="shared" si="0"/>
        <v>-714659</v>
      </c>
      <c r="F13" s="20"/>
      <c r="G13" s="21"/>
      <c r="H13" s="21"/>
      <c r="I13" s="21"/>
    </row>
    <row r="14" spans="2:9" x14ac:dyDescent="0.4">
      <c r="B14" s="20" t="s">
        <v>18</v>
      </c>
      <c r="C14" s="21">
        <v>1943225</v>
      </c>
      <c r="D14" s="22">
        <v>1629195</v>
      </c>
      <c r="E14" s="21">
        <f t="shared" si="0"/>
        <v>314030</v>
      </c>
      <c r="F14" s="20"/>
      <c r="G14" s="21"/>
      <c r="H14" s="21"/>
      <c r="I14" s="21"/>
    </row>
    <row r="15" spans="2:9" x14ac:dyDescent="0.4">
      <c r="B15" s="20" t="s">
        <v>19</v>
      </c>
      <c r="C15" s="21">
        <v>542530</v>
      </c>
      <c r="D15" s="22">
        <v>32201</v>
      </c>
      <c r="E15" s="21">
        <f t="shared" si="0"/>
        <v>510329</v>
      </c>
      <c r="F15" s="20"/>
      <c r="G15" s="21"/>
      <c r="H15" s="21"/>
      <c r="I15" s="21"/>
    </row>
    <row r="16" spans="2:9" x14ac:dyDescent="0.4">
      <c r="B16" s="20" t="s">
        <v>20</v>
      </c>
      <c r="C16" s="21">
        <v>295048</v>
      </c>
      <c r="D16" s="22">
        <v>288330</v>
      </c>
      <c r="E16" s="21">
        <f t="shared" si="0"/>
        <v>6718</v>
      </c>
      <c r="F16" s="20"/>
      <c r="G16" s="21"/>
      <c r="H16" s="21"/>
      <c r="I16" s="21"/>
    </row>
    <row r="17" spans="2:9" x14ac:dyDescent="0.4">
      <c r="B17" s="20" t="s">
        <v>21</v>
      </c>
      <c r="C17" s="21">
        <v>1794432</v>
      </c>
      <c r="D17" s="22">
        <v>1407660</v>
      </c>
      <c r="E17" s="21">
        <f t="shared" si="0"/>
        <v>386772</v>
      </c>
      <c r="F17" s="20"/>
      <c r="G17" s="21"/>
      <c r="H17" s="21"/>
      <c r="I17" s="21"/>
    </row>
    <row r="18" spans="2:9" x14ac:dyDescent="0.4">
      <c r="B18" s="14" t="s">
        <v>22</v>
      </c>
      <c r="C18" s="15">
        <f>+C19 +C23</f>
        <v>814275405</v>
      </c>
      <c r="D18" s="16">
        <f>+D19 +D23</f>
        <v>793590322</v>
      </c>
      <c r="E18" s="15">
        <f t="shared" si="0"/>
        <v>20685083</v>
      </c>
      <c r="F18" s="14" t="s">
        <v>23</v>
      </c>
      <c r="G18" s="15">
        <f>+G19+G20</f>
        <v>223444200</v>
      </c>
      <c r="H18" s="16">
        <f>+H19+H20</f>
        <v>237256200</v>
      </c>
      <c r="I18" s="15">
        <f t="shared" si="1"/>
        <v>-13812000</v>
      </c>
    </row>
    <row r="19" spans="2:9" x14ac:dyDescent="0.4">
      <c r="B19" s="14" t="s">
        <v>24</v>
      </c>
      <c r="C19" s="15">
        <f>+C20+C21+C22</f>
        <v>780067262</v>
      </c>
      <c r="D19" s="16">
        <f>+D20+D21+D22</f>
        <v>760523137</v>
      </c>
      <c r="E19" s="15">
        <f t="shared" si="0"/>
        <v>19544125</v>
      </c>
      <c r="F19" s="20" t="s">
        <v>25</v>
      </c>
      <c r="G19" s="21">
        <v>222528000</v>
      </c>
      <c r="H19" s="22">
        <v>236448000</v>
      </c>
      <c r="I19" s="21">
        <f t="shared" si="1"/>
        <v>-13920000</v>
      </c>
    </row>
    <row r="20" spans="2:9" x14ac:dyDescent="0.4">
      <c r="B20" s="17" t="s">
        <v>26</v>
      </c>
      <c r="C20" s="18">
        <v>16300000</v>
      </c>
      <c r="D20" s="19">
        <v>16300000</v>
      </c>
      <c r="E20" s="18">
        <f t="shared" si="0"/>
        <v>0</v>
      </c>
      <c r="F20" s="20" t="s">
        <v>27</v>
      </c>
      <c r="G20" s="21">
        <v>916200</v>
      </c>
      <c r="H20" s="22">
        <v>808200</v>
      </c>
      <c r="I20" s="21">
        <f t="shared" si="1"/>
        <v>108000</v>
      </c>
    </row>
    <row r="21" spans="2:9" x14ac:dyDescent="0.4">
      <c r="B21" s="20" t="s">
        <v>28</v>
      </c>
      <c r="C21" s="21">
        <v>762767262</v>
      </c>
      <c r="D21" s="22">
        <v>743223137</v>
      </c>
      <c r="E21" s="21">
        <f t="shared" si="0"/>
        <v>19544125</v>
      </c>
      <c r="F21" s="14" t="s">
        <v>29</v>
      </c>
      <c r="G21" s="15">
        <f>+G9 +G18</f>
        <v>270464785</v>
      </c>
      <c r="H21" s="15">
        <f>+H9 +H18</f>
        <v>288591784</v>
      </c>
      <c r="I21" s="15">
        <f t="shared" si="1"/>
        <v>-18126999</v>
      </c>
    </row>
    <row r="22" spans="2:9" x14ac:dyDescent="0.4">
      <c r="B22" s="20" t="s">
        <v>30</v>
      </c>
      <c r="C22" s="21">
        <v>1000000</v>
      </c>
      <c r="D22" s="22">
        <v>1000000</v>
      </c>
      <c r="E22" s="21">
        <f t="shared" si="0"/>
        <v>0</v>
      </c>
      <c r="F22" s="23" t="s">
        <v>31</v>
      </c>
      <c r="G22" s="24"/>
      <c r="H22" s="24"/>
      <c r="I22" s="25"/>
    </row>
    <row r="23" spans="2:9" x14ac:dyDescent="0.4">
      <c r="B23" s="14" t="s">
        <v>32</v>
      </c>
      <c r="C23" s="15">
        <f>+C24+C25+C26+C27+C28+C29+C30+C31+C32+C33+C34</f>
        <v>34208143</v>
      </c>
      <c r="D23" s="16">
        <f>+D24+D25+D26+D27+D28+D29+D30+D31+D32+D33+D34</f>
        <v>33067185</v>
      </c>
      <c r="E23" s="15">
        <f t="shared" si="0"/>
        <v>1140958</v>
      </c>
      <c r="F23" s="17" t="s">
        <v>33</v>
      </c>
      <c r="G23" s="18">
        <v>87290000</v>
      </c>
      <c r="H23" s="19">
        <v>87290000</v>
      </c>
      <c r="I23" s="18">
        <f t="shared" si="1"/>
        <v>0</v>
      </c>
    </row>
    <row r="24" spans="2:9" x14ac:dyDescent="0.4">
      <c r="B24" s="20" t="s">
        <v>28</v>
      </c>
      <c r="C24" s="21">
        <v>11</v>
      </c>
      <c r="D24" s="22">
        <v>71118</v>
      </c>
      <c r="E24" s="21">
        <f t="shared" si="0"/>
        <v>-71107</v>
      </c>
      <c r="F24" s="20" t="s">
        <v>34</v>
      </c>
      <c r="G24" s="21">
        <v>165484987</v>
      </c>
      <c r="H24" s="22">
        <v>169678260</v>
      </c>
      <c r="I24" s="21">
        <f t="shared" si="1"/>
        <v>-4193273</v>
      </c>
    </row>
    <row r="25" spans="2:9" x14ac:dyDescent="0.4">
      <c r="B25" s="20" t="s">
        <v>35</v>
      </c>
      <c r="C25" s="21">
        <v>7504131</v>
      </c>
      <c r="D25" s="22">
        <v>8208569</v>
      </c>
      <c r="E25" s="21">
        <f t="shared" si="0"/>
        <v>-704438</v>
      </c>
      <c r="F25" s="20" t="s">
        <v>36</v>
      </c>
      <c r="G25" s="21">
        <v>443649203</v>
      </c>
      <c r="H25" s="22">
        <v>402921263</v>
      </c>
      <c r="I25" s="21">
        <f t="shared" si="1"/>
        <v>40727940</v>
      </c>
    </row>
    <row r="26" spans="2:9" x14ac:dyDescent="0.4">
      <c r="B26" s="20" t="s">
        <v>37</v>
      </c>
      <c r="C26" s="21">
        <v>2097692</v>
      </c>
      <c r="D26" s="22">
        <v>2971182</v>
      </c>
      <c r="E26" s="21">
        <f t="shared" si="0"/>
        <v>-873490</v>
      </c>
      <c r="F26" s="20" t="s">
        <v>38</v>
      </c>
      <c r="G26" s="21">
        <v>40727940</v>
      </c>
      <c r="H26" s="22">
        <v>5809248</v>
      </c>
      <c r="I26" s="21">
        <f t="shared" si="1"/>
        <v>34918692</v>
      </c>
    </row>
    <row r="27" spans="2:9" x14ac:dyDescent="0.4">
      <c r="B27" s="20" t="s">
        <v>39</v>
      </c>
      <c r="C27" s="21">
        <v>7992375</v>
      </c>
      <c r="D27" s="22">
        <v>5503938</v>
      </c>
      <c r="E27" s="21">
        <f t="shared" si="0"/>
        <v>2488437</v>
      </c>
      <c r="F27" s="20"/>
      <c r="G27" s="21"/>
      <c r="H27" s="21"/>
      <c r="I27" s="21"/>
    </row>
    <row r="28" spans="2:9" x14ac:dyDescent="0.4">
      <c r="B28" s="20" t="s">
        <v>40</v>
      </c>
      <c r="C28" s="21">
        <v>7646980</v>
      </c>
      <c r="D28" s="22">
        <v>6443691</v>
      </c>
      <c r="E28" s="21">
        <f t="shared" si="0"/>
        <v>1203289</v>
      </c>
      <c r="F28" s="20"/>
      <c r="G28" s="21"/>
      <c r="H28" s="21"/>
      <c r="I28" s="21"/>
    </row>
    <row r="29" spans="2:9" x14ac:dyDescent="0.4">
      <c r="B29" s="20" t="s">
        <v>41</v>
      </c>
      <c r="C29" s="21"/>
      <c r="D29" s="22"/>
      <c r="E29" s="21">
        <f t="shared" si="0"/>
        <v>0</v>
      </c>
      <c r="F29" s="20"/>
      <c r="G29" s="21"/>
      <c r="H29" s="21"/>
      <c r="I29" s="21"/>
    </row>
    <row r="30" spans="2:9" x14ac:dyDescent="0.4">
      <c r="B30" s="20" t="s">
        <v>42</v>
      </c>
      <c r="C30" s="21">
        <v>101521</v>
      </c>
      <c r="D30" s="22">
        <v>101521</v>
      </c>
      <c r="E30" s="21">
        <f t="shared" si="0"/>
        <v>0</v>
      </c>
      <c r="F30" s="20"/>
      <c r="G30" s="21"/>
      <c r="H30" s="21"/>
      <c r="I30" s="21"/>
    </row>
    <row r="31" spans="2:9" x14ac:dyDescent="0.4">
      <c r="B31" s="20" t="s">
        <v>43</v>
      </c>
      <c r="C31" s="21">
        <v>5094913</v>
      </c>
      <c r="D31" s="22">
        <v>5377939</v>
      </c>
      <c r="E31" s="21">
        <f t="shared" si="0"/>
        <v>-283026</v>
      </c>
      <c r="F31" s="20"/>
      <c r="G31" s="21"/>
      <c r="H31" s="21"/>
      <c r="I31" s="21"/>
    </row>
    <row r="32" spans="2:9" x14ac:dyDescent="0.4">
      <c r="B32" s="20" t="s">
        <v>44</v>
      </c>
      <c r="C32" s="21">
        <v>916200</v>
      </c>
      <c r="D32" s="22">
        <v>808200</v>
      </c>
      <c r="E32" s="21">
        <f t="shared" si="0"/>
        <v>108000</v>
      </c>
      <c r="F32" s="20"/>
      <c r="G32" s="21"/>
      <c r="H32" s="21"/>
      <c r="I32" s="21"/>
    </row>
    <row r="33" spans="2:9" x14ac:dyDescent="0.4">
      <c r="B33" s="20" t="s">
        <v>45</v>
      </c>
      <c r="C33" s="21">
        <v>2745370</v>
      </c>
      <c r="D33" s="22">
        <v>3482067</v>
      </c>
      <c r="E33" s="21">
        <f t="shared" si="0"/>
        <v>-736697</v>
      </c>
      <c r="F33" s="26"/>
      <c r="G33" s="27"/>
      <c r="H33" s="27"/>
      <c r="I33" s="27"/>
    </row>
    <row r="34" spans="2:9" x14ac:dyDescent="0.4">
      <c r="B34" s="20" t="s">
        <v>46</v>
      </c>
      <c r="C34" s="21">
        <v>108950</v>
      </c>
      <c r="D34" s="22">
        <v>98960</v>
      </c>
      <c r="E34" s="21">
        <f t="shared" si="0"/>
        <v>9990</v>
      </c>
      <c r="F34" s="14" t="s">
        <v>47</v>
      </c>
      <c r="G34" s="15">
        <f>+G23 +G24 +G25</f>
        <v>696424190</v>
      </c>
      <c r="H34" s="15">
        <f>+H23 +H24 +H25</f>
        <v>659889523</v>
      </c>
      <c r="I34" s="15">
        <f t="shared" si="1"/>
        <v>36534667</v>
      </c>
    </row>
    <row r="35" spans="2:9" x14ac:dyDescent="0.4">
      <c r="B35" s="14" t="s">
        <v>48</v>
      </c>
      <c r="C35" s="15">
        <f>+C9 +C18</f>
        <v>966888975</v>
      </c>
      <c r="D35" s="15">
        <f>+D9 +D18</f>
        <v>948481307</v>
      </c>
      <c r="E35" s="15">
        <f t="shared" si="0"/>
        <v>18407668</v>
      </c>
      <c r="F35" s="28" t="s">
        <v>49</v>
      </c>
      <c r="G35" s="29">
        <f>+G21 +G34</f>
        <v>966888975</v>
      </c>
      <c r="H35" s="29">
        <f>+H21 +H34</f>
        <v>948481307</v>
      </c>
      <c r="I35" s="29">
        <f t="shared" si="1"/>
        <v>18407668</v>
      </c>
    </row>
  </sheetData>
  <mergeCells count="5">
    <mergeCell ref="B3:I3"/>
    <mergeCell ref="B5:I5"/>
    <mergeCell ref="B7:E7"/>
    <mergeCell ref="F7:I7"/>
    <mergeCell ref="F22:I22"/>
  </mergeCells>
  <phoneticPr fontId="2"/>
  <pageMargins left="0.7" right="0.7" top="0.75" bottom="0.75" header="0.3" footer="0.3"/>
  <pageSetup paperSize="9" fitToHeight="0" orientation="portrait" r:id="rId1"/>
  <headerFooter>
    <oddHeader>&amp;L社会福祉法人北九州フレンド社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竜介 荒木</dc:creator>
  <cp:lastModifiedBy>竜介 荒木</cp:lastModifiedBy>
  <dcterms:created xsi:type="dcterms:W3CDTF">2025-05-20T05:26:10Z</dcterms:created>
  <dcterms:modified xsi:type="dcterms:W3CDTF">2025-05-20T05:26:10Z</dcterms:modified>
</cp:coreProperties>
</file>