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zumi\Desktop\☆理事会・団体の公益必須資料\R6年度理事会・社員総会議事録\"/>
    </mc:Choice>
  </mc:AlternateContent>
  <xr:revisionPtr revIDLastSave="0" documentId="13_ncr:1_{C34051C4-7002-4E06-A145-1CED86669388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参照 R6の予算書" sheetId="17" r:id="rId1"/>
    <sheet name="公益法人会計基準" sheetId="8" r:id="rId2"/>
    <sheet name="事業費案分したもの" sheetId="11" r:id="rId3"/>
    <sheet name="勘定科目の案分" sheetId="12" r:id="rId4"/>
    <sheet name="Sheet3" sheetId="15" r:id="rId5"/>
    <sheet name="Sheet4" sheetId="1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8" l="1"/>
  <c r="H75" i="8"/>
  <c r="G75" i="8"/>
  <c r="H10" i="8"/>
  <c r="G10" i="8"/>
  <c r="I84" i="8"/>
  <c r="I83" i="8"/>
  <c r="I82" i="8"/>
  <c r="I81" i="8"/>
  <c r="I80" i="8"/>
  <c r="I79" i="8"/>
  <c r="I76" i="8"/>
  <c r="I74" i="8"/>
  <c r="I73" i="8"/>
  <c r="I72" i="8"/>
  <c r="I71" i="8"/>
  <c r="I69" i="8"/>
  <c r="I65" i="8"/>
  <c r="K42" i="11"/>
  <c r="I60" i="8"/>
  <c r="I61" i="8"/>
  <c r="I62" i="8"/>
  <c r="I19" i="11"/>
  <c r="J19" i="11"/>
  <c r="J64" i="11" s="1"/>
  <c r="H19" i="11"/>
  <c r="G19" i="11"/>
  <c r="L32" i="11"/>
  <c r="H64" i="11"/>
  <c r="I84" i="17"/>
  <c r="I83" i="17"/>
  <c r="G82" i="17"/>
  <c r="I82" i="17" s="1"/>
  <c r="I81" i="17"/>
  <c r="I80" i="17"/>
  <c r="I79" i="17"/>
  <c r="I76" i="17"/>
  <c r="I74" i="17"/>
  <c r="I65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H41" i="17"/>
  <c r="G41" i="17"/>
  <c r="I41" i="17" s="1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H18" i="17"/>
  <c r="G18" i="17"/>
  <c r="I18" i="17" s="1"/>
  <c r="G16" i="17"/>
  <c r="I15" i="17"/>
  <c r="I14" i="17"/>
  <c r="I13" i="17"/>
  <c r="H12" i="17"/>
  <c r="H16" i="17" s="1"/>
  <c r="G12" i="17"/>
  <c r="I12" i="17" s="1"/>
  <c r="I11" i="17"/>
  <c r="I10" i="17"/>
  <c r="I34" i="8"/>
  <c r="I35" i="8"/>
  <c r="I36" i="8"/>
  <c r="I37" i="8"/>
  <c r="I38" i="8"/>
  <c r="I39" i="8"/>
  <c r="I19" i="8"/>
  <c r="I20" i="8"/>
  <c r="I21" i="8"/>
  <c r="I22" i="8"/>
  <c r="I23" i="8"/>
  <c r="I24" i="8"/>
  <c r="L62" i="11"/>
  <c r="L61" i="11"/>
  <c r="L57" i="11"/>
  <c r="L56" i="11"/>
  <c r="L48" i="11"/>
  <c r="L47" i="11"/>
  <c r="L39" i="11"/>
  <c r="I56" i="8"/>
  <c r="I55" i="8"/>
  <c r="I47" i="8"/>
  <c r="I46" i="8"/>
  <c r="I52" i="8"/>
  <c r="L36" i="11"/>
  <c r="L30" i="11"/>
  <c r="L24" i="11"/>
  <c r="L25" i="11"/>
  <c r="K13" i="11"/>
  <c r="K17" i="11" s="1"/>
  <c r="L14" i="11"/>
  <c r="L15" i="11"/>
  <c r="L16" i="11"/>
  <c r="I13" i="8"/>
  <c r="I14" i="8"/>
  <c r="I15" i="8"/>
  <c r="L20" i="11"/>
  <c r="L21" i="11"/>
  <c r="L35" i="11"/>
  <c r="L37" i="11"/>
  <c r="H42" i="11"/>
  <c r="I42" i="11"/>
  <c r="J42" i="11"/>
  <c r="H13" i="11"/>
  <c r="H17" i="11"/>
  <c r="I13" i="11"/>
  <c r="I17" i="11" s="1"/>
  <c r="J13" i="11"/>
  <c r="J17" i="11" s="1"/>
  <c r="G13" i="11"/>
  <c r="G17" i="11" s="1"/>
  <c r="L73" i="11"/>
  <c r="L72" i="11"/>
  <c r="L70" i="11"/>
  <c r="L66" i="11"/>
  <c r="L63" i="11"/>
  <c r="L60" i="11"/>
  <c r="L59" i="11"/>
  <c r="L58" i="11"/>
  <c r="L55" i="11"/>
  <c r="L54" i="11"/>
  <c r="L52" i="11"/>
  <c r="L51" i="11"/>
  <c r="L50" i="11"/>
  <c r="L49" i="11"/>
  <c r="L46" i="11"/>
  <c r="L45" i="11"/>
  <c r="L44" i="11"/>
  <c r="L43" i="11"/>
  <c r="G42" i="11"/>
  <c r="L41" i="11"/>
  <c r="L40" i="11"/>
  <c r="L38" i="11"/>
  <c r="L34" i="11"/>
  <c r="L33" i="11"/>
  <c r="L31" i="11"/>
  <c r="L29" i="11"/>
  <c r="L28" i="11"/>
  <c r="L27" i="11"/>
  <c r="L26" i="11"/>
  <c r="L23" i="11"/>
  <c r="L22" i="11"/>
  <c r="K19" i="11"/>
  <c r="K64" i="11" s="1"/>
  <c r="L12" i="11"/>
  <c r="L11" i="11"/>
  <c r="I43" i="8"/>
  <c r="I44" i="8"/>
  <c r="H18" i="8"/>
  <c r="G18" i="8"/>
  <c r="G12" i="8"/>
  <c r="G16" i="8"/>
  <c r="H12" i="8"/>
  <c r="H16" i="8" s="1"/>
  <c r="I59" i="8"/>
  <c r="I58" i="8"/>
  <c r="I57" i="8"/>
  <c r="I54" i="8"/>
  <c r="I53" i="8"/>
  <c r="I51" i="8"/>
  <c r="I50" i="8"/>
  <c r="I49" i="8"/>
  <c r="I48" i="8"/>
  <c r="I45" i="8"/>
  <c r="I42" i="8"/>
  <c r="H41" i="8"/>
  <c r="G41" i="8"/>
  <c r="I40" i="8"/>
  <c r="I33" i="8"/>
  <c r="I32" i="8"/>
  <c r="I31" i="8"/>
  <c r="I30" i="8"/>
  <c r="I29" i="8"/>
  <c r="I28" i="8"/>
  <c r="I27" i="8"/>
  <c r="I26" i="8"/>
  <c r="I25" i="8"/>
  <c r="I11" i="8"/>
  <c r="I10" i="8"/>
  <c r="I18" i="8" l="1"/>
  <c r="H63" i="8"/>
  <c r="K65" i="11"/>
  <c r="G63" i="8"/>
  <c r="G64" i="8" s="1"/>
  <c r="G66" i="8" s="1"/>
  <c r="I41" i="8"/>
  <c r="I63" i="8"/>
  <c r="I16" i="17"/>
  <c r="H64" i="8"/>
  <c r="H66" i="8" s="1"/>
  <c r="H77" i="8" s="1"/>
  <c r="H85" i="8" s="1"/>
  <c r="I64" i="11"/>
  <c r="H63" i="17"/>
  <c r="H64" i="17" s="1"/>
  <c r="H66" i="17" s="1"/>
  <c r="H77" i="17" s="1"/>
  <c r="H85" i="17" s="1"/>
  <c r="L19" i="11"/>
  <c r="G63" i="17"/>
  <c r="I63" i="17" s="1"/>
  <c r="L65" i="11"/>
  <c r="K67" i="11"/>
  <c r="L67" i="11" s="1"/>
  <c r="G64" i="11"/>
  <c r="I12" i="8"/>
  <c r="I16" i="8" s="1"/>
  <c r="L42" i="11"/>
  <c r="L13" i="11"/>
  <c r="L17" i="11" s="1"/>
  <c r="I66" i="8" l="1"/>
  <c r="L64" i="11"/>
  <c r="I64" i="8"/>
  <c r="G64" i="17"/>
  <c r="I75" i="8"/>
  <c r="G77" i="8"/>
  <c r="I77" i="8" s="1"/>
  <c r="G66" i="17" l="1"/>
  <c r="I64" i="17"/>
  <c r="G85" i="8"/>
  <c r="I85" i="8" s="1"/>
  <c r="I66" i="17" l="1"/>
  <c r="G77" i="17"/>
  <c r="G85" i="17" s="1"/>
  <c r="G75" i="17"/>
  <c r="I85" i="17" l="1"/>
  <c r="I77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ijimezero</author>
  </authors>
  <commentList>
    <comment ref="I79" authorId="0" shapeId="0" xr:uid="{BAB2CD43-397C-42F4-958A-75A499CE2DA6}">
      <text>
        <r>
          <rPr>
            <b/>
            <sz val="9"/>
            <color indexed="81"/>
            <rFont val="MS P ゴシック"/>
            <family val="3"/>
            <charset val="128"/>
          </rPr>
          <t>ONTHEROAD:ふるさと納税の寄付は全体で4,000万円を見込み、返礼品の仕入れ等にかかる費用を法人会計に振り替えています。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<sst xmlns="http://schemas.openxmlformats.org/spreadsheetml/2006/main" count="362" uniqueCount="173">
  <si>
    <t>（単位：円）</t>
    <rPh sb="1" eb="3">
      <t>タンイ</t>
    </rPh>
    <rPh sb="4" eb="5">
      <t>エン</t>
    </rPh>
    <phoneticPr fontId="2"/>
  </si>
  <si>
    <t>科　　　目</t>
    <rPh sb="0" eb="1">
      <t>カ</t>
    </rPh>
    <rPh sb="4" eb="5">
      <t>メ</t>
    </rPh>
    <phoneticPr fontId="2"/>
  </si>
  <si>
    <t>公益目的事業会計</t>
    <rPh sb="0" eb="2">
      <t>コウエキ</t>
    </rPh>
    <rPh sb="2" eb="4">
      <t>モクテキ</t>
    </rPh>
    <rPh sb="4" eb="6">
      <t>ジギョウ</t>
    </rPh>
    <rPh sb="6" eb="8">
      <t>カイケイ</t>
    </rPh>
    <phoneticPr fontId="2"/>
  </si>
  <si>
    <t>法人会計</t>
    <rPh sb="0" eb="2">
      <t>ホウジン</t>
    </rPh>
    <rPh sb="2" eb="4">
      <t>カイケイ</t>
    </rPh>
    <phoneticPr fontId="2"/>
  </si>
  <si>
    <t>合　　　計</t>
    <rPh sb="0" eb="1">
      <t>ゴウ</t>
    </rPh>
    <rPh sb="4" eb="5">
      <t>ケイ</t>
    </rPh>
    <phoneticPr fontId="2"/>
  </si>
  <si>
    <t>Ⅰ　　一般正味財産増減の部</t>
    <rPh sb="3" eb="5">
      <t>イッパン</t>
    </rPh>
    <rPh sb="5" eb="7">
      <t>ショウミ</t>
    </rPh>
    <rPh sb="7" eb="9">
      <t>ザイサン</t>
    </rPh>
    <rPh sb="9" eb="11">
      <t>ゾウゲン</t>
    </rPh>
    <rPh sb="12" eb="13">
      <t>ブ</t>
    </rPh>
    <phoneticPr fontId="2"/>
  </si>
  <si>
    <t>１．経常増減の部</t>
    <rPh sb="2" eb="4">
      <t>ケイジョウ</t>
    </rPh>
    <rPh sb="4" eb="6">
      <t>ゾウゲン</t>
    </rPh>
    <rPh sb="7" eb="8">
      <t>ブ</t>
    </rPh>
    <phoneticPr fontId="2"/>
  </si>
  <si>
    <t>　（１）経常収益</t>
    <rPh sb="4" eb="6">
      <t>ケイジョウ</t>
    </rPh>
    <rPh sb="6" eb="8">
      <t>シュウエキ</t>
    </rPh>
    <phoneticPr fontId="2"/>
  </si>
  <si>
    <t>　経常収益計</t>
    <rPh sb="1" eb="3">
      <t>ケイジョウ</t>
    </rPh>
    <rPh sb="3" eb="5">
      <t>シュウエキ</t>
    </rPh>
    <rPh sb="5" eb="6">
      <t>ケイ</t>
    </rPh>
    <phoneticPr fontId="2"/>
  </si>
  <si>
    <t>（２）　経常費用</t>
    <rPh sb="4" eb="6">
      <t>ケイジョウ</t>
    </rPh>
    <rPh sb="6" eb="8">
      <t>ヒヨウ</t>
    </rPh>
    <phoneticPr fontId="2"/>
  </si>
  <si>
    <t>事　　　　　業　　　　　費</t>
    <rPh sb="0" eb="1">
      <t>コト</t>
    </rPh>
    <rPh sb="6" eb="7">
      <t>ギョウ</t>
    </rPh>
    <rPh sb="12" eb="13">
      <t>ヒ</t>
    </rPh>
    <phoneticPr fontId="2"/>
  </si>
  <si>
    <t>旅費交通費</t>
    <rPh sb="0" eb="2">
      <t>リョヒ</t>
    </rPh>
    <rPh sb="2" eb="5">
      <t>コウツウヒ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</si>
  <si>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</si>
  <si>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</si>
  <si>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賃借料</t>
    <rPh sb="0" eb="3">
      <t>チンシャクリョウ</t>
    </rPh>
    <phoneticPr fontId="2"/>
  </si>
  <si>
    <t>保険料</t>
    <rPh sb="0" eb="3">
      <t>ホケンリョウ</t>
    </rPh>
    <phoneticPr fontId="2"/>
  </si>
  <si>
    <t>諸謝金</t>
    <rPh sb="0" eb="3">
      <t>ショシャキン</t>
    </rPh>
    <phoneticPr fontId="2"/>
  </si>
  <si>
    <t>租税公課</t>
    <rPh sb="0" eb="2">
      <t>ソゼイ</t>
    </rPh>
    <rPh sb="2" eb="4">
      <t>コウカ</t>
    </rPh>
    <phoneticPr fontId="2"/>
  </si>
  <si>
    <t>会議費</t>
    <rPh sb="0" eb="3">
      <t>カイギヒ</t>
    </rPh>
    <phoneticPr fontId="2"/>
  </si>
  <si>
    <t>委託費</t>
    <rPh sb="0" eb="2">
      <t>イタク</t>
    </rPh>
    <rPh sb="2" eb="3">
      <t>ヒ</t>
    </rPh>
    <phoneticPr fontId="2"/>
  </si>
  <si>
    <t>諸会費</t>
    <rPh sb="0" eb="3">
      <t>ショカイヒ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</si>
  <si>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</si>
  <si>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雑費</t>
    <rPh sb="0" eb="2">
      <t>ザッピ</t>
    </rPh>
    <phoneticPr fontId="2"/>
  </si>
  <si>
    <t>管　　　　　理　　　　　費</t>
    <rPh sb="0" eb="1">
      <t>カン</t>
    </rPh>
    <rPh sb="6" eb="7">
      <t>リ</t>
    </rPh>
    <rPh sb="12" eb="13">
      <t>ヒ</t>
    </rPh>
    <phoneticPr fontId="2"/>
  </si>
  <si>
    <t>旅費交通費</t>
    <rPh sb="0" eb="5">
      <t>リョヒコウツウヒ</t>
    </rPh>
    <phoneticPr fontId="2"/>
  </si>
  <si>
    <t>経　常　費　用　計</t>
    <rPh sb="0" eb="1">
      <t>ヘ</t>
    </rPh>
    <rPh sb="2" eb="3">
      <t>ツネ</t>
    </rPh>
    <rPh sb="4" eb="5">
      <t>ヒ</t>
    </rPh>
    <rPh sb="6" eb="7">
      <t>ヨウ</t>
    </rPh>
    <rPh sb="8" eb="9">
      <t>ケイ</t>
    </rPh>
    <phoneticPr fontId="2"/>
  </si>
  <si>
    <t>　　評価損益等調整前当期経常増減額</t>
    <rPh sb="2" eb="4">
      <t>ヒョウカ</t>
    </rPh>
    <rPh sb="4" eb="6">
      <t>ソンエキ</t>
    </rPh>
    <rPh sb="6" eb="7">
      <t>トウ</t>
    </rPh>
    <rPh sb="7" eb="9">
      <t>チョウセイ</t>
    </rPh>
    <rPh sb="9" eb="10">
      <t>ゼン</t>
    </rPh>
    <rPh sb="10" eb="12">
      <t>トウキ</t>
    </rPh>
    <rPh sb="12" eb="14">
      <t>ケイジョウ</t>
    </rPh>
    <rPh sb="14" eb="17">
      <t>ゾウゲンガク</t>
    </rPh>
    <phoneticPr fontId="2"/>
  </si>
  <si>
    <t>　　評価損益等計</t>
    <rPh sb="2" eb="4">
      <t>ヒョウカ</t>
    </rPh>
    <rPh sb="4" eb="6">
      <t>ソンエキ</t>
    </rPh>
    <rPh sb="6" eb="7">
      <t>トウ</t>
    </rPh>
    <rPh sb="7" eb="8">
      <t>ケイ</t>
    </rPh>
    <phoneticPr fontId="2"/>
  </si>
  <si>
    <t>　　当期経常増減額</t>
    <rPh sb="2" eb="4">
      <t>トウキ</t>
    </rPh>
    <rPh sb="4" eb="6">
      <t>ケイジョウ</t>
    </rPh>
    <rPh sb="6" eb="9">
      <t>ゾウゲンガク</t>
    </rPh>
    <phoneticPr fontId="2"/>
  </si>
  <si>
    <t>２．経常外増減の部</t>
    <rPh sb="2" eb="4">
      <t>ケイジョウ</t>
    </rPh>
    <rPh sb="4" eb="5">
      <t>ガイ</t>
    </rPh>
    <rPh sb="5" eb="7">
      <t>ゾウゲン</t>
    </rPh>
    <rPh sb="8" eb="9">
      <t>ブ</t>
    </rPh>
    <phoneticPr fontId="2"/>
  </si>
  <si>
    <t>（１）　経常外収益</t>
    <rPh sb="4" eb="6">
      <t>ケイジョウ</t>
    </rPh>
    <rPh sb="6" eb="7">
      <t>ガイ</t>
    </rPh>
    <rPh sb="7" eb="9">
      <t>シュウエキ</t>
    </rPh>
    <phoneticPr fontId="2"/>
  </si>
  <si>
    <t>　　　　経常外収益計</t>
    <rPh sb="4" eb="6">
      <t>ケイジョウ</t>
    </rPh>
    <rPh sb="6" eb="7">
      <t>ガイ</t>
    </rPh>
    <rPh sb="7" eb="9">
      <t>シュウエキ</t>
    </rPh>
    <rPh sb="9" eb="10">
      <t>ケイ</t>
    </rPh>
    <phoneticPr fontId="2"/>
  </si>
  <si>
    <t>（２）　経常外費用</t>
    <rPh sb="4" eb="6">
      <t>ケイジョウ</t>
    </rPh>
    <rPh sb="6" eb="7">
      <t>ガイ</t>
    </rPh>
    <rPh sb="7" eb="9">
      <t>ヒヨウ</t>
    </rPh>
    <phoneticPr fontId="2"/>
  </si>
  <si>
    <t>　　　　経常外費用計</t>
    <rPh sb="4" eb="6">
      <t>ケイジョウ</t>
    </rPh>
    <rPh sb="6" eb="7">
      <t>ガイ</t>
    </rPh>
    <rPh sb="7" eb="9">
      <t>ヒヨウ</t>
    </rPh>
    <rPh sb="9" eb="10">
      <t>ケイ</t>
    </rPh>
    <phoneticPr fontId="2"/>
  </si>
  <si>
    <t>　　　　当期一般正味財産増減額</t>
    <rPh sb="4" eb="6">
      <t>トウキ</t>
    </rPh>
    <rPh sb="6" eb="8">
      <t>イッパン</t>
    </rPh>
    <rPh sb="8" eb="10">
      <t>ショウミ</t>
    </rPh>
    <rPh sb="10" eb="12">
      <t>ザイサン</t>
    </rPh>
    <rPh sb="12" eb="15">
      <t>ゾウゲンガク</t>
    </rPh>
    <phoneticPr fontId="2"/>
  </si>
  <si>
    <t>会　　　費</t>
    <rPh sb="0" eb="1">
      <t>カイ</t>
    </rPh>
    <rPh sb="4" eb="5">
      <t>ヒ</t>
    </rPh>
    <phoneticPr fontId="2"/>
  </si>
  <si>
    <t>寄　　付　　金</t>
    <rPh sb="0" eb="1">
      <t>ヤドリキ</t>
    </rPh>
    <rPh sb="3" eb="4">
      <t>ツキ</t>
    </rPh>
    <rPh sb="6" eb="7">
      <t>キン</t>
    </rPh>
    <phoneticPr fontId="2"/>
  </si>
  <si>
    <t>正会員会費</t>
    <rPh sb="0" eb="3">
      <t>セイカイイン</t>
    </rPh>
    <rPh sb="3" eb="5">
      <t>カイヒ</t>
    </rPh>
    <phoneticPr fontId="2"/>
  </si>
  <si>
    <t>水道光熱費</t>
    <rPh sb="0" eb="2">
      <t>スイドウ</t>
    </rPh>
    <rPh sb="2" eb="5">
      <t>コウネツヒ</t>
    </rPh>
    <phoneticPr fontId="2"/>
  </si>
  <si>
    <t>一般寄付（ふるさと納税）</t>
    <rPh sb="0" eb="2">
      <t>イッパン</t>
    </rPh>
    <rPh sb="2" eb="4">
      <t>キフ</t>
    </rPh>
    <rPh sb="9" eb="11">
      <t>ノウゼイ</t>
    </rPh>
    <phoneticPr fontId="2"/>
  </si>
  <si>
    <t>一般寄付（企業・法人）</t>
    <rPh sb="0" eb="4">
      <t>イッパンキフ</t>
    </rPh>
    <rPh sb="5" eb="7">
      <t>キギョウ</t>
    </rPh>
    <rPh sb="8" eb="10">
      <t>ホウジン</t>
    </rPh>
    <phoneticPr fontId="1"/>
  </si>
  <si>
    <t>特定寄付金（助成金）</t>
    <rPh sb="0" eb="4">
      <t>トクテイキフ</t>
    </rPh>
    <rPh sb="6" eb="9">
      <t>ジョセイキン</t>
    </rPh>
    <phoneticPr fontId="1"/>
  </si>
  <si>
    <t>法定福利費</t>
    <rPh sb="0" eb="5">
      <t>ホウテイフクリヒ</t>
    </rPh>
    <phoneticPr fontId="1"/>
  </si>
  <si>
    <t>給与</t>
    <rPh sb="0" eb="2">
      <t>キュウヨ</t>
    </rPh>
    <phoneticPr fontId="2"/>
  </si>
  <si>
    <t>法定福利費</t>
    <rPh sb="0" eb="5">
      <t>ホウテイフクリヒ</t>
    </rPh>
    <phoneticPr fontId="2"/>
  </si>
  <si>
    <t>会議費</t>
    <rPh sb="0" eb="3">
      <t>カイギヒ</t>
    </rPh>
    <phoneticPr fontId="1"/>
  </si>
  <si>
    <t>什器備品費</t>
    <rPh sb="0" eb="2">
      <t>ジュウキ</t>
    </rPh>
    <rPh sb="2" eb="4">
      <t>ビヒン</t>
    </rPh>
    <rPh sb="4" eb="5">
      <t>ヒ</t>
    </rPh>
    <phoneticPr fontId="2"/>
  </si>
  <si>
    <t>ふるさと納税にかかる品物の購入費用</t>
    <rPh sb="4" eb="6">
      <t>ノウゼイ</t>
    </rPh>
    <rPh sb="10" eb="12">
      <t>シナモノ</t>
    </rPh>
    <rPh sb="13" eb="17">
      <t>コウニュウヒヨウ</t>
    </rPh>
    <phoneticPr fontId="1"/>
  </si>
  <si>
    <t>給与</t>
    <rPh sb="0" eb="2">
      <t>キュウヨ</t>
    </rPh>
    <phoneticPr fontId="1"/>
  </si>
  <si>
    <t>案分あり（事業費９：管理費１）</t>
    <rPh sb="0" eb="2">
      <t>アンブン</t>
    </rPh>
    <rPh sb="5" eb="8">
      <t>ジギョウヒ</t>
    </rPh>
    <rPh sb="10" eb="13">
      <t>カンリヒ</t>
    </rPh>
    <phoneticPr fontId="1"/>
  </si>
  <si>
    <t>保険料</t>
    <rPh sb="0" eb="3">
      <t>ホケンリョウ</t>
    </rPh>
    <phoneticPr fontId="1"/>
  </si>
  <si>
    <t>広報宣伝費２</t>
    <rPh sb="0" eb="5">
      <t>コウホウセンデンヒ</t>
    </rPh>
    <phoneticPr fontId="1"/>
  </si>
  <si>
    <t>個別相談支援</t>
    <rPh sb="0" eb="6">
      <t>コベツソウダンシエン</t>
    </rPh>
    <phoneticPr fontId="1"/>
  </si>
  <si>
    <t>広報宣伝費(ふるさと納税）</t>
    <rPh sb="0" eb="5">
      <t>コウホウセンデンヒ</t>
    </rPh>
    <rPh sb="10" eb="12">
      <t>ノウゼイ</t>
    </rPh>
    <phoneticPr fontId="1"/>
  </si>
  <si>
    <t>広報宣伝費（その他事業）</t>
    <rPh sb="0" eb="5">
      <t>コウホウセンデンヒ</t>
    </rPh>
    <rPh sb="8" eb="11">
      <t>タジギョウ</t>
    </rPh>
    <phoneticPr fontId="1"/>
  </si>
  <si>
    <t>通信運搬費（ふるさと納税）</t>
    <rPh sb="0" eb="2">
      <t>ツウシン</t>
    </rPh>
    <rPh sb="2" eb="4">
      <t>ウンパン</t>
    </rPh>
    <rPh sb="4" eb="5">
      <t>ヒ</t>
    </rPh>
    <rPh sb="10" eb="12">
      <t>ノウゼイ</t>
    </rPh>
    <phoneticPr fontId="2"/>
  </si>
  <si>
    <t>通信運搬費（その他事業）</t>
    <rPh sb="0" eb="5">
      <t>ツウシンウンパンヒ</t>
    </rPh>
    <rPh sb="8" eb="11">
      <t>タジギョウ</t>
    </rPh>
    <phoneticPr fontId="1"/>
  </si>
  <si>
    <t>体験・イベント</t>
    <rPh sb="0" eb="2">
      <t>タイケン</t>
    </rPh>
    <phoneticPr fontId="1"/>
  </si>
  <si>
    <t>難病児支援</t>
    <rPh sb="0" eb="5">
      <t>ナンビョウジシエン</t>
    </rPh>
    <phoneticPr fontId="1"/>
  </si>
  <si>
    <t>車両費</t>
    <rPh sb="0" eb="3">
      <t>シャリョウヒ</t>
    </rPh>
    <phoneticPr fontId="1"/>
  </si>
  <si>
    <t>通信運搬費(（ふるさと納税）</t>
    <rPh sb="0" eb="2">
      <t>ツウシン</t>
    </rPh>
    <rPh sb="2" eb="4">
      <t>ウンパン</t>
    </rPh>
    <rPh sb="4" eb="5">
      <t>ヒ</t>
    </rPh>
    <rPh sb="11" eb="13">
      <t>ノウゼイ</t>
    </rPh>
    <phoneticPr fontId="2"/>
  </si>
  <si>
    <t>通信運搬費（その他事業）</t>
    <rPh sb="0" eb="2">
      <t>ツウシン</t>
    </rPh>
    <rPh sb="2" eb="4">
      <t>ウンパン</t>
    </rPh>
    <rPh sb="4" eb="5">
      <t>ヒ</t>
    </rPh>
    <rPh sb="8" eb="9">
      <t>タ</t>
    </rPh>
    <rPh sb="9" eb="11">
      <t>ジギョウ</t>
    </rPh>
    <phoneticPr fontId="2"/>
  </si>
  <si>
    <t>車両費</t>
    <rPh sb="0" eb="2">
      <t>シャリョウ</t>
    </rPh>
    <rPh sb="2" eb="3">
      <t>ヒ</t>
    </rPh>
    <phoneticPr fontId="1"/>
  </si>
  <si>
    <t>広報宣伝費（ふるさと納税）</t>
    <rPh sb="0" eb="5">
      <t>コウホウセンデンヒ</t>
    </rPh>
    <rPh sb="10" eb="12">
      <t>ノウゼイ</t>
    </rPh>
    <phoneticPr fontId="1"/>
  </si>
  <si>
    <t>水道光熱費</t>
    <rPh sb="0" eb="5">
      <t>スイドウコウネツヒ</t>
    </rPh>
    <phoneticPr fontId="1"/>
  </si>
  <si>
    <t>令和６年度　公益社団法人 ON THE ROADに係る収支予算書</t>
    <rPh sb="0" eb="1">
      <t>レイ</t>
    </rPh>
    <rPh sb="1" eb="2">
      <t>ワ</t>
    </rPh>
    <rPh sb="3" eb="5">
      <t>ネンド</t>
    </rPh>
    <rPh sb="4" eb="5">
      <t>ド</t>
    </rPh>
    <rPh sb="6" eb="8">
      <t>コウエキ</t>
    </rPh>
    <rPh sb="8" eb="10">
      <t>シャダン</t>
    </rPh>
    <rPh sb="10" eb="12">
      <t>ホウジン</t>
    </rPh>
    <rPh sb="25" eb="26">
      <t>カカ</t>
    </rPh>
    <rPh sb="27" eb="29">
      <t>シュウシ</t>
    </rPh>
    <rPh sb="29" eb="32">
      <t>ヨサンショ</t>
    </rPh>
    <phoneticPr fontId="2"/>
  </si>
  <si>
    <t>令和６年４月１日から令和７年３月３１日まで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</si>
  <si>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諸手数料</t>
    <rPh sb="0" eb="1">
      <t>ショ</t>
    </rPh>
    <rPh sb="1" eb="4">
      <t>テスウリョウ</t>
    </rPh>
    <phoneticPr fontId="2"/>
  </si>
  <si>
    <t>通信運搬費（ふるさと納税）</t>
    <rPh sb="0" eb="5">
      <t>ツウシンウンパンヒ</t>
    </rPh>
    <rPh sb="10" eb="12">
      <t>ノウゼイ</t>
    </rPh>
    <phoneticPr fontId="1"/>
  </si>
  <si>
    <t>通信運搬費（その他事業）</t>
    <rPh sb="0" eb="5">
      <t>ツウシンウンパンヒ</t>
    </rPh>
    <rPh sb="8" eb="9">
      <t>タ</t>
    </rPh>
    <rPh sb="9" eb="11">
      <t>ジギョウ</t>
    </rPh>
    <phoneticPr fontId="1"/>
  </si>
  <si>
    <t>諸手数料（ふるさと納税）</t>
    <rPh sb="0" eb="4">
      <t>ショテスウリョウ</t>
    </rPh>
    <rPh sb="9" eb="11">
      <t>ノウゼイ</t>
    </rPh>
    <phoneticPr fontId="1"/>
  </si>
  <si>
    <t>諸手数料（その他事業）</t>
    <rPh sb="0" eb="4">
      <t>ショテスウリョウ</t>
    </rPh>
    <rPh sb="7" eb="8">
      <t>タ</t>
    </rPh>
    <rPh sb="8" eb="10">
      <t>ジギョウ</t>
    </rPh>
    <phoneticPr fontId="1"/>
  </si>
  <si>
    <t>２．経常外増減の部</t>
    <rPh sb="2" eb="4">
      <t>ケイジョウ</t>
    </rPh>
    <rPh sb="4" eb="5">
      <t>ガイ</t>
    </rPh>
    <rPh sb="5" eb="7">
      <t>ゾウゲン</t>
    </rPh>
    <rPh sb="8" eb="9">
      <t>ブ</t>
    </rPh>
    <phoneticPr fontId="1"/>
  </si>
  <si>
    <t>（１）　経常外収益</t>
    <rPh sb="4" eb="6">
      <t>ケイジョウ</t>
    </rPh>
    <rPh sb="6" eb="7">
      <t>ガイ</t>
    </rPh>
    <rPh sb="7" eb="9">
      <t>シュウエキ</t>
    </rPh>
    <phoneticPr fontId="1"/>
  </si>
  <si>
    <t>　　　　経常外収益計</t>
    <rPh sb="4" eb="6">
      <t>ケイジョウ</t>
    </rPh>
    <rPh sb="6" eb="7">
      <t>ガイ</t>
    </rPh>
    <rPh sb="7" eb="9">
      <t>シュウエキ</t>
    </rPh>
    <rPh sb="9" eb="10">
      <t>ケイ</t>
    </rPh>
    <phoneticPr fontId="1"/>
  </si>
  <si>
    <t>（２）　経常外費用</t>
    <rPh sb="4" eb="6">
      <t>ケイジョウ</t>
    </rPh>
    <rPh sb="6" eb="7">
      <t>ガイ</t>
    </rPh>
    <rPh sb="7" eb="9">
      <t>ヒヨウ</t>
    </rPh>
    <phoneticPr fontId="1"/>
  </si>
  <si>
    <t>他会計振替額</t>
    <rPh sb="0" eb="6">
      <t>タカイケイフリカエガク</t>
    </rPh>
    <phoneticPr fontId="1"/>
  </si>
  <si>
    <t>税引前当期一般正味財産増減額</t>
    <rPh sb="0" eb="2">
      <t>ゼイビ</t>
    </rPh>
    <rPh sb="2" eb="3">
      <t>マエ</t>
    </rPh>
    <rPh sb="3" eb="7">
      <t>トウキイッパン</t>
    </rPh>
    <rPh sb="7" eb="9">
      <t>ショウミ</t>
    </rPh>
    <rPh sb="9" eb="11">
      <t>ザイサン</t>
    </rPh>
    <rPh sb="11" eb="13">
      <t>ゾウゲン</t>
    </rPh>
    <rPh sb="13" eb="14">
      <t>ガク</t>
    </rPh>
    <phoneticPr fontId="1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</si>
  <si>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1"/>
  </si>
  <si>
    <t>　　　　経常外費用計</t>
    <rPh sb="4" eb="6">
      <t>ケイジョウ</t>
    </rPh>
    <rPh sb="6" eb="7">
      <t>ガイ</t>
    </rPh>
    <rPh sb="7" eb="9">
      <t>ヒヨウ</t>
    </rPh>
    <rPh sb="9" eb="10">
      <t>ケイ</t>
    </rPh>
    <phoneticPr fontId="1"/>
  </si>
  <si>
    <t>当期一般正味財産増減額</t>
    <rPh sb="0" eb="2">
      <t>トウキ</t>
    </rPh>
    <rPh sb="2" eb="4">
      <t>イッパン</t>
    </rPh>
    <rPh sb="4" eb="6">
      <t>ショウミ</t>
    </rPh>
    <rPh sb="6" eb="8">
      <t>ザイサン</t>
    </rPh>
    <rPh sb="8" eb="11">
      <t>ゾウゲンガク</t>
    </rPh>
    <phoneticPr fontId="1"/>
  </si>
  <si>
    <t>一般正味財産期首残高</t>
    <rPh sb="0" eb="2">
      <t>イッパン</t>
    </rPh>
    <rPh sb="2" eb="4">
      <t>ショウミ</t>
    </rPh>
    <rPh sb="4" eb="6">
      <t>ザイサン</t>
    </rPh>
    <rPh sb="6" eb="10">
      <t>キシュザンダカ</t>
    </rPh>
    <phoneticPr fontId="1"/>
  </si>
  <si>
    <t>一般正味財産期末残高</t>
    <rPh sb="0" eb="2">
      <t>イッパン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1"/>
  </si>
  <si>
    <t>Ⅱ　　指定正味財産増減の部</t>
    <rPh sb="3" eb="5">
      <t>シテイ</t>
    </rPh>
    <phoneticPr fontId="1"/>
  </si>
  <si>
    <t>指定寄付</t>
    <rPh sb="0" eb="4">
      <t>シテイキフ</t>
    </rPh>
    <phoneticPr fontId="1"/>
  </si>
  <si>
    <t>助成金</t>
    <rPh sb="0" eb="3">
      <t>ジョセイキン</t>
    </rPh>
    <phoneticPr fontId="1"/>
  </si>
  <si>
    <t>一般正味財産への振替額</t>
    <rPh sb="0" eb="6">
      <t>イッパンショウミザイサン</t>
    </rPh>
    <rPh sb="8" eb="11">
      <t>フリカエガク</t>
    </rPh>
    <phoneticPr fontId="1"/>
  </si>
  <si>
    <t>当期指定正味財産増減額</t>
    <rPh sb="0" eb="2">
      <t>トウキ</t>
    </rPh>
    <rPh sb="2" eb="4">
      <t>シテイ</t>
    </rPh>
    <rPh sb="4" eb="6">
      <t>ショウミ</t>
    </rPh>
    <rPh sb="6" eb="8">
      <t>ザイサン</t>
    </rPh>
    <rPh sb="8" eb="11">
      <t>ゾウゲンガク</t>
    </rPh>
    <phoneticPr fontId="1"/>
  </si>
  <si>
    <t>指定正味財産期首残高</t>
    <rPh sb="0" eb="2">
      <t>シテイ</t>
    </rPh>
    <rPh sb="2" eb="4">
      <t>ショウミ</t>
    </rPh>
    <rPh sb="4" eb="6">
      <t>ザイサン</t>
    </rPh>
    <rPh sb="6" eb="10">
      <t>キシュザンダカ</t>
    </rPh>
    <phoneticPr fontId="1"/>
  </si>
  <si>
    <t>指定正味財産期末残高</t>
    <rPh sb="0" eb="2">
      <t>シテイ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1"/>
  </si>
  <si>
    <t>Ⅲ　　正味財産期末残高</t>
    <rPh sb="3" eb="5">
      <t>ショウミ</t>
    </rPh>
    <rPh sb="5" eb="7">
      <t>ザイサン</t>
    </rPh>
    <rPh sb="7" eb="9">
      <t>キマツ</t>
    </rPh>
    <rPh sb="9" eb="11">
      <t>ザンダカ</t>
    </rPh>
    <phoneticPr fontId="1"/>
  </si>
  <si>
    <t>勘定科目</t>
    <rPh sb="0" eb="2">
      <t>カンジョウ</t>
    </rPh>
    <rPh sb="2" eb="4">
      <t>カモク</t>
    </rPh>
    <phoneticPr fontId="1"/>
  </si>
  <si>
    <t>事業費</t>
    <rPh sb="0" eb="3">
      <t>ジギョウヒ</t>
    </rPh>
    <phoneticPr fontId="1"/>
  </si>
  <si>
    <t>管理費</t>
    <rPh sb="0" eb="2">
      <t>カンリ</t>
    </rPh>
    <rPh sb="2" eb="3">
      <t>ヒ</t>
    </rPh>
    <phoneticPr fontId="1"/>
  </si>
  <si>
    <t>備考１</t>
    <rPh sb="0" eb="2">
      <t>ビコウ</t>
    </rPh>
    <phoneticPr fontId="1"/>
  </si>
  <si>
    <t>備考２</t>
    <rPh sb="0" eb="2">
      <t>ビコウ</t>
    </rPh>
    <phoneticPr fontId="1"/>
  </si>
  <si>
    <t>旅費交通費</t>
    <rPh sb="0" eb="2">
      <t>リョヒ</t>
    </rPh>
    <rPh sb="2" eb="5">
      <t>コウツウヒ</t>
    </rPh>
    <phoneticPr fontId="1"/>
  </si>
  <si>
    <t>事業にかかる費用全般。役職員の交通費。</t>
    <rPh sb="0" eb="2">
      <t>ジギョウ</t>
    </rPh>
    <rPh sb="6" eb="8">
      <t>ヒヨウ</t>
    </rPh>
    <rPh sb="8" eb="10">
      <t>ゼンパン</t>
    </rPh>
    <rPh sb="11" eb="14">
      <t>ヤクショクイン</t>
    </rPh>
    <rPh sb="15" eb="18">
      <t>コウツウヒ</t>
    </rPh>
    <phoneticPr fontId="1"/>
  </si>
  <si>
    <t>理事会、総会の交通費。事業に直接関係ない交通費。</t>
    <rPh sb="0" eb="3">
      <t>リジカイ</t>
    </rPh>
    <rPh sb="4" eb="6">
      <t>ソウカイ</t>
    </rPh>
    <rPh sb="7" eb="10">
      <t>コウツウヒ</t>
    </rPh>
    <rPh sb="11" eb="13">
      <t>ジギョウ</t>
    </rPh>
    <rPh sb="14" eb="16">
      <t>チョクセツ</t>
    </rPh>
    <rPh sb="16" eb="18">
      <t>カンケイ</t>
    </rPh>
    <rPh sb="20" eb="23">
      <t>コウツウヒ</t>
    </rPh>
    <phoneticPr fontId="1"/>
  </si>
  <si>
    <t>直課</t>
    <rPh sb="0" eb="2">
      <t>チョッカ</t>
    </rPh>
    <phoneticPr fontId="1"/>
  </si>
  <si>
    <t>通信運搬費1</t>
    <rPh sb="0" eb="2">
      <t>ツウシン</t>
    </rPh>
    <rPh sb="2" eb="4">
      <t>ウンパン</t>
    </rPh>
    <rPh sb="4" eb="5">
      <t>ヒ</t>
    </rPh>
    <phoneticPr fontId="1"/>
  </si>
  <si>
    <t>郵送料。電話代。通信料。ネット接続料。宅配便。</t>
    <phoneticPr fontId="1"/>
  </si>
  <si>
    <t>理事会、総会の資料郵送料。</t>
    <rPh sb="0" eb="3">
      <t>リジカイ</t>
    </rPh>
    <rPh sb="4" eb="6">
      <t>ソウカイ</t>
    </rPh>
    <rPh sb="7" eb="9">
      <t>シリョウ</t>
    </rPh>
    <rPh sb="9" eb="11">
      <t>ユウソウ</t>
    </rPh>
    <rPh sb="11" eb="12">
      <t>リョウ</t>
    </rPh>
    <phoneticPr fontId="1"/>
  </si>
  <si>
    <t>通信運搬費2</t>
    <rPh sb="0" eb="2">
      <t>ツウシン</t>
    </rPh>
    <rPh sb="2" eb="4">
      <t>ウンパン</t>
    </rPh>
    <rPh sb="4" eb="5">
      <t>ヒ</t>
    </rPh>
    <phoneticPr fontId="1"/>
  </si>
  <si>
    <t>ふるさと納税に係る郵送料、宅配便利用料、ネット接続料。</t>
    <rPh sb="4" eb="6">
      <t>ノウゼイ</t>
    </rPh>
    <rPh sb="7" eb="8">
      <t>カカ</t>
    </rPh>
    <rPh sb="9" eb="12">
      <t>ユウソウリョウ</t>
    </rPh>
    <rPh sb="13" eb="16">
      <t>タクハイビン</t>
    </rPh>
    <rPh sb="16" eb="19">
      <t>リヨウリョウ</t>
    </rPh>
    <rPh sb="23" eb="25">
      <t>セツゾク</t>
    </rPh>
    <rPh sb="25" eb="26">
      <t>リョウ</t>
    </rPh>
    <phoneticPr fontId="1"/>
  </si>
  <si>
    <t>水道光熱費</t>
    <rPh sb="0" eb="2">
      <t>スイドウ</t>
    </rPh>
    <rPh sb="2" eb="5">
      <t>コウネツヒ</t>
    </rPh>
    <phoneticPr fontId="1"/>
  </si>
  <si>
    <t>電気代。ガス代。水道代。</t>
    <rPh sb="0" eb="3">
      <t>デンキダイ</t>
    </rPh>
    <rPh sb="6" eb="7">
      <t>ダイ</t>
    </rPh>
    <rPh sb="8" eb="10">
      <t>スイドウ</t>
    </rPh>
    <rPh sb="10" eb="11">
      <t>ダイ</t>
    </rPh>
    <phoneticPr fontId="1"/>
  </si>
  <si>
    <t>従事割合</t>
    <rPh sb="0" eb="4">
      <t>ジュウジワリアイ</t>
    </rPh>
    <phoneticPr fontId="1"/>
  </si>
  <si>
    <t>案分あり（事業費１：管理費１）</t>
    <rPh sb="0" eb="2">
      <t>アンブン</t>
    </rPh>
    <rPh sb="5" eb="8">
      <t>ジギョウヒ</t>
    </rPh>
    <rPh sb="10" eb="13">
      <t>カンリヒ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</si>
  <si>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</si>
  <si>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文具代。事務所用消耗品、備品。ｸﾗｳﾄﾞﾌｧﾝﾃﾞｨﾝｸﾞ仕入。</t>
    <rPh sb="0" eb="2">
      <t>ブング</t>
    </rPh>
    <rPh sb="2" eb="3">
      <t>ダイ</t>
    </rPh>
    <rPh sb="4" eb="6">
      <t>ジム</t>
    </rPh>
    <rPh sb="6" eb="7">
      <t>ショ</t>
    </rPh>
    <rPh sb="7" eb="8">
      <t>ヨウ</t>
    </rPh>
    <rPh sb="8" eb="10">
      <t>ショウモウ</t>
    </rPh>
    <rPh sb="10" eb="11">
      <t>ヒン</t>
    </rPh>
    <rPh sb="12" eb="14">
      <t>ビヒン</t>
    </rPh>
    <rPh sb="29" eb="31">
      <t>シイレ</t>
    </rPh>
    <phoneticPr fontId="1"/>
  </si>
  <si>
    <t>案分あり（事業費９：管理費１）</t>
    <rPh sb="0" eb="2">
      <t>アンブン</t>
    </rPh>
    <rPh sb="5" eb="7">
      <t>ジギョウ</t>
    </rPh>
    <rPh sb="7" eb="8">
      <t>ヒ</t>
    </rPh>
    <rPh sb="10" eb="13">
      <t>カンリヒ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</si>
  <si>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</si>
  <si>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写真印刷。事業に係る印刷物。（コピーを含む）</t>
    <rPh sb="0" eb="2">
      <t>シャシン</t>
    </rPh>
    <rPh sb="2" eb="4">
      <t>インサツ</t>
    </rPh>
    <rPh sb="5" eb="7">
      <t>ジギョウ</t>
    </rPh>
    <rPh sb="8" eb="9">
      <t>カカ</t>
    </rPh>
    <rPh sb="10" eb="13">
      <t>インサツブツ</t>
    </rPh>
    <rPh sb="19" eb="20">
      <t>フク</t>
    </rPh>
    <phoneticPr fontId="1"/>
  </si>
  <si>
    <t>賃借料</t>
    <rPh sb="0" eb="3">
      <t>チンシャクリョウ</t>
    </rPh>
    <phoneticPr fontId="1"/>
  </si>
  <si>
    <t>家賃。</t>
    <rPh sb="0" eb="2">
      <t>ヤチン</t>
    </rPh>
    <phoneticPr fontId="1"/>
  </si>
  <si>
    <t>面積割合</t>
    <rPh sb="0" eb="4">
      <t>メンセキワリアイ</t>
    </rPh>
    <phoneticPr fontId="1"/>
  </si>
  <si>
    <t>事業に係る保険料。</t>
    <rPh sb="0" eb="2">
      <t>ジギョウ</t>
    </rPh>
    <rPh sb="3" eb="4">
      <t>カカ</t>
    </rPh>
    <rPh sb="5" eb="7">
      <t>ホケン</t>
    </rPh>
    <rPh sb="7" eb="8">
      <t>リョウ</t>
    </rPh>
    <phoneticPr fontId="1"/>
  </si>
  <si>
    <t>事務所火災保険、ビジネス保険。</t>
    <rPh sb="0" eb="2">
      <t>ジム</t>
    </rPh>
    <rPh sb="2" eb="3">
      <t>ショ</t>
    </rPh>
    <rPh sb="3" eb="5">
      <t>カサイ</t>
    </rPh>
    <rPh sb="5" eb="7">
      <t>ホケン</t>
    </rPh>
    <rPh sb="12" eb="14">
      <t>ホケン</t>
    </rPh>
    <phoneticPr fontId="1"/>
  </si>
  <si>
    <t>修繕費</t>
    <rPh sb="0" eb="3">
      <t>シュウゼンヒ</t>
    </rPh>
    <phoneticPr fontId="1"/>
  </si>
  <si>
    <t>租税公課</t>
    <rPh sb="0" eb="2">
      <t>ソゼイ</t>
    </rPh>
    <rPh sb="2" eb="4">
      <t>コウカ</t>
    </rPh>
    <phoneticPr fontId="1"/>
  </si>
  <si>
    <t>印紙代。</t>
    <rPh sb="0" eb="2">
      <t>インシ</t>
    </rPh>
    <rPh sb="2" eb="3">
      <t>ダイ</t>
    </rPh>
    <phoneticPr fontId="1"/>
  </si>
  <si>
    <t>印紙。国税、都税証明書。</t>
    <rPh sb="0" eb="2">
      <t>インシ</t>
    </rPh>
    <rPh sb="3" eb="5">
      <t>コクゼイ</t>
    </rPh>
    <rPh sb="6" eb="8">
      <t>トゼイ</t>
    </rPh>
    <rPh sb="8" eb="11">
      <t>ショウメイショ</t>
    </rPh>
    <phoneticPr fontId="1"/>
  </si>
  <si>
    <t>ボランティアとの打合せに伴う飲食、渉外等の打合せ。</t>
    <rPh sb="8" eb="10">
      <t>ウチアワ</t>
    </rPh>
    <rPh sb="12" eb="13">
      <t>トモナ</t>
    </rPh>
    <rPh sb="14" eb="16">
      <t>インショク</t>
    </rPh>
    <rPh sb="17" eb="20">
      <t>ショウガイトウ</t>
    </rPh>
    <rPh sb="21" eb="23">
      <t>ウチアワ</t>
    </rPh>
    <phoneticPr fontId="1"/>
  </si>
  <si>
    <t>理事会、総会に伴う飲食代。役員との打合せ飲食代。</t>
    <rPh sb="0" eb="3">
      <t>リジカイ</t>
    </rPh>
    <rPh sb="4" eb="6">
      <t>ソウカイ</t>
    </rPh>
    <rPh sb="7" eb="8">
      <t>トモナ</t>
    </rPh>
    <rPh sb="9" eb="12">
      <t>インショクダイ</t>
    </rPh>
    <rPh sb="13" eb="15">
      <t>ヤクイン</t>
    </rPh>
    <rPh sb="17" eb="19">
      <t>ウチアワ</t>
    </rPh>
    <rPh sb="20" eb="23">
      <t>インショクダイ</t>
    </rPh>
    <phoneticPr fontId="1"/>
  </si>
  <si>
    <t>広報宣伝費１</t>
    <rPh sb="0" eb="2">
      <t>コウホウ</t>
    </rPh>
    <rPh sb="2" eb="5">
      <t>センデンヒ</t>
    </rPh>
    <phoneticPr fontId="1"/>
  </si>
  <si>
    <t>プレスリリース配信費、有料広告利用料</t>
    <rPh sb="7" eb="9">
      <t>ハイシン</t>
    </rPh>
    <rPh sb="9" eb="10">
      <t>ヒ</t>
    </rPh>
    <rPh sb="11" eb="13">
      <t>ユウリョウ</t>
    </rPh>
    <rPh sb="13" eb="15">
      <t>コウコク</t>
    </rPh>
    <rPh sb="15" eb="18">
      <t>リヨウリョウ</t>
    </rPh>
    <phoneticPr fontId="1"/>
  </si>
  <si>
    <t>案分あり（事業費９：管理費１）</t>
    <rPh sb="0" eb="2">
      <t>アンブン</t>
    </rPh>
    <phoneticPr fontId="1"/>
  </si>
  <si>
    <t>委託費</t>
    <rPh sb="0" eb="2">
      <t>イタク</t>
    </rPh>
    <rPh sb="2" eb="3">
      <t>ヒ</t>
    </rPh>
    <phoneticPr fontId="1"/>
  </si>
  <si>
    <t>労務の作業委託</t>
    <rPh sb="0" eb="2">
      <t>ロウム</t>
    </rPh>
    <rPh sb="3" eb="5">
      <t>サギョウ</t>
    </rPh>
    <rPh sb="5" eb="7">
      <t>イタク</t>
    </rPh>
    <phoneticPr fontId="1"/>
  </si>
  <si>
    <t>諸手数料１</t>
    <rPh sb="0" eb="4">
      <t>ショテスウリョウ</t>
    </rPh>
    <phoneticPr fontId="1"/>
  </si>
  <si>
    <t>銀行振込手数料</t>
    <rPh sb="0" eb="2">
      <t>ギンコウ</t>
    </rPh>
    <rPh sb="2" eb="4">
      <t>フリコミ</t>
    </rPh>
    <rPh sb="4" eb="7">
      <t>テスウリョウ</t>
    </rPh>
    <phoneticPr fontId="1"/>
  </si>
  <si>
    <t>振込に係る手数料</t>
    <rPh sb="0" eb="2">
      <t>フリコミ</t>
    </rPh>
    <rPh sb="3" eb="4">
      <t>カカ</t>
    </rPh>
    <rPh sb="5" eb="8">
      <t>テスウリョウ</t>
    </rPh>
    <phoneticPr fontId="1"/>
  </si>
  <si>
    <t>諸手数料２</t>
    <rPh sb="0" eb="4">
      <t>ショテスウリョウ</t>
    </rPh>
    <phoneticPr fontId="1"/>
  </si>
  <si>
    <t>ふるさと納税にかかる県への手数料</t>
    <rPh sb="4" eb="6">
      <t>ノウゼイ</t>
    </rPh>
    <rPh sb="10" eb="11">
      <t>ケン</t>
    </rPh>
    <rPh sb="13" eb="16">
      <t>テスウリョウ</t>
    </rPh>
    <phoneticPr fontId="1"/>
  </si>
  <si>
    <t>諸謝金</t>
    <rPh sb="0" eb="3">
      <t>ショシャキン</t>
    </rPh>
    <phoneticPr fontId="1"/>
  </si>
  <si>
    <t>講演・原稿依頼等</t>
    <rPh sb="0" eb="2">
      <t>コウエン</t>
    </rPh>
    <rPh sb="3" eb="8">
      <t>ゲンコウイライトウ</t>
    </rPh>
    <phoneticPr fontId="1"/>
  </si>
  <si>
    <t>法人管理に係る専門家への支出</t>
    <rPh sb="0" eb="4">
      <t>ホウジンカンリ</t>
    </rPh>
    <rPh sb="5" eb="6">
      <t>カカ</t>
    </rPh>
    <rPh sb="7" eb="10">
      <t>センモンカ</t>
    </rPh>
    <rPh sb="12" eb="14">
      <t>シシュツ</t>
    </rPh>
    <phoneticPr fontId="1"/>
  </si>
  <si>
    <t>諸会費</t>
    <rPh sb="0" eb="3">
      <t>ショカイヒ</t>
    </rPh>
    <phoneticPr fontId="1"/>
  </si>
  <si>
    <t>学会やセミナーへの参加費、業界団体の会費</t>
    <rPh sb="0" eb="2">
      <t>ガッカイ</t>
    </rPh>
    <rPh sb="9" eb="12">
      <t>サンカヒ</t>
    </rPh>
    <rPh sb="13" eb="17">
      <t>ギョウカイダンタイ</t>
    </rPh>
    <rPh sb="18" eb="20">
      <t>カイヒ</t>
    </rPh>
    <phoneticPr fontId="1"/>
  </si>
  <si>
    <t>セミナー参加費</t>
    <rPh sb="4" eb="6">
      <t>サンカ</t>
    </rPh>
    <rPh sb="6" eb="7">
      <t>ヒ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</si>
  <si>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</si>
  <si>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事業費に計上。</t>
    <rPh sb="0" eb="3">
      <t>ジギョウヒ</t>
    </rPh>
    <rPh sb="4" eb="6">
      <t>ケイジョウ</t>
    </rPh>
    <phoneticPr fontId="1"/>
  </si>
  <si>
    <t>雑費</t>
    <rPh sb="0" eb="2">
      <t>ザッピ</t>
    </rPh>
    <phoneticPr fontId="1"/>
  </si>
  <si>
    <t>挨拶品代など</t>
    <rPh sb="0" eb="2">
      <t>アイサツ</t>
    </rPh>
    <rPh sb="2" eb="3">
      <t>シナ</t>
    </rPh>
    <rPh sb="3" eb="4">
      <t>ダイ</t>
    </rPh>
    <phoneticPr fontId="1"/>
  </si>
  <si>
    <t>挨拶品代など</t>
    <rPh sb="0" eb="4">
      <t>アイサツシナダイ</t>
    </rPh>
    <phoneticPr fontId="1"/>
  </si>
  <si>
    <t>公益社団法人 ON THE ROAD　現行の勘定科目</t>
    <rPh sb="0" eb="2">
      <t>コウエキ</t>
    </rPh>
    <rPh sb="2" eb="4">
      <t>シャダン</t>
    </rPh>
    <rPh sb="4" eb="6">
      <t>ホウジン</t>
    </rPh>
    <rPh sb="19" eb="21">
      <t>ゲンコウ</t>
    </rPh>
    <rPh sb="22" eb="24">
      <t>カンジョウ</t>
    </rPh>
    <rPh sb="24" eb="26">
      <t>カモク</t>
    </rPh>
    <phoneticPr fontId="1"/>
  </si>
  <si>
    <t>公益社団法人 ON THE ROAD</t>
    <rPh sb="0" eb="2">
      <t>コウエキ</t>
    </rPh>
    <rPh sb="2" eb="4">
      <t>シャダン</t>
    </rPh>
    <rPh sb="4" eb="6">
      <t>ホウジン</t>
    </rPh>
    <phoneticPr fontId="2"/>
  </si>
  <si>
    <t>諸手数料</t>
    <rPh sb="0" eb="1">
      <t>ショ</t>
    </rPh>
    <rPh sb="1" eb="4">
      <t>テスウリョウ</t>
    </rPh>
    <phoneticPr fontId="1"/>
  </si>
  <si>
    <t>諸手数料（ふるさと納税）</t>
    <rPh sb="0" eb="1">
      <t>ショ</t>
    </rPh>
    <rPh sb="1" eb="4">
      <t>テスウリョウ</t>
    </rPh>
    <rPh sb="9" eb="11">
      <t>ノウゼイ</t>
    </rPh>
    <phoneticPr fontId="1"/>
  </si>
  <si>
    <t>諸手数料（その他管理）</t>
    <rPh sb="0" eb="1">
      <t>ショ</t>
    </rPh>
    <rPh sb="1" eb="4">
      <t>テスウリョウ</t>
    </rPh>
    <rPh sb="7" eb="8">
      <t>タ</t>
    </rPh>
    <rPh sb="8" eb="10">
      <t>カンリ</t>
    </rPh>
    <phoneticPr fontId="1"/>
  </si>
  <si>
    <t>広報宣伝費（その他管理）</t>
    <rPh sb="0" eb="5">
      <t>コウホウセンデンヒ</t>
    </rPh>
    <rPh sb="9" eb="11">
      <t>カンリ</t>
    </rPh>
    <phoneticPr fontId="1"/>
  </si>
  <si>
    <t>通信運搬費（その他管理）</t>
    <rPh sb="0" eb="2">
      <t>ツウシン</t>
    </rPh>
    <rPh sb="2" eb="4">
      <t>ウンパン</t>
    </rPh>
    <rPh sb="4" eb="5">
      <t>ヒ</t>
    </rPh>
    <rPh sb="8" eb="9">
      <t>タ</t>
    </rPh>
    <rPh sb="9" eb="11">
      <t>カンリ</t>
    </rPh>
    <phoneticPr fontId="2"/>
  </si>
  <si>
    <t>コピー令和6年度収支予算書再改_18376_marked.xls の互換性レポート</t>
  </si>
  <si>
    <t>2024/4/17 11:34 に実行</t>
  </si>
  <si>
    <t>このブックを以前のファイル形式で保存した場合、または以前のバージョンの Microsoft Excel で開いた場合、一覧表示されている機能は利用できなくなります。</t>
  </si>
  <si>
    <t>再現性の低下</t>
  </si>
  <si>
    <t>出現数</t>
  </si>
  <si>
    <t>バージョン</t>
  </si>
  <si>
    <t>選択したファイル形式でサポートされていない書式が、このブック内の一部のセルまたはスタイルに設定されています。このような書式は、選択したファイル形式で使用できる最も近い書式に変換されます。</t>
  </si>
  <si>
    <t>Excel 97-2003</t>
  </si>
  <si>
    <t>令和6年度収支予算書再改_18376_marked.xls の互換性レポート</t>
  </si>
  <si>
    <t>従事割合</t>
    <rPh sb="0" eb="2">
      <t>ジュウジ</t>
    </rPh>
    <rPh sb="2" eb="4">
      <t>ワリアイ</t>
    </rPh>
    <phoneticPr fontId="1"/>
  </si>
  <si>
    <t>広報宣伝費（納税返礼品）</t>
    <rPh sb="0" eb="5">
      <t>コウホウセンデンヒ</t>
    </rPh>
    <rPh sb="6" eb="8">
      <t>ノウゼイ</t>
    </rPh>
    <rPh sb="8" eb="10">
      <t>ヘンレイ</t>
    </rPh>
    <rPh sb="10" eb="11">
      <t>ヒン</t>
    </rPh>
    <phoneticPr fontId="1"/>
  </si>
  <si>
    <t>令和7年度　公益社団法人 ON THE ROADに係る収支予算書</t>
    <rPh sb="0" eb="1">
      <t>レイ</t>
    </rPh>
    <rPh sb="1" eb="2">
      <t>ワ</t>
    </rPh>
    <rPh sb="3" eb="5">
      <t>ネンド</t>
    </rPh>
    <rPh sb="4" eb="5">
      <t>ド</t>
    </rPh>
    <rPh sb="6" eb="8">
      <t>コウエキ</t>
    </rPh>
    <rPh sb="8" eb="10">
      <t>シャダン</t>
    </rPh>
    <rPh sb="10" eb="12">
      <t>ホウジン</t>
    </rPh>
    <rPh sb="25" eb="26">
      <t>カカ</t>
    </rPh>
    <rPh sb="27" eb="29">
      <t>シュウシ</t>
    </rPh>
    <rPh sb="29" eb="32">
      <t>ヨサンショ</t>
    </rPh>
    <phoneticPr fontId="2"/>
  </si>
  <si>
    <t>復学伴走支援</t>
    <rPh sb="0" eb="2">
      <t>フクガク</t>
    </rPh>
    <rPh sb="2" eb="4">
      <t>バンソウ</t>
    </rPh>
    <rPh sb="4" eb="6">
      <t>シエン</t>
    </rPh>
    <phoneticPr fontId="1"/>
  </si>
  <si>
    <t>令和7年４月１日から令和8年３月３１日まで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</si>
  <si>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令和7年度　ON THE ROAD 予算内訳</t>
    <rPh sb="0" eb="1">
      <t>レイ</t>
    </rPh>
    <rPh sb="1" eb="2">
      <t>ワ</t>
    </rPh>
    <rPh sb="3" eb="5">
      <t>ネンド</t>
    </rPh>
    <rPh sb="4" eb="5">
      <t>ド</t>
    </rPh>
    <rPh sb="18" eb="20">
      <t>ヨサン</t>
    </rPh>
    <rPh sb="20" eb="22">
      <t>ウチワケ</t>
    </rPh>
    <phoneticPr fontId="2"/>
  </si>
  <si>
    <t>デザイン、資金調達・会計、IT代行、大阪事業</t>
    <rPh sb="5" eb="9">
      <t>シキンチョウタツ</t>
    </rPh>
    <rPh sb="10" eb="12">
      <t>カイケイ</t>
    </rPh>
    <rPh sb="15" eb="17">
      <t>ダイコウ</t>
    </rPh>
    <rPh sb="18" eb="20">
      <t>オオサカ</t>
    </rPh>
    <rPh sb="20" eb="22">
      <t>ジギョウ</t>
    </rPh>
    <phoneticPr fontId="1"/>
  </si>
  <si>
    <t>イベント費</t>
    <rPh sb="4" eb="5">
      <t>ヒ</t>
    </rPh>
    <phoneticPr fontId="1"/>
  </si>
  <si>
    <t>イベント費</t>
    <rPh sb="4" eb="5">
      <t>ヒ</t>
    </rPh>
    <phoneticPr fontId="2"/>
  </si>
  <si>
    <t>古場、津田、（新任者）の給与</t>
    <rPh sb="0" eb="2">
      <t>コバ</t>
    </rPh>
    <rPh sb="3" eb="5">
      <t>ツダ</t>
    </rPh>
    <rPh sb="7" eb="9">
      <t>シンニン</t>
    </rPh>
    <rPh sb="9" eb="10">
      <t>シャ</t>
    </rPh>
    <rPh sb="12" eb="14">
      <t>キュウヨ</t>
    </rPh>
    <phoneticPr fontId="1"/>
  </si>
  <si>
    <t>古場、津田、（新任者）の法定福利費</t>
    <rPh sb="0" eb="2">
      <t>コバ</t>
    </rPh>
    <rPh sb="3" eb="5">
      <t>ツダ</t>
    </rPh>
    <rPh sb="7" eb="10">
      <t>シンニンシャ</t>
    </rPh>
    <rPh sb="12" eb="17">
      <t>ホウテイフクリヒ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</si>
</sst>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9.5"/>
      <color theme="1"/>
      <name val="ＭＳ Ｐ明朝"/>
      <family val="1"/>
      <charset val="128"/>
    </font>
    <font>
      <b/>
      <sz val="9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u/>
      <sz val="14"/>
      <color theme="1"/>
      <name val="ＭＳ Ｐ明朝"/>
      <family val="1"/>
      <charset val="128"/>
    </font>
    <font>
      <b/>
      <u/>
      <sz val="11"/>
      <color theme="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.5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176" fontId="4" fillId="0" borderId="3" xfId="0" applyNumberFormat="1" applyFont="1" applyBorder="1">
      <alignment vertical="center"/>
    </xf>
    <xf numFmtId="0" fontId="5" fillId="2" borderId="0" xfId="0" applyFont="1" applyFill="1" applyAlignment="1">
      <alignment horizontal="left" vertical="center"/>
    </xf>
    <xf numFmtId="176" fontId="5" fillId="2" borderId="3" xfId="0" applyNumberFormat="1" applyFont="1" applyFill="1" applyBorder="1">
      <alignment vertical="center"/>
    </xf>
    <xf numFmtId="0" fontId="6" fillId="2" borderId="0" xfId="0" applyFont="1" applyFill="1" applyAlignment="1">
      <alignment horizontal="distributed" vertical="distributed" wrapText="1"/>
    </xf>
    <xf numFmtId="0" fontId="6" fillId="2" borderId="0" xfId="0" applyFont="1" applyFill="1" applyAlignment="1">
      <alignment horizontal="distributed" vertical="distributed"/>
    </xf>
    <xf numFmtId="176" fontId="6" fillId="2" borderId="3" xfId="0" applyNumberFormat="1" applyFont="1" applyFill="1" applyBorder="1">
      <alignment vertical="center"/>
    </xf>
    <xf numFmtId="0" fontId="7" fillId="2" borderId="0" xfId="0" applyFont="1" applyFill="1" applyAlignment="1">
      <alignment horizontal="distributed" vertical="distributed"/>
    </xf>
    <xf numFmtId="176" fontId="7" fillId="2" borderId="3" xfId="0" applyNumberFormat="1" applyFont="1" applyFill="1" applyBorder="1">
      <alignment vertical="center"/>
    </xf>
    <xf numFmtId="0" fontId="4" fillId="2" borderId="0" xfId="0" applyFont="1" applyFill="1" applyAlignment="1">
      <alignment horizontal="distributed" vertical="distributed"/>
    </xf>
    <xf numFmtId="176" fontId="4" fillId="2" borderId="3" xfId="0" applyNumberFormat="1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4" fillId="2" borderId="2" xfId="0" applyFont="1" applyFill="1" applyBorder="1">
      <alignment vertical="center"/>
    </xf>
    <xf numFmtId="0" fontId="4" fillId="2" borderId="0" xfId="0" applyFont="1" applyFill="1">
      <alignment vertical="center"/>
    </xf>
    <xf numFmtId="176" fontId="4" fillId="2" borderId="1" xfId="0" applyNumberFormat="1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6" fillId="0" borderId="0" xfId="0" applyFont="1" applyAlignment="1">
      <alignment horizontal="distributed" vertical="distributed"/>
    </xf>
    <xf numFmtId="176" fontId="6" fillId="0" borderId="3" xfId="0" applyNumberFormat="1" applyFont="1" applyBorder="1">
      <alignment vertical="center"/>
    </xf>
    <xf numFmtId="176" fontId="4" fillId="2" borderId="4" xfId="0" applyNumberFormat="1" applyFont="1" applyFill="1" applyBorder="1">
      <alignment vertical="center"/>
    </xf>
    <xf numFmtId="176" fontId="4" fillId="2" borderId="5" xfId="0" applyNumberFormat="1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>
      <alignment vertical="center"/>
    </xf>
    <xf numFmtId="0" fontId="5" fillId="2" borderId="0" xfId="0" applyFont="1" applyFill="1" applyAlignment="1">
      <alignment horizontal="left" vertical="distributed"/>
    </xf>
    <xf numFmtId="0" fontId="4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3" borderId="9" xfId="0" applyFont="1" applyFill="1" applyBorder="1">
      <alignment vertical="center"/>
    </xf>
    <xf numFmtId="0" fontId="8" fillId="3" borderId="10" xfId="0" applyFont="1" applyFill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4" borderId="0" xfId="0" applyFont="1" applyFill="1">
      <alignment vertical="center"/>
    </xf>
    <xf numFmtId="0" fontId="4" fillId="4" borderId="0" xfId="0" applyFont="1" applyFill="1">
      <alignment vertical="center"/>
    </xf>
    <xf numFmtId="176" fontId="4" fillId="4" borderId="3" xfId="0" applyNumberFormat="1" applyFont="1" applyFill="1" applyBorder="1">
      <alignment vertical="center"/>
    </xf>
    <xf numFmtId="49" fontId="9" fillId="0" borderId="0" xfId="0" applyNumberFormat="1" applyFont="1" applyAlignment="1">
      <alignment horizontal="center" vertical="center"/>
    </xf>
    <xf numFmtId="0" fontId="6" fillId="4" borderId="0" xfId="0" applyFont="1" applyFill="1" applyAlignment="1">
      <alignment vertical="center" shrinkToFit="1"/>
    </xf>
    <xf numFmtId="176" fontId="4" fillId="4" borderId="5" xfId="0" applyNumberFormat="1" applyFont="1" applyFill="1" applyBorder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4" borderId="8" xfId="0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2" borderId="9" xfId="0" applyFont="1" applyFill="1" applyBorder="1">
      <alignment vertical="center"/>
    </xf>
    <xf numFmtId="0" fontId="8" fillId="2" borderId="10" xfId="0" applyFont="1" applyFill="1" applyBorder="1">
      <alignment vertical="center"/>
    </xf>
    <xf numFmtId="0" fontId="8" fillId="0" borderId="21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6" fontId="9" fillId="3" borderId="1" xfId="0" applyNumberFormat="1" applyFont="1" applyFill="1" applyBorder="1">
      <alignment vertical="center"/>
    </xf>
    <xf numFmtId="176" fontId="9" fillId="3" borderId="3" xfId="0" applyNumberFormat="1" applyFont="1" applyFill="1" applyBorder="1">
      <alignment vertical="center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176" fontId="4" fillId="0" borderId="1" xfId="0" applyNumberFormat="1" applyFont="1" applyBorder="1">
      <alignment vertical="center"/>
    </xf>
    <xf numFmtId="0" fontId="13" fillId="0" borderId="0" xfId="0" applyFont="1" applyAlignment="1">
      <alignment horizontal="distributed" vertical="distributed"/>
    </xf>
    <xf numFmtId="176" fontId="13" fillId="0" borderId="3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176" fontId="4" fillId="0" borderId="5" xfId="0" applyNumberFormat="1" applyFont="1" applyBorder="1">
      <alignment vertical="center"/>
    </xf>
    <xf numFmtId="0" fontId="4" fillId="2" borderId="0" xfId="0" applyFont="1" applyFill="1" applyAlignment="1">
      <alignment horizontal="left" vertical="distributed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distributed"/>
    </xf>
    <xf numFmtId="0" fontId="7" fillId="2" borderId="0" xfId="0" applyFont="1" applyFill="1" applyAlignment="1">
      <alignment horizontal="left" vertical="distributed"/>
    </xf>
    <xf numFmtId="0" fontId="4" fillId="2" borderId="0" xfId="0" applyFont="1" applyFill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7FA07-ADE9-4F7D-9C8D-1607E23B4D70}">
  <sheetPr>
    <tabColor rgb="FFFFFF00"/>
    <pageSetUpPr fitToPage="1"/>
  </sheetPr>
  <dimension ref="B1:L102"/>
  <sheetViews>
    <sheetView workbookViewId="0">
      <selection activeCell="E93" sqref="E93"/>
    </sheetView>
  </sheetViews>
  <sheetFormatPr defaultColWidth="9" defaultRowHeight="12"/>
  <cols>
    <col min="1" max="1" width="3.6640625" style="2" customWidth="1"/>
    <col min="2" max="2" width="3" style="2" customWidth="1"/>
    <col min="3" max="4" width="5.6640625" style="2" customWidth="1"/>
    <col min="5" max="5" width="21.6640625" style="2" customWidth="1"/>
    <col min="6" max="6" width="3.44140625" style="2" customWidth="1"/>
    <col min="7" max="7" width="17.6640625" style="2" customWidth="1"/>
    <col min="8" max="8" width="13.33203125" style="2" customWidth="1"/>
    <col min="9" max="9" width="17.6640625" style="2" customWidth="1"/>
    <col min="10" max="16384" width="9" style="2"/>
  </cols>
  <sheetData>
    <row r="1" spans="2:12" ht="16.2">
      <c r="B1" s="88" t="s">
        <v>65</v>
      </c>
      <c r="C1" s="88"/>
      <c r="D1" s="88"/>
      <c r="E1" s="88"/>
      <c r="F1" s="88"/>
      <c r="G1" s="88"/>
      <c r="H1" s="88"/>
      <c r="I1" s="88"/>
      <c r="J1" s="1"/>
      <c r="K1" s="1"/>
      <c r="L1" s="1"/>
    </row>
    <row r="2" spans="2:12">
      <c r="B2" s="89" t="s">
        <v>66</v>
      </c>
      <c r="C2" s="89"/>
      <c r="D2" s="89"/>
      <c r="E2" s="89"/>
      <c r="F2" s="89"/>
      <c r="G2" s="89"/>
      <c r="H2" s="89"/>
      <c r="I2" s="89"/>
    </row>
    <row r="4" spans="2:12">
      <c r="B4" s="90"/>
      <c r="C4" s="90"/>
      <c r="D4" s="90"/>
      <c r="E4" s="90"/>
      <c r="F4" s="90"/>
      <c r="G4" s="90"/>
      <c r="H4" s="90"/>
      <c r="I4" s="90"/>
    </row>
    <row r="5" spans="2:12">
      <c r="B5" s="91" t="s">
        <v>0</v>
      </c>
      <c r="C5" s="91"/>
      <c r="D5" s="91"/>
      <c r="E5" s="91"/>
      <c r="F5" s="91"/>
      <c r="G5" s="91"/>
      <c r="H5" s="91"/>
      <c r="I5" s="91"/>
    </row>
    <row r="6" spans="2:12" ht="13.05" customHeight="1">
      <c r="B6" s="92" t="s">
        <v>1</v>
      </c>
      <c r="C6" s="93"/>
      <c r="D6" s="93"/>
      <c r="E6" s="93"/>
      <c r="F6" s="94"/>
      <c r="G6" s="3" t="s">
        <v>2</v>
      </c>
      <c r="H6" s="3" t="s">
        <v>3</v>
      </c>
      <c r="I6" s="3" t="s">
        <v>4</v>
      </c>
    </row>
    <row r="7" spans="2:12" ht="13.05" customHeight="1">
      <c r="B7" s="4" t="s">
        <v>5</v>
      </c>
      <c r="G7" s="5"/>
      <c r="H7" s="5"/>
      <c r="I7" s="5"/>
    </row>
    <row r="8" spans="2:12" ht="13.05" customHeight="1">
      <c r="B8" s="4"/>
      <c r="C8" s="2" t="s">
        <v>6</v>
      </c>
      <c r="G8" s="5"/>
      <c r="H8" s="5"/>
      <c r="I8" s="5"/>
    </row>
    <row r="9" spans="2:12" ht="13.05" customHeight="1">
      <c r="B9" s="4"/>
      <c r="C9" s="2" t="s">
        <v>7</v>
      </c>
      <c r="G9" s="5"/>
      <c r="H9" s="5"/>
      <c r="I9" s="5"/>
    </row>
    <row r="10" spans="2:12" ht="13.05" customHeight="1">
      <c r="B10" s="4"/>
      <c r="D10" s="95" t="s">
        <v>35</v>
      </c>
      <c r="E10" s="95"/>
      <c r="F10" s="6"/>
      <c r="G10" s="7">
        <v>10000</v>
      </c>
      <c r="H10" s="7">
        <v>10000</v>
      </c>
      <c r="I10" s="7">
        <f t="shared" ref="I10:I15" si="0">SUM(G10:H10)</f>
        <v>20000</v>
      </c>
    </row>
    <row r="11" spans="2:12" ht="13.05" customHeight="1">
      <c r="B11" s="4"/>
      <c r="D11" s="8"/>
      <c r="E11" s="9" t="s">
        <v>37</v>
      </c>
      <c r="F11" s="8"/>
      <c r="G11" s="10">
        <v>10000</v>
      </c>
      <c r="H11" s="10">
        <v>10000</v>
      </c>
      <c r="I11" s="10">
        <f t="shared" si="0"/>
        <v>20000</v>
      </c>
    </row>
    <row r="12" spans="2:12" ht="13.05" customHeight="1">
      <c r="B12" s="4"/>
      <c r="D12" s="96" t="s">
        <v>36</v>
      </c>
      <c r="E12" s="96"/>
      <c r="F12" s="11"/>
      <c r="G12" s="12">
        <f>SUM(G13:G15)</f>
        <v>30500000</v>
      </c>
      <c r="H12" s="12">
        <f>SUM(H13:H15)</f>
        <v>22500000</v>
      </c>
      <c r="I12" s="12">
        <f t="shared" si="0"/>
        <v>53000000</v>
      </c>
    </row>
    <row r="13" spans="2:12" ht="13.05" customHeight="1">
      <c r="B13" s="4"/>
      <c r="D13" s="9"/>
      <c r="E13" s="9" t="s">
        <v>39</v>
      </c>
      <c r="F13" s="13"/>
      <c r="G13" s="14">
        <v>20000000</v>
      </c>
      <c r="H13" s="14">
        <v>20000000</v>
      </c>
      <c r="I13" s="10">
        <f t="shared" si="0"/>
        <v>40000000</v>
      </c>
    </row>
    <row r="14" spans="2:12" ht="13.05" customHeight="1">
      <c r="B14" s="4"/>
      <c r="D14" s="9"/>
      <c r="E14" s="82" t="s">
        <v>40</v>
      </c>
      <c r="F14" s="82"/>
      <c r="G14" s="83">
        <v>2500000</v>
      </c>
      <c r="H14" s="83">
        <v>2500000</v>
      </c>
      <c r="I14" s="83">
        <f t="shared" si="0"/>
        <v>5000000</v>
      </c>
    </row>
    <row r="15" spans="2:12" ht="13.05" customHeight="1">
      <c r="B15" s="4"/>
      <c r="D15" s="15"/>
      <c r="E15" s="30" t="s">
        <v>41</v>
      </c>
      <c r="F15" s="15"/>
      <c r="G15" s="5">
        <v>8000000</v>
      </c>
      <c r="H15" s="5"/>
      <c r="I15" s="22">
        <f t="shared" si="0"/>
        <v>8000000</v>
      </c>
    </row>
    <row r="16" spans="2:12" ht="13.05" customHeight="1">
      <c r="B16" s="16"/>
      <c r="C16" s="17" t="s">
        <v>8</v>
      </c>
      <c r="D16" s="17"/>
      <c r="G16" s="81">
        <f>SUM(G10,G12)</f>
        <v>30510000</v>
      </c>
      <c r="H16" s="81">
        <f>SUM(H10,H12)</f>
        <v>22510000</v>
      </c>
      <c r="I16" s="81">
        <f>SUM(I10,I12)</f>
        <v>53020000</v>
      </c>
    </row>
    <row r="17" spans="2:9" ht="13.05" customHeight="1">
      <c r="B17" s="4"/>
      <c r="C17" s="2" t="s">
        <v>9</v>
      </c>
      <c r="G17" s="5"/>
      <c r="H17" s="5"/>
      <c r="I17" s="5"/>
    </row>
    <row r="18" spans="2:9" ht="13.05" customHeight="1">
      <c r="B18" s="4"/>
      <c r="D18" s="95" t="s">
        <v>10</v>
      </c>
      <c r="E18" s="95"/>
      <c r="F18" s="6"/>
      <c r="G18" s="7">
        <f>SUM(G19:G40)</f>
        <v>30725000</v>
      </c>
      <c r="H18" s="7">
        <f>SUM(H21:H40)</f>
        <v>0</v>
      </c>
      <c r="I18" s="7">
        <f>SUM(G18:H18)</f>
        <v>30725000</v>
      </c>
    </row>
    <row r="19" spans="2:9" ht="13.05" customHeight="1">
      <c r="B19" s="4"/>
      <c r="D19" s="29"/>
      <c r="E19" s="9" t="s">
        <v>43</v>
      </c>
      <c r="F19" s="6"/>
      <c r="G19" s="14">
        <v>14800000</v>
      </c>
      <c r="H19" s="7"/>
      <c r="I19" s="14">
        <f t="shared" ref="I19:I62" si="1">SUM(G19:H19)</f>
        <v>14800000</v>
      </c>
    </row>
    <row r="20" spans="2:9" ht="13.05" customHeight="1">
      <c r="B20" s="4"/>
      <c r="D20" s="29"/>
      <c r="E20" s="9" t="s">
        <v>44</v>
      </c>
      <c r="F20" s="6"/>
      <c r="G20" s="14">
        <v>2220000</v>
      </c>
      <c r="H20" s="7"/>
      <c r="I20" s="14">
        <f t="shared" si="1"/>
        <v>2220000</v>
      </c>
    </row>
    <row r="21" spans="2:9" ht="13.05" customHeight="1">
      <c r="B21" s="4"/>
      <c r="D21" s="9"/>
      <c r="E21" s="9" t="s">
        <v>11</v>
      </c>
      <c r="F21" s="19"/>
      <c r="G21" s="10">
        <v>2500000</v>
      </c>
      <c r="H21" s="10">
        <v>0</v>
      </c>
      <c r="I21" s="14">
        <f t="shared" si="1"/>
        <v>2500000</v>
      </c>
    </row>
    <row r="22" spans="2:9" ht="13.05" customHeight="1">
      <c r="B22" s="4"/>
      <c r="D22" s="9"/>
      <c r="E22" s="9" t="s">
        <v>59</v>
      </c>
      <c r="F22" s="19"/>
      <c r="G22" s="10">
        <v>500000</v>
      </c>
      <c r="H22" s="10"/>
      <c r="I22" s="14">
        <f t="shared" si="1"/>
        <v>500000</v>
      </c>
    </row>
    <row r="23" spans="2:9" ht="13.05" customHeight="1">
      <c r="B23" s="4"/>
      <c r="D23" s="9"/>
      <c r="E23" s="9" t="s">
        <v>55</v>
      </c>
      <c r="F23" s="19"/>
      <c r="G23" s="10">
        <v>0</v>
      </c>
      <c r="H23" s="10">
        <v>0</v>
      </c>
      <c r="I23" s="14">
        <f t="shared" si="1"/>
        <v>0</v>
      </c>
    </row>
    <row r="24" spans="2:9" ht="13.05" customHeight="1">
      <c r="B24" s="4"/>
      <c r="D24" s="9"/>
      <c r="E24" s="9" t="s">
        <v>56</v>
      </c>
      <c r="F24" s="19"/>
      <c r="G24" s="10">
        <v>540000</v>
      </c>
      <c r="H24" s="10"/>
      <c r="I24" s="14">
        <f t="shared" si="1"/>
        <v>540000</v>
      </c>
    </row>
    <row r="25" spans="2:9" ht="13.05" customHeight="1">
      <c r="B25" s="4"/>
      <c r="D25" s="9"/>
      <c r="E25" s="9" t="s">
        <v>46</v>
      </c>
      <c r="F25" s="19"/>
      <c r="G25" s="10">
        <v>350000</v>
      </c>
      <c r="H25" s="10">
        <v>0</v>
      </c>
      <c r="I25" s="10">
        <f t="shared" si="1"/>
        <v>350000</v>
      </c>
    </row>
    <row r="26" spans="2:9" ht="13.05" customHeight="1">
      <c r="B26" s="4"/>
      <c r="D26" s="9"/>
      <c r="E26" s="9" t="s">
        <v>12</v>
      </c>
      <c r="F26" s="19"/>
      <c r="G26" s="10">
        <v>1200000</v>
      </c>
      <c r="H26" s="10">
        <v>0</v>
      </c>
      <c r="I26" s="10">
        <f t="shared" si="1"/>
        <v>1200000</v>
      </c>
    </row>
    <row r="27" spans="2:9" ht="13.05" customHeight="1">
      <c r="B27" s="4"/>
      <c r="D27" s="9"/>
      <c r="E27" s="9" t="s">
        <v>13</v>
      </c>
      <c r="F27" s="19"/>
      <c r="G27" s="10">
        <v>900000</v>
      </c>
      <c r="H27" s="10">
        <v>0</v>
      </c>
      <c r="I27" s="10">
        <f t="shared" si="1"/>
        <v>900000</v>
      </c>
    </row>
    <row r="28" spans="2:9" ht="13.05" customHeight="1">
      <c r="B28" s="4"/>
      <c r="D28" s="9"/>
      <c r="E28" s="9" t="s">
        <v>14</v>
      </c>
      <c r="F28" s="19"/>
      <c r="G28" s="10">
        <v>2250000</v>
      </c>
      <c r="H28" s="10">
        <v>0</v>
      </c>
      <c r="I28" s="10">
        <f t="shared" si="1"/>
        <v>2250000</v>
      </c>
    </row>
    <row r="29" spans="2:9" ht="13.05" customHeight="1">
      <c r="B29" s="4"/>
      <c r="D29" s="9"/>
      <c r="E29" s="9" t="s">
        <v>38</v>
      </c>
      <c r="F29" s="17"/>
      <c r="G29" s="10">
        <v>300000</v>
      </c>
      <c r="H29" s="10">
        <v>0</v>
      </c>
      <c r="I29" s="10">
        <f t="shared" si="1"/>
        <v>300000</v>
      </c>
    </row>
    <row r="30" spans="2:9" ht="13.05" customHeight="1">
      <c r="B30" s="4"/>
      <c r="D30" s="9"/>
      <c r="E30" s="9" t="s">
        <v>16</v>
      </c>
      <c r="F30" s="17"/>
      <c r="G30" s="10">
        <v>800000</v>
      </c>
      <c r="H30" s="10">
        <v>0</v>
      </c>
      <c r="I30" s="10">
        <f t="shared" si="1"/>
        <v>800000</v>
      </c>
    </row>
    <row r="31" spans="2:9" ht="13.05" customHeight="1">
      <c r="B31" s="4"/>
      <c r="D31" s="9"/>
      <c r="E31" s="9" t="s">
        <v>17</v>
      </c>
      <c r="F31" s="17"/>
      <c r="G31" s="10">
        <v>70000</v>
      </c>
      <c r="H31" s="10">
        <v>0</v>
      </c>
      <c r="I31" s="10">
        <f t="shared" si="1"/>
        <v>70000</v>
      </c>
    </row>
    <row r="32" spans="2:9" ht="13.05" customHeight="1">
      <c r="B32" s="4"/>
      <c r="D32" s="9"/>
      <c r="E32" s="9" t="s">
        <v>18</v>
      </c>
      <c r="F32" s="17"/>
      <c r="G32" s="10">
        <v>800000</v>
      </c>
      <c r="H32" s="10">
        <v>0</v>
      </c>
      <c r="I32" s="10">
        <f t="shared" si="1"/>
        <v>800000</v>
      </c>
    </row>
    <row r="33" spans="2:11" ht="13.05" customHeight="1">
      <c r="B33" s="4"/>
      <c r="D33" s="9"/>
      <c r="E33" s="9" t="s">
        <v>19</v>
      </c>
      <c r="F33" s="17"/>
      <c r="G33" s="10">
        <v>2500000</v>
      </c>
      <c r="H33" s="10">
        <v>0</v>
      </c>
      <c r="I33" s="10">
        <f t="shared" si="1"/>
        <v>2500000</v>
      </c>
    </row>
    <row r="34" spans="2:11" ht="13.05" customHeight="1">
      <c r="B34" s="4"/>
      <c r="D34" s="9"/>
      <c r="E34" s="9" t="s">
        <v>53</v>
      </c>
      <c r="F34" s="17"/>
      <c r="G34" s="10">
        <v>0</v>
      </c>
      <c r="H34" s="10"/>
      <c r="I34" s="10">
        <f t="shared" si="1"/>
        <v>0</v>
      </c>
    </row>
    <row r="35" spans="2:11" ht="13.05" customHeight="1">
      <c r="B35" s="4"/>
      <c r="D35" s="9"/>
      <c r="E35" s="9" t="s">
        <v>54</v>
      </c>
      <c r="F35" s="17"/>
      <c r="G35" s="10">
        <v>450000</v>
      </c>
      <c r="H35" s="10"/>
      <c r="I35" s="10">
        <f t="shared" si="1"/>
        <v>450000</v>
      </c>
    </row>
    <row r="36" spans="2:11" ht="13.05" customHeight="1">
      <c r="B36" s="4"/>
      <c r="D36" s="9"/>
      <c r="E36" s="9" t="s">
        <v>50</v>
      </c>
      <c r="F36" s="17"/>
      <c r="G36" s="10">
        <v>200000</v>
      </c>
      <c r="H36" s="10"/>
      <c r="I36" s="10">
        <f t="shared" si="1"/>
        <v>200000</v>
      </c>
    </row>
    <row r="37" spans="2:11" ht="13.05" customHeight="1">
      <c r="B37" s="4"/>
      <c r="D37" s="9"/>
      <c r="E37" s="9" t="s">
        <v>20</v>
      </c>
      <c r="F37" s="17"/>
      <c r="G37" s="10">
        <v>100000</v>
      </c>
      <c r="H37" s="10">
        <v>0</v>
      </c>
      <c r="I37" s="10">
        <f t="shared" si="1"/>
        <v>100000</v>
      </c>
    </row>
    <row r="38" spans="2:11" ht="13.05" customHeight="1">
      <c r="B38" s="4"/>
      <c r="D38" s="9"/>
      <c r="E38" s="9" t="s">
        <v>67</v>
      </c>
      <c r="F38" s="17"/>
      <c r="G38" s="10">
        <v>45000</v>
      </c>
      <c r="H38" s="10"/>
      <c r="I38" s="10">
        <f t="shared" si="1"/>
        <v>45000</v>
      </c>
    </row>
    <row r="39" spans="2:11" ht="13.05" customHeight="1">
      <c r="B39" s="4"/>
      <c r="D39" s="9"/>
      <c r="E39" s="9" t="s">
        <v>21</v>
      </c>
      <c r="F39" s="17"/>
      <c r="G39" s="10">
        <v>0</v>
      </c>
      <c r="H39" s="10">
        <v>0</v>
      </c>
      <c r="I39" s="10">
        <f t="shared" si="1"/>
        <v>0</v>
      </c>
    </row>
    <row r="40" spans="2:11" ht="13.05" customHeight="1">
      <c r="B40" s="4"/>
      <c r="D40" s="9"/>
      <c r="E40" s="9" t="s">
        <v>22</v>
      </c>
      <c r="F40" s="17"/>
      <c r="G40" s="10">
        <v>200000</v>
      </c>
      <c r="H40" s="10">
        <v>0</v>
      </c>
      <c r="I40" s="10">
        <f t="shared" si="1"/>
        <v>200000</v>
      </c>
    </row>
    <row r="41" spans="2:11" ht="13.05" customHeight="1">
      <c r="B41" s="4"/>
      <c r="D41" s="95" t="s">
        <v>23</v>
      </c>
      <c r="E41" s="95"/>
      <c r="F41" s="20"/>
      <c r="G41" s="12">
        <f>SUM(G42:G62)</f>
        <v>0</v>
      </c>
      <c r="H41" s="12">
        <f>SUM(H42:H62)</f>
        <v>21515000</v>
      </c>
      <c r="I41" s="12">
        <f t="shared" si="1"/>
        <v>21515000</v>
      </c>
    </row>
    <row r="42" spans="2:11" ht="12" customHeight="1">
      <c r="B42" s="4"/>
      <c r="D42" s="9"/>
      <c r="E42" s="9" t="s">
        <v>43</v>
      </c>
      <c r="F42" s="17"/>
      <c r="G42" s="10">
        <v>0</v>
      </c>
      <c r="H42" s="10">
        <v>1640000</v>
      </c>
      <c r="I42" s="10">
        <f t="shared" si="1"/>
        <v>1640000</v>
      </c>
    </row>
    <row r="43" spans="2:11" ht="12" customHeight="1">
      <c r="B43" s="4"/>
      <c r="D43" s="9"/>
      <c r="E43" s="9" t="s">
        <v>42</v>
      </c>
      <c r="F43" s="17"/>
      <c r="G43" s="10"/>
      <c r="H43" s="10">
        <v>220000</v>
      </c>
      <c r="I43" s="10">
        <f t="shared" si="1"/>
        <v>220000</v>
      </c>
    </row>
    <row r="44" spans="2:11" ht="12" customHeight="1">
      <c r="B44" s="4"/>
      <c r="D44" s="9"/>
      <c r="E44" s="9" t="s">
        <v>45</v>
      </c>
      <c r="F44" s="17"/>
      <c r="G44" s="10"/>
      <c r="H44" s="10">
        <v>30000</v>
      </c>
      <c r="I44" s="10">
        <f t="shared" si="1"/>
        <v>30000</v>
      </c>
    </row>
    <row r="45" spans="2:11" ht="13.05" customHeight="1">
      <c r="B45" s="4"/>
      <c r="D45" s="9"/>
      <c r="E45" s="9" t="s">
        <v>24</v>
      </c>
      <c r="F45" s="17"/>
      <c r="G45" s="10">
        <v>0</v>
      </c>
      <c r="H45" s="10">
        <v>150000</v>
      </c>
      <c r="I45" s="10">
        <f t="shared" si="1"/>
        <v>150000</v>
      </c>
    </row>
    <row r="46" spans="2:11" ht="13.05" customHeight="1">
      <c r="B46" s="4"/>
      <c r="D46" s="21"/>
      <c r="E46" s="21" t="s">
        <v>68</v>
      </c>
      <c r="G46" s="22">
        <v>0</v>
      </c>
      <c r="H46" s="10">
        <v>3200000</v>
      </c>
      <c r="I46" s="22">
        <f t="shared" si="1"/>
        <v>3200000</v>
      </c>
      <c r="K46" s="42"/>
    </row>
    <row r="47" spans="2:11" ht="13.05" customHeight="1">
      <c r="B47" s="4"/>
      <c r="D47" s="21"/>
      <c r="E47" s="21" t="s">
        <v>69</v>
      </c>
      <c r="G47" s="22">
        <v>0</v>
      </c>
      <c r="H47" s="22">
        <v>60000</v>
      </c>
      <c r="I47" s="22">
        <f>SUM(G47:H47)</f>
        <v>60000</v>
      </c>
      <c r="K47" s="42"/>
    </row>
    <row r="48" spans="2:11" ht="13.05" customHeight="1">
      <c r="B48" s="4"/>
      <c r="D48" s="21"/>
      <c r="E48" s="21" t="s">
        <v>46</v>
      </c>
      <c r="G48" s="22">
        <v>0</v>
      </c>
      <c r="H48" s="22">
        <v>0</v>
      </c>
      <c r="I48" s="22">
        <f t="shared" si="1"/>
        <v>0</v>
      </c>
    </row>
    <row r="49" spans="2:11" ht="13.05" customHeight="1">
      <c r="B49" s="4"/>
      <c r="D49" s="21"/>
      <c r="E49" s="21" t="s">
        <v>12</v>
      </c>
      <c r="G49" s="22">
        <v>0</v>
      </c>
      <c r="H49" s="22">
        <v>100000</v>
      </c>
      <c r="I49" s="22">
        <f t="shared" si="1"/>
        <v>100000</v>
      </c>
    </row>
    <row r="50" spans="2:11" ht="13.05" customHeight="1">
      <c r="B50" s="4"/>
      <c r="D50" s="21"/>
      <c r="E50" s="21" t="s">
        <v>13</v>
      </c>
      <c r="G50" s="22">
        <v>0</v>
      </c>
      <c r="H50" s="22">
        <v>100000</v>
      </c>
      <c r="I50" s="22">
        <f t="shared" si="1"/>
        <v>100000</v>
      </c>
    </row>
    <row r="51" spans="2:11" ht="13.05" customHeight="1">
      <c r="B51" s="4"/>
      <c r="D51" s="21"/>
      <c r="E51" s="21" t="s">
        <v>14</v>
      </c>
      <c r="G51" s="22">
        <v>0</v>
      </c>
      <c r="H51" s="22">
        <v>250000</v>
      </c>
      <c r="I51" s="22">
        <f t="shared" si="1"/>
        <v>250000</v>
      </c>
    </row>
    <row r="52" spans="2:11" ht="13.05" customHeight="1">
      <c r="B52" s="4"/>
      <c r="D52" s="21"/>
      <c r="E52" s="21" t="s">
        <v>64</v>
      </c>
      <c r="G52" s="22"/>
      <c r="H52" s="22">
        <v>300000</v>
      </c>
      <c r="I52" s="22">
        <f t="shared" si="1"/>
        <v>300000</v>
      </c>
    </row>
    <row r="53" spans="2:11" ht="13.05" customHeight="1">
      <c r="B53" s="4"/>
      <c r="D53" s="21"/>
      <c r="E53" s="21" t="s">
        <v>15</v>
      </c>
      <c r="G53" s="22">
        <v>0</v>
      </c>
      <c r="H53" s="22">
        <v>100000</v>
      </c>
      <c r="I53" s="22">
        <f t="shared" si="1"/>
        <v>100000</v>
      </c>
    </row>
    <row r="54" spans="2:11" ht="13.05" customHeight="1">
      <c r="B54" s="4"/>
      <c r="D54" s="21"/>
      <c r="E54" s="21" t="s">
        <v>19</v>
      </c>
      <c r="G54" s="22">
        <v>0</v>
      </c>
      <c r="H54" s="22">
        <v>240000</v>
      </c>
      <c r="I54" s="22">
        <f t="shared" si="1"/>
        <v>240000</v>
      </c>
    </row>
    <row r="55" spans="2:11" ht="13.05" customHeight="1">
      <c r="B55" s="4"/>
      <c r="D55" s="21"/>
      <c r="E55" s="21" t="s">
        <v>63</v>
      </c>
      <c r="G55" s="22">
        <v>0</v>
      </c>
      <c r="H55" s="22">
        <v>9000000</v>
      </c>
      <c r="I55" s="22">
        <f t="shared" si="1"/>
        <v>9000000</v>
      </c>
      <c r="K55" s="42"/>
    </row>
    <row r="56" spans="2:11" ht="13.05" customHeight="1">
      <c r="B56" s="4"/>
      <c r="D56" s="21"/>
      <c r="E56" s="21" t="s">
        <v>54</v>
      </c>
      <c r="G56" s="22">
        <v>0</v>
      </c>
      <c r="H56" s="22">
        <v>60000</v>
      </c>
      <c r="I56" s="22">
        <f>SUM(G56:H56)</f>
        <v>60000</v>
      </c>
      <c r="K56" s="42"/>
    </row>
    <row r="57" spans="2:11" ht="13.05" customHeight="1">
      <c r="B57" s="4"/>
      <c r="D57" s="21"/>
      <c r="E57" s="21" t="s">
        <v>16</v>
      </c>
      <c r="G57" s="22">
        <v>0</v>
      </c>
      <c r="H57" s="22">
        <v>40000</v>
      </c>
      <c r="I57" s="22">
        <f t="shared" si="1"/>
        <v>40000</v>
      </c>
    </row>
    <row r="58" spans="2:11" ht="13.05" customHeight="1">
      <c r="B58" s="4"/>
      <c r="D58" s="21"/>
      <c r="E58" s="21" t="s">
        <v>17</v>
      </c>
      <c r="G58" s="22">
        <v>0</v>
      </c>
      <c r="H58" s="22">
        <v>10000</v>
      </c>
      <c r="I58" s="22">
        <f t="shared" si="1"/>
        <v>10000</v>
      </c>
    </row>
    <row r="59" spans="2:11" ht="13.05" customHeight="1">
      <c r="B59" s="4"/>
      <c r="D59" s="21"/>
      <c r="E59" s="21" t="s">
        <v>20</v>
      </c>
      <c r="G59" s="22">
        <v>0</v>
      </c>
      <c r="H59" s="22">
        <v>0</v>
      </c>
      <c r="I59" s="22">
        <f t="shared" si="1"/>
        <v>0</v>
      </c>
    </row>
    <row r="60" spans="2:11" ht="13.05" customHeight="1">
      <c r="B60" s="4"/>
      <c r="D60" s="21"/>
      <c r="E60" s="21" t="s">
        <v>70</v>
      </c>
      <c r="G60" s="22"/>
      <c r="H60" s="10">
        <v>6000000</v>
      </c>
      <c r="I60" s="22">
        <f t="shared" si="1"/>
        <v>6000000</v>
      </c>
      <c r="K60" s="42"/>
    </row>
    <row r="61" spans="2:11" ht="13.05" customHeight="1">
      <c r="B61" s="4"/>
      <c r="D61" s="21"/>
      <c r="E61" s="21" t="s">
        <v>71</v>
      </c>
      <c r="G61" s="22">
        <v>0</v>
      </c>
      <c r="H61" s="22">
        <v>5000</v>
      </c>
      <c r="I61" s="22">
        <f t="shared" si="1"/>
        <v>5000</v>
      </c>
      <c r="K61" s="42"/>
    </row>
    <row r="62" spans="2:11" ht="13.05" customHeight="1">
      <c r="B62" s="4"/>
      <c r="D62" s="21"/>
      <c r="E62" s="21" t="s">
        <v>22</v>
      </c>
      <c r="G62" s="22">
        <v>0</v>
      </c>
      <c r="H62" s="22">
        <v>10000</v>
      </c>
      <c r="I62" s="22">
        <f t="shared" si="1"/>
        <v>10000</v>
      </c>
    </row>
    <row r="63" spans="2:11" ht="13.05" customHeight="1">
      <c r="B63" s="16"/>
      <c r="C63" s="17"/>
      <c r="D63" s="87" t="s">
        <v>25</v>
      </c>
      <c r="E63" s="87"/>
      <c r="F63" s="17"/>
      <c r="G63" s="18">
        <f>SUM(G18,G41)</f>
        <v>30725000</v>
      </c>
      <c r="H63" s="18">
        <f>SUM(H18,H41)</f>
        <v>21515000</v>
      </c>
      <c r="I63" s="18">
        <f>SUM(G63:H63)</f>
        <v>52240000</v>
      </c>
    </row>
    <row r="64" spans="2:11" ht="13.05" customHeight="1">
      <c r="B64" s="16"/>
      <c r="C64" s="17"/>
      <c r="D64" s="87" t="s">
        <v>26</v>
      </c>
      <c r="E64" s="87"/>
      <c r="F64" s="17"/>
      <c r="G64" s="18">
        <f>SUM(G16-G63)</f>
        <v>-215000</v>
      </c>
      <c r="H64" s="18">
        <f>SUM(H16-H63)</f>
        <v>995000</v>
      </c>
      <c r="I64" s="18">
        <f>SUM(G64:H64)</f>
        <v>780000</v>
      </c>
    </row>
    <row r="65" spans="2:11" ht="13.05" customHeight="1">
      <c r="B65" s="16"/>
      <c r="C65" s="17"/>
      <c r="D65" s="87" t="s">
        <v>27</v>
      </c>
      <c r="E65" s="87"/>
      <c r="F65" s="17"/>
      <c r="G65" s="18">
        <v>0</v>
      </c>
      <c r="H65" s="18">
        <v>0</v>
      </c>
      <c r="I65" s="18">
        <f>SUM(G65-H65)</f>
        <v>0</v>
      </c>
    </row>
    <row r="66" spans="2:11" ht="13.05" customHeight="1">
      <c r="B66" s="16"/>
      <c r="C66" s="17"/>
      <c r="D66" s="87" t="s">
        <v>28</v>
      </c>
      <c r="E66" s="87"/>
      <c r="F66" s="17"/>
      <c r="G66" s="18">
        <f>SUM(G64:G65)</f>
        <v>-215000</v>
      </c>
      <c r="H66" s="18">
        <f>SUM(H64:H65)</f>
        <v>995000</v>
      </c>
      <c r="I66" s="18">
        <f>SUM(G66:H66)</f>
        <v>780000</v>
      </c>
    </row>
    <row r="67" spans="2:11" ht="13.05" customHeight="1">
      <c r="B67" s="16"/>
      <c r="C67" s="17" t="s">
        <v>72</v>
      </c>
      <c r="D67" s="13"/>
      <c r="E67" s="13"/>
      <c r="F67" s="17"/>
      <c r="G67" s="14"/>
      <c r="H67" s="14"/>
      <c r="I67" s="23"/>
      <c r="K67" s="42"/>
    </row>
    <row r="68" spans="2:11" ht="13.05" customHeight="1">
      <c r="B68" s="16"/>
      <c r="C68" s="17"/>
      <c r="D68" s="17" t="s">
        <v>73</v>
      </c>
      <c r="E68" s="17"/>
      <c r="F68" s="17"/>
      <c r="G68" s="14"/>
      <c r="H68" s="14"/>
      <c r="I68" s="24"/>
      <c r="K68" s="42"/>
    </row>
    <row r="69" spans="2:11" ht="13.05" customHeight="1">
      <c r="B69" s="16"/>
      <c r="C69" s="17"/>
      <c r="D69" s="87" t="s">
        <v>74</v>
      </c>
      <c r="E69" s="87"/>
      <c r="F69" s="17"/>
      <c r="G69" s="18">
        <v>0</v>
      </c>
      <c r="H69" s="18">
        <v>0</v>
      </c>
      <c r="I69" s="18">
        <v>0</v>
      </c>
      <c r="K69" s="42"/>
    </row>
    <row r="70" spans="2:11" ht="13.05" customHeight="1">
      <c r="B70" s="16"/>
      <c r="C70" s="17"/>
      <c r="D70" s="19" t="s">
        <v>75</v>
      </c>
      <c r="E70" s="19"/>
      <c r="F70" s="17"/>
      <c r="G70" s="23"/>
      <c r="H70" s="23"/>
      <c r="I70" s="23"/>
      <c r="K70" s="42"/>
    </row>
    <row r="71" spans="2:11" ht="13.05" customHeight="1">
      <c r="B71" s="16"/>
      <c r="E71" s="46" t="s">
        <v>76</v>
      </c>
      <c r="F71" s="47"/>
      <c r="G71" s="48">
        <v>0</v>
      </c>
      <c r="H71" s="48">
        <v>0</v>
      </c>
      <c r="I71" s="48">
        <v>0</v>
      </c>
      <c r="K71" s="49"/>
    </row>
    <row r="72" spans="2:11" ht="13.05" customHeight="1">
      <c r="B72" s="16"/>
      <c r="E72" s="50" t="s">
        <v>77</v>
      </c>
      <c r="F72" s="47"/>
      <c r="G72" s="48">
        <v>0</v>
      </c>
      <c r="H72" s="48">
        <v>0</v>
      </c>
      <c r="I72" s="48">
        <v>0</v>
      </c>
      <c r="K72" s="49"/>
    </row>
    <row r="73" spans="2:11" ht="13.05" customHeight="1">
      <c r="B73" s="16"/>
      <c r="E73" s="46" t="s">
        <v>78</v>
      </c>
      <c r="F73" s="47"/>
      <c r="G73" s="51">
        <v>0</v>
      </c>
      <c r="H73" s="51">
        <v>0</v>
      </c>
      <c r="I73" s="51">
        <v>0</v>
      </c>
      <c r="K73" s="49"/>
    </row>
    <row r="74" spans="2:11" ht="13.05" customHeight="1">
      <c r="B74" s="16"/>
      <c r="C74" s="19"/>
      <c r="D74" s="19" t="s">
        <v>79</v>
      </c>
      <c r="E74" s="19"/>
      <c r="F74" s="19"/>
      <c r="G74" s="18">
        <v>0</v>
      </c>
      <c r="H74" s="18">
        <v>0</v>
      </c>
      <c r="I74" s="18">
        <f>SUM(G74-H74)</f>
        <v>0</v>
      </c>
      <c r="K74" s="42"/>
    </row>
    <row r="75" spans="2:11" ht="13.05" customHeight="1">
      <c r="B75" s="16"/>
      <c r="C75" s="19"/>
      <c r="D75" s="97" t="s">
        <v>80</v>
      </c>
      <c r="E75" s="97"/>
      <c r="F75" s="19"/>
      <c r="G75" s="18">
        <f>SUM(G66+G76)</f>
        <v>-215000</v>
      </c>
      <c r="H75" s="18">
        <v>995000</v>
      </c>
      <c r="I75" s="18">
        <v>780000</v>
      </c>
      <c r="K75" s="42"/>
    </row>
    <row r="76" spans="2:11" ht="13.05" customHeight="1">
      <c r="B76" s="16"/>
      <c r="C76" s="19"/>
      <c r="D76" s="19"/>
      <c r="E76" s="19" t="s">
        <v>81</v>
      </c>
      <c r="F76" s="19"/>
      <c r="G76" s="18">
        <v>0</v>
      </c>
      <c r="H76" s="18">
        <v>6460000</v>
      </c>
      <c r="I76" s="18">
        <f>SUM(G76+H76)</f>
        <v>6460000</v>
      </c>
      <c r="K76" s="42"/>
    </row>
    <row r="77" spans="2:11" ht="13.05" customHeight="1">
      <c r="B77" s="25"/>
      <c r="C77" s="26"/>
      <c r="D77" s="27"/>
      <c r="E77" s="19" t="s">
        <v>82</v>
      </c>
      <c r="F77" s="28"/>
      <c r="G77" s="18">
        <f>SUM(G76+G66)</f>
        <v>-215000</v>
      </c>
      <c r="H77" s="18">
        <f>SUM(H76+H66)</f>
        <v>7455000</v>
      </c>
      <c r="I77" s="18">
        <f>SUM(G77+H77)</f>
        <v>7240000</v>
      </c>
      <c r="K77" s="42"/>
    </row>
    <row r="78" spans="2:11" ht="13.05" customHeight="1">
      <c r="B78" s="100" t="s">
        <v>83</v>
      </c>
      <c r="C78" s="101"/>
      <c r="D78" s="101"/>
      <c r="E78" s="101"/>
      <c r="F78" s="17"/>
      <c r="G78" s="23"/>
      <c r="H78" s="23"/>
      <c r="I78" s="23"/>
      <c r="K78" s="42"/>
    </row>
    <row r="79" spans="2:11" ht="13.05" customHeight="1">
      <c r="B79" s="52"/>
      <c r="C79" s="53"/>
      <c r="D79" s="102" t="s">
        <v>84</v>
      </c>
      <c r="E79" s="102"/>
      <c r="F79" s="17"/>
      <c r="G79" s="14">
        <v>20000000</v>
      </c>
      <c r="H79" s="72">
        <v>20000000</v>
      </c>
      <c r="I79" s="72">
        <f>SUM(G79+H79)</f>
        <v>40000000</v>
      </c>
      <c r="K79" s="42"/>
    </row>
    <row r="80" spans="2:11" ht="13.05" customHeight="1">
      <c r="B80" s="16"/>
      <c r="C80" s="17"/>
      <c r="D80" s="17" t="s">
        <v>85</v>
      </c>
      <c r="E80" s="17"/>
      <c r="F80" s="17"/>
      <c r="G80" s="24">
        <v>8000000</v>
      </c>
      <c r="H80" s="24">
        <v>0</v>
      </c>
      <c r="I80" s="24">
        <f>SUM(G80-H80)</f>
        <v>8000000</v>
      </c>
      <c r="K80" s="42"/>
    </row>
    <row r="81" spans="2:12" ht="13.05" customHeight="1">
      <c r="B81" s="16"/>
      <c r="C81" s="17"/>
      <c r="D81" s="87" t="s">
        <v>86</v>
      </c>
      <c r="E81" s="87"/>
      <c r="F81" s="17"/>
      <c r="G81" s="71">
        <v>28000000</v>
      </c>
      <c r="H81" s="71">
        <v>20000000</v>
      </c>
      <c r="I81" s="71">
        <f>SUM(G81+H81)</f>
        <v>48000000</v>
      </c>
      <c r="K81" s="42"/>
    </row>
    <row r="82" spans="2:12" ht="13.05" customHeight="1">
      <c r="B82" s="16"/>
      <c r="C82" s="17"/>
      <c r="D82" s="97" t="s">
        <v>87</v>
      </c>
      <c r="E82" s="97"/>
      <c r="F82" s="17"/>
      <c r="G82" s="71">
        <f>(G79+G80-G81)</f>
        <v>0</v>
      </c>
      <c r="H82" s="18">
        <v>0</v>
      </c>
      <c r="I82" s="18">
        <f>SUM(G82-H82)</f>
        <v>0</v>
      </c>
      <c r="K82" s="42"/>
    </row>
    <row r="83" spans="2:12" ht="13.05" customHeight="1">
      <c r="B83" s="16"/>
      <c r="C83" s="19"/>
      <c r="D83" s="19"/>
      <c r="E83" s="19" t="s">
        <v>88</v>
      </c>
      <c r="F83" s="19"/>
      <c r="G83" s="18">
        <v>0</v>
      </c>
      <c r="H83" s="18">
        <v>0</v>
      </c>
      <c r="I83" s="18">
        <f>SUM(G83-H83)</f>
        <v>0</v>
      </c>
      <c r="K83" s="42"/>
    </row>
    <row r="84" spans="2:12" ht="13.05" customHeight="1">
      <c r="B84" s="25"/>
      <c r="C84" s="27"/>
      <c r="D84" s="27"/>
      <c r="E84" s="27" t="s">
        <v>89</v>
      </c>
      <c r="F84" s="28"/>
      <c r="G84" s="71">
        <v>0</v>
      </c>
      <c r="H84" s="18">
        <v>0</v>
      </c>
      <c r="I84" s="71">
        <f>SUM(G84:H84)</f>
        <v>0</v>
      </c>
      <c r="K84" s="42"/>
    </row>
    <row r="85" spans="2:12" ht="13.95" customHeight="1">
      <c r="B85" s="98" t="s">
        <v>90</v>
      </c>
      <c r="C85" s="99"/>
      <c r="D85" s="99"/>
      <c r="E85" s="99"/>
      <c r="F85" s="54"/>
      <c r="G85" s="71">
        <f>G77+G84</f>
        <v>-215000</v>
      </c>
      <c r="H85" s="55">
        <f>H77</f>
        <v>7455000</v>
      </c>
      <c r="I85" s="71">
        <f>SUM(G85:H85)</f>
        <v>7240000</v>
      </c>
      <c r="K85" s="49"/>
      <c r="L85" s="49"/>
    </row>
    <row r="86" spans="2:12" ht="13.05" customHeight="1"/>
    <row r="87" spans="2:12" ht="13.05" customHeight="1"/>
    <row r="88" spans="2:12" ht="13.05" customHeight="1"/>
    <row r="89" spans="2:12" ht="13.05" customHeight="1"/>
    <row r="90" spans="2:12" ht="13.05" customHeight="1"/>
    <row r="91" spans="2:12" ht="13.05" customHeight="1"/>
    <row r="92" spans="2:12" ht="13.05" customHeight="1"/>
    <row r="93" spans="2:12" ht="13.05" customHeight="1"/>
    <row r="94" spans="2:12" ht="13.05" customHeight="1"/>
    <row r="95" spans="2:12" ht="13.05" customHeight="1"/>
    <row r="96" spans="2:12" ht="13.05" customHeight="1"/>
    <row r="97" ht="13.05" customHeight="1"/>
    <row r="98" ht="13.05" customHeight="1"/>
    <row r="99" ht="13.05" customHeight="1"/>
    <row r="100" ht="13.05" customHeight="1"/>
    <row r="101" ht="13.05" customHeight="1"/>
    <row r="102" ht="13.05" customHeight="1"/>
  </sheetData>
  <mergeCells count="20">
    <mergeCell ref="D82:E82"/>
    <mergeCell ref="B85:E85"/>
    <mergeCell ref="D66:E66"/>
    <mergeCell ref="D69:E69"/>
    <mergeCell ref="D75:E75"/>
    <mergeCell ref="B78:E78"/>
    <mergeCell ref="D79:E79"/>
    <mergeCell ref="D81:E81"/>
    <mergeCell ref="D65:E65"/>
    <mergeCell ref="B1:I1"/>
    <mergeCell ref="B2:I2"/>
    <mergeCell ref="B4:I4"/>
    <mergeCell ref="B5:I5"/>
    <mergeCell ref="B6:F6"/>
    <mergeCell ref="D10:E10"/>
    <mergeCell ref="D12:E12"/>
    <mergeCell ref="D18:E18"/>
    <mergeCell ref="D41:E41"/>
    <mergeCell ref="D63:E63"/>
    <mergeCell ref="D64:E64"/>
  </mergeCells>
  <phoneticPr fontId="1"/>
  <pageMargins left="0.7" right="0.7" top="0.75" bottom="0.75" header="0.3" footer="0.3"/>
  <pageSetup paperSize="9" scale="5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102"/>
  <sheetViews>
    <sheetView tabSelected="1" topLeftCell="A29" workbookViewId="0">
      <selection activeCell="E49" sqref="E49"/>
    </sheetView>
  </sheetViews>
  <sheetFormatPr defaultColWidth="9" defaultRowHeight="12"/>
  <cols>
    <col min="1" max="1" width="3.6640625" style="2" customWidth="1"/>
    <col min="2" max="2" width="3" style="2" customWidth="1"/>
    <col min="3" max="4" width="5.6640625" style="2" customWidth="1"/>
    <col min="5" max="5" width="21.6640625" style="2" customWidth="1"/>
    <col min="6" max="6" width="3.44140625" style="2" customWidth="1"/>
    <col min="7" max="7" width="17.6640625" style="2" customWidth="1"/>
    <col min="8" max="8" width="13.33203125" style="2" customWidth="1"/>
    <col min="9" max="9" width="17.6640625" style="2" customWidth="1"/>
    <col min="10" max="16384" width="9" style="2"/>
  </cols>
  <sheetData>
    <row r="1" spans="2:12" ht="16.2">
      <c r="B1" s="88" t="s">
        <v>164</v>
      </c>
      <c r="C1" s="88"/>
      <c r="D1" s="88"/>
      <c r="E1" s="88"/>
      <c r="F1" s="88"/>
      <c r="G1" s="88"/>
      <c r="H1" s="88"/>
      <c r="I1" s="88"/>
      <c r="J1" s="1"/>
      <c r="K1" s="1"/>
      <c r="L1" s="1"/>
    </row>
    <row r="2" spans="2:12">
      <c r="B2" s="89" t="s">
        <v>166</v>
      </c>
      <c r="C2" s="89"/>
      <c r="D2" s="89"/>
      <c r="E2" s="89"/>
      <c r="F2" s="89"/>
      <c r="G2" s="89"/>
      <c r="H2" s="89"/>
      <c r="I2" s="89"/>
    </row>
    <row r="4" spans="2:12">
      <c r="B4" s="90"/>
      <c r="C4" s="90"/>
      <c r="D4" s="90"/>
      <c r="E4" s="90"/>
      <c r="F4" s="90"/>
      <c r="G4" s="90"/>
      <c r="H4" s="90"/>
      <c r="I4" s="90"/>
    </row>
    <row r="5" spans="2:12">
      <c r="B5" s="91" t="s">
        <v>0</v>
      </c>
      <c r="C5" s="91"/>
      <c r="D5" s="91"/>
      <c r="E5" s="91"/>
      <c r="F5" s="91"/>
      <c r="G5" s="91"/>
      <c r="H5" s="91"/>
      <c r="I5" s="91"/>
    </row>
    <row r="6" spans="2:12" ht="13.05" customHeight="1">
      <c r="B6" s="92" t="s">
        <v>1</v>
      </c>
      <c r="C6" s="93"/>
      <c r="D6" s="93"/>
      <c r="E6" s="93"/>
      <c r="F6" s="94"/>
      <c r="G6" s="3" t="s">
        <v>2</v>
      </c>
      <c r="H6" s="3" t="s">
        <v>3</v>
      </c>
      <c r="I6" s="3" t="s">
        <v>4</v>
      </c>
    </row>
    <row r="7" spans="2:12" ht="13.05" customHeight="1">
      <c r="B7" s="4" t="s">
        <v>5</v>
      </c>
      <c r="G7" s="5"/>
      <c r="H7" s="5"/>
      <c r="I7" s="5"/>
    </row>
    <row r="8" spans="2:12" ht="13.05" customHeight="1">
      <c r="B8" s="4"/>
      <c r="C8" s="2" t="s">
        <v>6</v>
      </c>
      <c r="G8" s="5"/>
      <c r="H8" s="5"/>
      <c r="I8" s="5"/>
    </row>
    <row r="9" spans="2:12" ht="13.05" customHeight="1">
      <c r="B9" s="4"/>
      <c r="C9" s="2" t="s">
        <v>7</v>
      </c>
      <c r="G9" s="5"/>
      <c r="H9" s="5"/>
      <c r="I9" s="5"/>
    </row>
    <row r="10" spans="2:12" ht="13.05" customHeight="1">
      <c r="B10" s="4"/>
      <c r="D10" s="95" t="s">
        <v>35</v>
      </c>
      <c r="E10" s="95"/>
      <c r="F10" s="6"/>
      <c r="G10" s="7">
        <f>SUM(G11)</f>
        <v>10000</v>
      </c>
      <c r="H10" s="7">
        <f>SUM(H11)</f>
        <v>10000</v>
      </c>
      <c r="I10" s="7">
        <f t="shared" ref="I10:I15" si="0">SUM(G10:H10)</f>
        <v>20000</v>
      </c>
    </row>
    <row r="11" spans="2:12" ht="13.05" customHeight="1">
      <c r="B11" s="4"/>
      <c r="D11" s="8"/>
      <c r="E11" s="9" t="s">
        <v>37</v>
      </c>
      <c r="F11" s="8"/>
      <c r="G11" s="10">
        <v>10000</v>
      </c>
      <c r="H11" s="10">
        <v>10000</v>
      </c>
      <c r="I11" s="10">
        <f t="shared" si="0"/>
        <v>20000</v>
      </c>
    </row>
    <row r="12" spans="2:12" ht="13.05" customHeight="1">
      <c r="B12" s="4"/>
      <c r="D12" s="96" t="s">
        <v>36</v>
      </c>
      <c r="E12" s="96"/>
      <c r="F12" s="11"/>
      <c r="G12" s="12">
        <f>SUM(G13:G15)</f>
        <v>34500000</v>
      </c>
      <c r="H12" s="12">
        <f>SUM(H13:H15)</f>
        <v>28500000</v>
      </c>
      <c r="I12" s="12">
        <f t="shared" si="0"/>
        <v>63000000</v>
      </c>
    </row>
    <row r="13" spans="2:12" ht="13.05" customHeight="1">
      <c r="B13" s="4"/>
      <c r="D13" s="9"/>
      <c r="E13" s="9" t="s">
        <v>39</v>
      </c>
      <c r="F13" s="13"/>
      <c r="G13" s="14">
        <v>26000000</v>
      </c>
      <c r="H13" s="14">
        <v>26000000</v>
      </c>
      <c r="I13" s="10">
        <f t="shared" si="0"/>
        <v>52000000</v>
      </c>
    </row>
    <row r="14" spans="2:12" ht="13.05" customHeight="1">
      <c r="B14" s="4"/>
      <c r="D14" s="9"/>
      <c r="E14" s="9" t="s">
        <v>40</v>
      </c>
      <c r="F14" s="9"/>
      <c r="G14" s="10">
        <v>2500000</v>
      </c>
      <c r="H14" s="10">
        <v>2500000</v>
      </c>
      <c r="I14" s="10">
        <f t="shared" si="0"/>
        <v>5000000</v>
      </c>
    </row>
    <row r="15" spans="2:12" ht="13.05" customHeight="1">
      <c r="B15" s="4"/>
      <c r="D15" s="15"/>
      <c r="E15" s="30" t="s">
        <v>41</v>
      </c>
      <c r="F15" s="15"/>
      <c r="G15" s="5">
        <v>6000000</v>
      </c>
      <c r="H15" s="5">
        <v>0</v>
      </c>
      <c r="I15" s="10">
        <f t="shared" si="0"/>
        <v>6000000</v>
      </c>
    </row>
    <row r="16" spans="2:12" ht="13.05" customHeight="1">
      <c r="B16" s="16"/>
      <c r="C16" s="17" t="s">
        <v>8</v>
      </c>
      <c r="D16" s="17"/>
      <c r="E16" s="17"/>
      <c r="F16" s="17"/>
      <c r="G16" s="18">
        <f>SUM(G10,G12)</f>
        <v>34510000</v>
      </c>
      <c r="H16" s="18">
        <f>SUM(H10,H12)</f>
        <v>28510000</v>
      </c>
      <c r="I16" s="18">
        <f>SUM(I10,I12)</f>
        <v>63020000</v>
      </c>
    </row>
    <row r="17" spans="2:9" ht="13.05" customHeight="1">
      <c r="B17" s="4"/>
      <c r="C17" s="2" t="s">
        <v>9</v>
      </c>
      <c r="G17" s="5"/>
      <c r="H17" s="5"/>
      <c r="I17" s="5"/>
    </row>
    <row r="18" spans="2:9" ht="13.05" customHeight="1">
      <c r="B18" s="4"/>
      <c r="D18" s="95" t="s">
        <v>10</v>
      </c>
      <c r="E18" s="95"/>
      <c r="F18" s="6"/>
      <c r="G18" s="7">
        <f>SUM(G19:G40)</f>
        <v>34560000</v>
      </c>
      <c r="H18" s="7">
        <f>SUM(H21:H40)</f>
        <v>0</v>
      </c>
      <c r="I18" s="7">
        <f>SUM(G18:H18)</f>
        <v>34560000</v>
      </c>
    </row>
    <row r="19" spans="2:9" ht="13.05" customHeight="1">
      <c r="B19" s="4"/>
      <c r="D19" s="29"/>
      <c r="E19" s="9" t="s">
        <v>43</v>
      </c>
      <c r="F19" s="6"/>
      <c r="G19" s="14">
        <v>15660000</v>
      </c>
      <c r="H19" s="14">
        <v>0</v>
      </c>
      <c r="I19" s="14">
        <f t="shared" ref="I19:I24" si="1">SUM(G19:H19)</f>
        <v>15660000</v>
      </c>
    </row>
    <row r="20" spans="2:9" ht="13.05" customHeight="1">
      <c r="B20" s="4"/>
      <c r="D20" s="29"/>
      <c r="E20" s="9" t="s">
        <v>44</v>
      </c>
      <c r="F20" s="6"/>
      <c r="G20" s="14">
        <v>2430000</v>
      </c>
      <c r="H20" s="7">
        <v>0</v>
      </c>
      <c r="I20" s="14">
        <f t="shared" si="1"/>
        <v>2430000</v>
      </c>
    </row>
    <row r="21" spans="2:9" ht="13.05" customHeight="1">
      <c r="B21" s="4"/>
      <c r="D21" s="9"/>
      <c r="E21" s="9" t="s">
        <v>11</v>
      </c>
      <c r="F21" s="19"/>
      <c r="G21" s="10">
        <v>5500000</v>
      </c>
      <c r="H21" s="10">
        <v>0</v>
      </c>
      <c r="I21" s="14">
        <f t="shared" si="1"/>
        <v>5500000</v>
      </c>
    </row>
    <row r="22" spans="2:9" ht="13.05" customHeight="1">
      <c r="B22" s="4"/>
      <c r="D22" s="9"/>
      <c r="E22" s="9" t="s">
        <v>59</v>
      </c>
      <c r="F22" s="19"/>
      <c r="G22" s="10">
        <v>600000</v>
      </c>
      <c r="H22" s="10">
        <v>0</v>
      </c>
      <c r="I22" s="14">
        <f t="shared" si="1"/>
        <v>600000</v>
      </c>
    </row>
    <row r="23" spans="2:9" ht="13.05" customHeight="1">
      <c r="B23" s="4"/>
      <c r="D23" s="9"/>
      <c r="E23" s="9" t="s">
        <v>55</v>
      </c>
      <c r="F23" s="19"/>
      <c r="G23" s="10">
        <v>0</v>
      </c>
      <c r="H23" s="10">
        <v>0</v>
      </c>
      <c r="I23" s="14">
        <f t="shared" si="1"/>
        <v>0</v>
      </c>
    </row>
    <row r="24" spans="2:9" ht="13.05" customHeight="1">
      <c r="B24" s="4"/>
      <c r="D24" s="9"/>
      <c r="E24" s="9" t="s">
        <v>56</v>
      </c>
      <c r="F24" s="19"/>
      <c r="G24" s="10">
        <v>900000</v>
      </c>
      <c r="H24" s="10">
        <v>0</v>
      </c>
      <c r="I24" s="14">
        <f t="shared" si="1"/>
        <v>900000</v>
      </c>
    </row>
    <row r="25" spans="2:9" ht="13.05" customHeight="1">
      <c r="B25" s="4"/>
      <c r="D25" s="9"/>
      <c r="E25" s="9" t="s">
        <v>170</v>
      </c>
      <c r="F25" s="19"/>
      <c r="G25" s="10">
        <v>350000</v>
      </c>
      <c r="H25" s="10">
        <v>0</v>
      </c>
      <c r="I25" s="10">
        <f t="shared" ref="I25:I62" si="2">SUM(G25:H25)</f>
        <v>350000</v>
      </c>
    </row>
    <row r="26" spans="2:9" ht="13.05" customHeight="1">
      <c r="B26" s="4"/>
      <c r="D26" s="9"/>
      <c r="E26" s="9" t="s">
        <v>12</v>
      </c>
      <c r="F26" s="19"/>
      <c r="G26" s="10">
        <v>1200000</v>
      </c>
      <c r="H26" s="10">
        <v>0</v>
      </c>
      <c r="I26" s="10">
        <f t="shared" si="2"/>
        <v>1200000</v>
      </c>
    </row>
    <row r="27" spans="2:9" ht="13.05" customHeight="1">
      <c r="B27" s="4"/>
      <c r="D27" s="9"/>
      <c r="E27" s="9" t="s">
        <v>13</v>
      </c>
      <c r="F27" s="19"/>
      <c r="G27" s="10">
        <v>1080000</v>
      </c>
      <c r="H27" s="10">
        <v>0</v>
      </c>
      <c r="I27" s="10">
        <f t="shared" si="2"/>
        <v>1080000</v>
      </c>
    </row>
    <row r="28" spans="2:9" ht="13.05" customHeight="1">
      <c r="B28" s="4"/>
      <c r="D28" s="9"/>
      <c r="E28" s="9" t="s">
        <v>14</v>
      </c>
      <c r="F28" s="19"/>
      <c r="G28" s="10">
        <v>1080000</v>
      </c>
      <c r="H28" s="10">
        <v>0</v>
      </c>
      <c r="I28" s="10">
        <f t="shared" si="2"/>
        <v>1080000</v>
      </c>
    </row>
    <row r="29" spans="2:9" ht="13.05" customHeight="1">
      <c r="B29" s="4"/>
      <c r="D29" s="9"/>
      <c r="E29" s="9" t="s">
        <v>38</v>
      </c>
      <c r="F29" s="17"/>
      <c r="G29" s="10">
        <v>300000</v>
      </c>
      <c r="H29" s="10">
        <v>0</v>
      </c>
      <c r="I29" s="10">
        <f t="shared" si="2"/>
        <v>300000</v>
      </c>
    </row>
    <row r="30" spans="2:9" ht="13.05" customHeight="1">
      <c r="B30" s="4"/>
      <c r="D30" s="9"/>
      <c r="E30" s="9" t="s">
        <v>16</v>
      </c>
      <c r="F30" s="17"/>
      <c r="G30" s="10">
        <v>1000000</v>
      </c>
      <c r="H30" s="10">
        <v>0</v>
      </c>
      <c r="I30" s="10">
        <f t="shared" si="2"/>
        <v>1000000</v>
      </c>
    </row>
    <row r="31" spans="2:9" ht="13.05" customHeight="1">
      <c r="B31" s="4"/>
      <c r="D31" s="9"/>
      <c r="E31" s="9" t="s">
        <v>17</v>
      </c>
      <c r="F31" s="17"/>
      <c r="G31" s="10">
        <v>70000</v>
      </c>
      <c r="H31" s="10">
        <v>0</v>
      </c>
      <c r="I31" s="10">
        <f t="shared" si="2"/>
        <v>70000</v>
      </c>
    </row>
    <row r="32" spans="2:9" ht="13.05" customHeight="1">
      <c r="B32" s="4"/>
      <c r="D32" s="9"/>
      <c r="E32" s="9" t="s">
        <v>18</v>
      </c>
      <c r="F32" s="17"/>
      <c r="G32" s="10">
        <v>800000</v>
      </c>
      <c r="H32" s="10">
        <v>0</v>
      </c>
      <c r="I32" s="10">
        <f t="shared" si="2"/>
        <v>800000</v>
      </c>
    </row>
    <row r="33" spans="2:11" ht="13.05" customHeight="1">
      <c r="B33" s="4"/>
      <c r="D33" s="9"/>
      <c r="E33" s="9" t="s">
        <v>19</v>
      </c>
      <c r="F33" s="17"/>
      <c r="G33" s="10">
        <v>2500000</v>
      </c>
      <c r="H33" s="10">
        <v>0</v>
      </c>
      <c r="I33" s="10">
        <f t="shared" si="2"/>
        <v>2500000</v>
      </c>
    </row>
    <row r="34" spans="2:11" ht="13.05" customHeight="1">
      <c r="B34" s="4"/>
      <c r="D34" s="9"/>
      <c r="E34" s="9" t="s">
        <v>53</v>
      </c>
      <c r="F34" s="17"/>
      <c r="G34" s="10">
        <v>0</v>
      </c>
      <c r="H34" s="10">
        <v>0</v>
      </c>
      <c r="I34" s="10">
        <f t="shared" si="2"/>
        <v>0</v>
      </c>
    </row>
    <row r="35" spans="2:11" ht="13.05" customHeight="1">
      <c r="B35" s="4"/>
      <c r="D35" s="9"/>
      <c r="E35" s="9" t="s">
        <v>54</v>
      </c>
      <c r="F35" s="17"/>
      <c r="G35" s="10">
        <v>450000</v>
      </c>
      <c r="H35" s="10">
        <v>0</v>
      </c>
      <c r="I35" s="10">
        <f t="shared" si="2"/>
        <v>450000</v>
      </c>
    </row>
    <row r="36" spans="2:11" ht="13.05" customHeight="1">
      <c r="B36" s="4"/>
      <c r="D36" s="9"/>
      <c r="E36" s="9" t="s">
        <v>50</v>
      </c>
      <c r="F36" s="17"/>
      <c r="G36" s="10">
        <v>200000</v>
      </c>
      <c r="H36" s="10">
        <v>0</v>
      </c>
      <c r="I36" s="10">
        <f t="shared" si="2"/>
        <v>200000</v>
      </c>
    </row>
    <row r="37" spans="2:11" ht="13.05" customHeight="1">
      <c r="B37" s="4"/>
      <c r="D37" s="9"/>
      <c r="E37" s="9" t="s">
        <v>20</v>
      </c>
      <c r="F37" s="17"/>
      <c r="G37" s="10">
        <v>150000</v>
      </c>
      <c r="H37" s="10">
        <v>0</v>
      </c>
      <c r="I37" s="10">
        <f t="shared" si="2"/>
        <v>150000</v>
      </c>
    </row>
    <row r="38" spans="2:11" ht="13.05" customHeight="1">
      <c r="B38" s="4"/>
      <c r="D38" s="9"/>
      <c r="E38" s="9" t="s">
        <v>67</v>
      </c>
      <c r="F38" s="17"/>
      <c r="G38" s="10">
        <v>90000</v>
      </c>
      <c r="H38" s="10">
        <v>0</v>
      </c>
      <c r="I38" s="10">
        <f t="shared" si="2"/>
        <v>90000</v>
      </c>
    </row>
    <row r="39" spans="2:11" ht="13.05" customHeight="1">
      <c r="B39" s="4"/>
      <c r="D39" s="9"/>
      <c r="E39" s="9" t="s">
        <v>21</v>
      </c>
      <c r="F39" s="17"/>
      <c r="G39" s="10">
        <v>0</v>
      </c>
      <c r="H39" s="10">
        <v>0</v>
      </c>
      <c r="I39" s="10">
        <f t="shared" si="2"/>
        <v>0</v>
      </c>
    </row>
    <row r="40" spans="2:11" ht="13.05" customHeight="1">
      <c r="B40" s="4"/>
      <c r="D40" s="9"/>
      <c r="E40" s="9" t="s">
        <v>22</v>
      </c>
      <c r="F40" s="17"/>
      <c r="G40" s="10">
        <v>200000</v>
      </c>
      <c r="H40" s="10">
        <v>0</v>
      </c>
      <c r="I40" s="10">
        <f t="shared" si="2"/>
        <v>200000</v>
      </c>
    </row>
    <row r="41" spans="2:11" ht="13.05" customHeight="1">
      <c r="B41" s="4"/>
      <c r="D41" s="95" t="s">
        <v>23</v>
      </c>
      <c r="E41" s="95"/>
      <c r="F41" s="20"/>
      <c r="G41" s="12">
        <f>SUM(G42:G62)</f>
        <v>0</v>
      </c>
      <c r="H41" s="12">
        <f>SUM(H42:H62)</f>
        <v>28200000</v>
      </c>
      <c r="I41" s="12">
        <f t="shared" si="2"/>
        <v>28200000</v>
      </c>
    </row>
    <row r="42" spans="2:11" ht="12" customHeight="1">
      <c r="B42" s="4"/>
      <c r="D42" s="9"/>
      <c r="E42" s="9" t="s">
        <v>43</v>
      </c>
      <c r="F42" s="17"/>
      <c r="G42" s="10">
        <v>0</v>
      </c>
      <c r="H42" s="10">
        <v>1740000</v>
      </c>
      <c r="I42" s="10">
        <f t="shared" si="2"/>
        <v>1740000</v>
      </c>
    </row>
    <row r="43" spans="2:11" ht="12" customHeight="1">
      <c r="B43" s="4"/>
      <c r="D43" s="9"/>
      <c r="E43" s="9" t="s">
        <v>42</v>
      </c>
      <c r="F43" s="17"/>
      <c r="G43" s="10">
        <v>0</v>
      </c>
      <c r="H43" s="10">
        <v>270000</v>
      </c>
      <c r="I43" s="10">
        <f t="shared" si="2"/>
        <v>270000</v>
      </c>
    </row>
    <row r="44" spans="2:11" ht="12" customHeight="1">
      <c r="B44" s="4"/>
      <c r="D44" s="9"/>
      <c r="E44" s="9" t="s">
        <v>45</v>
      </c>
      <c r="F44" s="17"/>
      <c r="G44" s="10">
        <v>0</v>
      </c>
      <c r="H44" s="10">
        <v>30000</v>
      </c>
      <c r="I44" s="10">
        <f t="shared" si="2"/>
        <v>30000</v>
      </c>
    </row>
    <row r="45" spans="2:11" ht="13.05" customHeight="1">
      <c r="B45" s="4"/>
      <c r="D45" s="9"/>
      <c r="E45" s="9" t="s">
        <v>24</v>
      </c>
      <c r="F45" s="17"/>
      <c r="G45" s="10">
        <v>0</v>
      </c>
      <c r="H45" s="10">
        <v>150000</v>
      </c>
      <c r="I45" s="10">
        <f t="shared" si="2"/>
        <v>150000</v>
      </c>
    </row>
    <row r="46" spans="2:11" ht="13.05" customHeight="1">
      <c r="B46" s="4"/>
      <c r="D46" s="21"/>
      <c r="E46" s="21" t="s">
        <v>68</v>
      </c>
      <c r="G46" s="22">
        <v>0</v>
      </c>
      <c r="H46" s="10">
        <v>5000000</v>
      </c>
      <c r="I46" s="22">
        <f t="shared" si="2"/>
        <v>5000000</v>
      </c>
      <c r="K46" s="42"/>
    </row>
    <row r="47" spans="2:11" ht="13.05" customHeight="1">
      <c r="B47" s="4"/>
      <c r="D47" s="21"/>
      <c r="E47" s="21" t="s">
        <v>69</v>
      </c>
      <c r="G47" s="22">
        <v>0</v>
      </c>
      <c r="H47" s="22">
        <v>100000</v>
      </c>
      <c r="I47" s="22">
        <f>SUM(G47:H47)</f>
        <v>100000</v>
      </c>
      <c r="K47" s="42"/>
    </row>
    <row r="48" spans="2:11" ht="13.05" customHeight="1">
      <c r="B48" s="4"/>
      <c r="D48" s="21"/>
      <c r="E48" s="21" t="s">
        <v>170</v>
      </c>
      <c r="G48" s="22">
        <v>0</v>
      </c>
      <c r="H48" s="22">
        <v>0</v>
      </c>
      <c r="I48" s="22">
        <f t="shared" si="2"/>
        <v>0</v>
      </c>
    </row>
    <row r="49" spans="2:11" ht="13.05" customHeight="1">
      <c r="B49" s="4"/>
      <c r="D49" s="21"/>
      <c r="E49" s="21" t="s">
        <v>12</v>
      </c>
      <c r="G49" s="22">
        <v>0</v>
      </c>
      <c r="H49" s="22">
        <v>100000</v>
      </c>
      <c r="I49" s="22">
        <f t="shared" si="2"/>
        <v>100000</v>
      </c>
    </row>
    <row r="50" spans="2:11" ht="13.05" customHeight="1">
      <c r="B50" s="4"/>
      <c r="D50" s="21"/>
      <c r="E50" s="21" t="s">
        <v>13</v>
      </c>
      <c r="G50" s="22">
        <v>0</v>
      </c>
      <c r="H50" s="22">
        <v>120000</v>
      </c>
      <c r="I50" s="22">
        <f t="shared" si="2"/>
        <v>120000</v>
      </c>
    </row>
    <row r="51" spans="2:11" ht="13.05" customHeight="1">
      <c r="B51" s="4"/>
      <c r="D51" s="21"/>
      <c r="E51" s="21" t="s">
        <v>14</v>
      </c>
      <c r="G51" s="22">
        <v>0</v>
      </c>
      <c r="H51" s="22">
        <v>120000</v>
      </c>
      <c r="I51" s="22">
        <f t="shared" si="2"/>
        <v>120000</v>
      </c>
    </row>
    <row r="52" spans="2:11" ht="13.05" customHeight="1">
      <c r="B52" s="4"/>
      <c r="D52" s="21"/>
      <c r="E52" s="21" t="s">
        <v>64</v>
      </c>
      <c r="G52" s="22">
        <v>0</v>
      </c>
      <c r="H52" s="22">
        <v>300000</v>
      </c>
      <c r="I52" s="22">
        <f t="shared" si="2"/>
        <v>300000</v>
      </c>
    </row>
    <row r="53" spans="2:11" ht="13.05" customHeight="1">
      <c r="B53" s="4"/>
      <c r="D53" s="21"/>
      <c r="E53" s="21" t="s">
        <v>15</v>
      </c>
      <c r="G53" s="22">
        <v>0</v>
      </c>
      <c r="H53" s="22">
        <v>100000</v>
      </c>
      <c r="I53" s="22">
        <f t="shared" si="2"/>
        <v>100000</v>
      </c>
    </row>
    <row r="54" spans="2:11" ht="13.05" customHeight="1">
      <c r="B54" s="4"/>
      <c r="D54" s="21"/>
      <c r="E54" s="21" t="s">
        <v>19</v>
      </c>
      <c r="G54" s="22">
        <v>0</v>
      </c>
      <c r="H54" s="22">
        <v>240000</v>
      </c>
      <c r="I54" s="22">
        <f t="shared" si="2"/>
        <v>240000</v>
      </c>
    </row>
    <row r="55" spans="2:11" ht="13.05" customHeight="1">
      <c r="B55" s="4"/>
      <c r="D55" s="21"/>
      <c r="E55" s="21" t="s">
        <v>163</v>
      </c>
      <c r="G55" s="22">
        <v>0</v>
      </c>
      <c r="H55" s="22">
        <v>12000000</v>
      </c>
      <c r="I55" s="22">
        <f t="shared" si="2"/>
        <v>12000000</v>
      </c>
      <c r="K55" s="42"/>
    </row>
    <row r="56" spans="2:11" ht="13.05" customHeight="1">
      <c r="B56" s="4"/>
      <c r="D56" s="21"/>
      <c r="E56" s="21" t="s">
        <v>54</v>
      </c>
      <c r="G56" s="22">
        <v>0</v>
      </c>
      <c r="H56" s="22">
        <v>60000</v>
      </c>
      <c r="I56" s="22">
        <f>SUM(G56:H56)</f>
        <v>60000</v>
      </c>
      <c r="K56" s="42"/>
    </row>
    <row r="57" spans="2:11" ht="13.05" customHeight="1">
      <c r="B57" s="4"/>
      <c r="D57" s="21"/>
      <c r="E57" s="21" t="s">
        <v>16</v>
      </c>
      <c r="G57" s="22">
        <v>0</v>
      </c>
      <c r="H57" s="22">
        <v>40000</v>
      </c>
      <c r="I57" s="22">
        <f t="shared" si="2"/>
        <v>40000</v>
      </c>
    </row>
    <row r="58" spans="2:11" ht="13.05" customHeight="1">
      <c r="B58" s="4"/>
      <c r="D58" s="21"/>
      <c r="E58" s="21" t="s">
        <v>17</v>
      </c>
      <c r="G58" s="22">
        <v>0</v>
      </c>
      <c r="H58" s="22">
        <v>10000</v>
      </c>
      <c r="I58" s="22">
        <f t="shared" si="2"/>
        <v>10000</v>
      </c>
    </row>
    <row r="59" spans="2:11" ht="13.05" customHeight="1">
      <c r="B59" s="4"/>
      <c r="D59" s="21"/>
      <c r="E59" s="21" t="s">
        <v>20</v>
      </c>
      <c r="G59" s="22">
        <v>0</v>
      </c>
      <c r="H59" s="22">
        <v>0</v>
      </c>
      <c r="I59" s="22">
        <f t="shared" si="2"/>
        <v>0</v>
      </c>
    </row>
    <row r="60" spans="2:11" ht="13.05" customHeight="1">
      <c r="B60" s="4"/>
      <c r="D60" s="21"/>
      <c r="E60" s="21" t="s">
        <v>70</v>
      </c>
      <c r="G60" s="22">
        <v>0</v>
      </c>
      <c r="H60" s="10">
        <v>7800000</v>
      </c>
      <c r="I60" s="22">
        <f t="shared" si="2"/>
        <v>7800000</v>
      </c>
      <c r="K60" s="42"/>
    </row>
    <row r="61" spans="2:11" ht="13.05" customHeight="1">
      <c r="B61" s="4"/>
      <c r="D61" s="21"/>
      <c r="E61" s="21" t="s">
        <v>71</v>
      </c>
      <c r="G61" s="22">
        <v>0</v>
      </c>
      <c r="H61" s="22">
        <v>10000</v>
      </c>
      <c r="I61" s="22">
        <f t="shared" si="2"/>
        <v>10000</v>
      </c>
      <c r="K61" s="42"/>
    </row>
    <row r="62" spans="2:11" ht="13.05" customHeight="1">
      <c r="B62" s="4"/>
      <c r="D62" s="21"/>
      <c r="E62" s="21" t="s">
        <v>22</v>
      </c>
      <c r="G62" s="22">
        <v>0</v>
      </c>
      <c r="H62" s="22">
        <v>10000</v>
      </c>
      <c r="I62" s="22">
        <f t="shared" si="2"/>
        <v>10000</v>
      </c>
    </row>
    <row r="63" spans="2:11" ht="13.05" customHeight="1">
      <c r="B63" s="16"/>
      <c r="C63" s="17"/>
      <c r="D63" s="87" t="s">
        <v>25</v>
      </c>
      <c r="E63" s="87"/>
      <c r="F63" s="17"/>
      <c r="G63" s="18">
        <f>SUM(G18,G41)</f>
        <v>34560000</v>
      </c>
      <c r="H63" s="18">
        <f>SUM(H18,H41)</f>
        <v>28200000</v>
      </c>
      <c r="I63" s="18">
        <f>SUM(G63:H63)</f>
        <v>62760000</v>
      </c>
    </row>
    <row r="64" spans="2:11" ht="13.05" customHeight="1">
      <c r="B64" s="16"/>
      <c r="C64" s="17"/>
      <c r="D64" s="87" t="s">
        <v>26</v>
      </c>
      <c r="E64" s="87"/>
      <c r="F64" s="17"/>
      <c r="G64" s="18">
        <f>SUM(G16-G63)</f>
        <v>-50000</v>
      </c>
      <c r="H64" s="18">
        <f>SUM(H16-H63)</f>
        <v>310000</v>
      </c>
      <c r="I64" s="18">
        <f>SUM(G64:H64)</f>
        <v>260000</v>
      </c>
    </row>
    <row r="65" spans="2:11" ht="13.05" customHeight="1">
      <c r="B65" s="16"/>
      <c r="C65" s="17"/>
      <c r="D65" s="87" t="s">
        <v>27</v>
      </c>
      <c r="E65" s="87"/>
      <c r="F65" s="17"/>
      <c r="G65" s="18">
        <v>0</v>
      </c>
      <c r="H65" s="18">
        <v>0</v>
      </c>
      <c r="I65" s="18">
        <f t="shared" ref="I65:I85" si="3">SUM(G65:H65)</f>
        <v>0</v>
      </c>
    </row>
    <row r="66" spans="2:11" ht="13.05" customHeight="1">
      <c r="B66" s="16"/>
      <c r="C66" s="17"/>
      <c r="D66" s="87" t="s">
        <v>28</v>
      </c>
      <c r="E66" s="87"/>
      <c r="F66" s="17"/>
      <c r="G66" s="18">
        <f>SUM(G64:G65)</f>
        <v>-50000</v>
      </c>
      <c r="H66" s="18">
        <f>SUM(H64:H65)</f>
        <v>310000</v>
      </c>
      <c r="I66" s="18">
        <f t="shared" si="3"/>
        <v>260000</v>
      </c>
    </row>
    <row r="67" spans="2:11" ht="13.05" customHeight="1">
      <c r="B67" s="16"/>
      <c r="C67" s="17" t="s">
        <v>72</v>
      </c>
      <c r="D67" s="13"/>
      <c r="E67" s="13"/>
      <c r="F67" s="17"/>
      <c r="G67" s="14"/>
      <c r="H67" s="14"/>
      <c r="I67" s="23"/>
      <c r="K67" s="42"/>
    </row>
    <row r="68" spans="2:11" ht="13.05" customHeight="1">
      <c r="B68" s="16"/>
      <c r="C68" s="17"/>
      <c r="D68" s="17" t="s">
        <v>73</v>
      </c>
      <c r="E68" s="17"/>
      <c r="F68" s="17"/>
      <c r="G68" s="14"/>
      <c r="H68" s="14"/>
      <c r="I68" s="24"/>
      <c r="K68" s="42"/>
    </row>
    <row r="69" spans="2:11" ht="13.05" customHeight="1">
      <c r="B69" s="16"/>
      <c r="C69" s="17"/>
      <c r="D69" s="87" t="s">
        <v>74</v>
      </c>
      <c r="E69" s="87"/>
      <c r="F69" s="17"/>
      <c r="G69" s="18">
        <v>0</v>
      </c>
      <c r="H69" s="18">
        <v>0</v>
      </c>
      <c r="I69" s="18">
        <f t="shared" si="3"/>
        <v>0</v>
      </c>
      <c r="K69" s="42"/>
    </row>
    <row r="70" spans="2:11" ht="13.05" customHeight="1">
      <c r="B70" s="16"/>
      <c r="C70" s="17"/>
      <c r="D70" s="19" t="s">
        <v>75</v>
      </c>
      <c r="E70" s="19"/>
      <c r="F70" s="17"/>
      <c r="G70" s="23"/>
      <c r="H70" s="23"/>
      <c r="I70" s="23"/>
      <c r="K70" s="42"/>
    </row>
    <row r="71" spans="2:11" ht="13.05" customHeight="1">
      <c r="B71" s="16"/>
      <c r="E71" s="84" t="s">
        <v>76</v>
      </c>
      <c r="G71" s="5">
        <v>0</v>
      </c>
      <c r="H71" s="5">
        <v>0</v>
      </c>
      <c r="I71" s="5">
        <f t="shared" si="3"/>
        <v>0</v>
      </c>
      <c r="K71" s="49"/>
    </row>
    <row r="72" spans="2:11" ht="13.05" customHeight="1">
      <c r="B72" s="16"/>
      <c r="E72" s="85" t="s">
        <v>77</v>
      </c>
      <c r="G72" s="5">
        <v>0</v>
      </c>
      <c r="H72" s="5">
        <v>0</v>
      </c>
      <c r="I72" s="5">
        <f t="shared" si="3"/>
        <v>0</v>
      </c>
      <c r="K72" s="49"/>
    </row>
    <row r="73" spans="2:11" ht="13.05" customHeight="1">
      <c r="B73" s="16"/>
      <c r="E73" s="84" t="s">
        <v>78</v>
      </c>
      <c r="G73" s="86">
        <v>0</v>
      </c>
      <c r="H73" s="86">
        <v>0</v>
      </c>
      <c r="I73" s="86">
        <f t="shared" si="3"/>
        <v>0</v>
      </c>
      <c r="K73" s="49"/>
    </row>
    <row r="74" spans="2:11" ht="13.05" customHeight="1">
      <c r="B74" s="16"/>
      <c r="C74" s="19"/>
      <c r="D74" s="19" t="s">
        <v>79</v>
      </c>
      <c r="E74" s="15"/>
      <c r="F74" s="15"/>
      <c r="G74" s="81">
        <v>0</v>
      </c>
      <c r="H74" s="81">
        <v>0</v>
      </c>
      <c r="I74" s="81">
        <f t="shared" si="3"/>
        <v>0</v>
      </c>
      <c r="K74" s="42"/>
    </row>
    <row r="75" spans="2:11" ht="13.05" customHeight="1">
      <c r="B75" s="16"/>
      <c r="C75" s="19"/>
      <c r="D75" s="97" t="s">
        <v>80</v>
      </c>
      <c r="E75" s="97"/>
      <c r="F75" s="19"/>
      <c r="G75" s="18">
        <f>G66+G74</f>
        <v>-50000</v>
      </c>
      <c r="H75" s="18">
        <f>H66+H74</f>
        <v>310000</v>
      </c>
      <c r="I75" s="18">
        <f t="shared" si="3"/>
        <v>260000</v>
      </c>
      <c r="K75" s="42"/>
    </row>
    <row r="76" spans="2:11" ht="13.05" customHeight="1">
      <c r="B76" s="16"/>
      <c r="C76" s="19"/>
      <c r="D76" s="19"/>
      <c r="E76" s="19" t="s">
        <v>81</v>
      </c>
      <c r="F76" s="19"/>
      <c r="G76" s="18">
        <v>-829450</v>
      </c>
      <c r="H76" s="18">
        <v>9662380</v>
      </c>
      <c r="I76" s="18">
        <f t="shared" si="3"/>
        <v>8832930</v>
      </c>
      <c r="K76" s="42"/>
    </row>
    <row r="77" spans="2:11" ht="13.05" customHeight="1">
      <c r="B77" s="25"/>
      <c r="C77" s="26"/>
      <c r="D77" s="27"/>
      <c r="E77" s="19" t="s">
        <v>82</v>
      </c>
      <c r="F77" s="28"/>
      <c r="G77" s="18">
        <f>SUM(G76+G66)</f>
        <v>-879450</v>
      </c>
      <c r="H77" s="18">
        <f>SUM(H76+H66)</f>
        <v>9972380</v>
      </c>
      <c r="I77" s="18">
        <f t="shared" si="3"/>
        <v>9092930</v>
      </c>
      <c r="K77" s="42"/>
    </row>
    <row r="78" spans="2:11" ht="13.05" customHeight="1">
      <c r="B78" s="100" t="s">
        <v>83</v>
      </c>
      <c r="C78" s="101"/>
      <c r="D78" s="101"/>
      <c r="E78" s="101"/>
      <c r="F78" s="17"/>
      <c r="G78" s="23"/>
      <c r="H78" s="23"/>
      <c r="I78" s="23"/>
      <c r="K78" s="42"/>
    </row>
    <row r="79" spans="2:11" ht="13.05" customHeight="1">
      <c r="B79" s="52"/>
      <c r="C79" s="53"/>
      <c r="D79" s="102" t="s">
        <v>84</v>
      </c>
      <c r="E79" s="102"/>
      <c r="F79" s="17"/>
      <c r="G79" s="14">
        <v>26000000</v>
      </c>
      <c r="H79" s="14">
        <v>26000000</v>
      </c>
      <c r="I79" s="14">
        <f t="shared" si="3"/>
        <v>52000000</v>
      </c>
      <c r="K79" s="42"/>
    </row>
    <row r="80" spans="2:11" ht="13.05" customHeight="1">
      <c r="B80" s="16"/>
      <c r="C80" s="17"/>
      <c r="D80" s="17" t="s">
        <v>85</v>
      </c>
      <c r="E80" s="17"/>
      <c r="F80" s="17"/>
      <c r="G80" s="24">
        <v>6000000</v>
      </c>
      <c r="H80" s="24">
        <v>0</v>
      </c>
      <c r="I80" s="24">
        <f t="shared" si="3"/>
        <v>6000000</v>
      </c>
      <c r="K80" s="42"/>
    </row>
    <row r="81" spans="2:12" ht="13.05" customHeight="1">
      <c r="B81" s="16"/>
      <c r="C81" s="17"/>
      <c r="D81" s="87" t="s">
        <v>86</v>
      </c>
      <c r="E81" s="87"/>
      <c r="F81" s="17"/>
      <c r="G81" s="18">
        <f>SUM(G79:G80)</f>
        <v>32000000</v>
      </c>
      <c r="H81" s="18">
        <v>26000000</v>
      </c>
      <c r="I81" s="18">
        <f t="shared" si="3"/>
        <v>58000000</v>
      </c>
      <c r="K81" s="42"/>
    </row>
    <row r="82" spans="2:12" ht="13.05" customHeight="1">
      <c r="B82" s="16"/>
      <c r="C82" s="17"/>
      <c r="D82" s="97" t="s">
        <v>87</v>
      </c>
      <c r="E82" s="97"/>
      <c r="F82" s="17"/>
      <c r="G82" s="18">
        <v>0</v>
      </c>
      <c r="H82" s="18">
        <v>0</v>
      </c>
      <c r="I82" s="18">
        <f t="shared" si="3"/>
        <v>0</v>
      </c>
      <c r="K82" s="42"/>
    </row>
    <row r="83" spans="2:12" ht="13.05" customHeight="1">
      <c r="B83" s="16"/>
      <c r="C83" s="19"/>
      <c r="D83" s="19"/>
      <c r="E83" s="19" t="s">
        <v>88</v>
      </c>
      <c r="F83" s="19"/>
      <c r="G83" s="18">
        <v>0</v>
      </c>
      <c r="H83" s="18">
        <v>0</v>
      </c>
      <c r="I83" s="18">
        <f t="shared" si="3"/>
        <v>0</v>
      </c>
      <c r="K83" s="42"/>
    </row>
    <row r="84" spans="2:12" ht="13.05" customHeight="1">
      <c r="B84" s="25"/>
      <c r="C84" s="27"/>
      <c r="D84" s="27"/>
      <c r="E84" s="27" t="s">
        <v>89</v>
      </c>
      <c r="F84" s="28"/>
      <c r="G84" s="18">
        <v>0</v>
      </c>
      <c r="H84" s="18">
        <v>0</v>
      </c>
      <c r="I84" s="18">
        <f t="shared" si="3"/>
        <v>0</v>
      </c>
      <c r="K84" s="42"/>
    </row>
    <row r="85" spans="2:12" ht="13.95" customHeight="1">
      <c r="B85" s="98" t="s">
        <v>90</v>
      </c>
      <c r="C85" s="99"/>
      <c r="D85" s="99"/>
      <c r="E85" s="99"/>
      <c r="F85" s="54"/>
      <c r="G85" s="55">
        <f>G77+G84</f>
        <v>-879450</v>
      </c>
      <c r="H85" s="55">
        <f>H77</f>
        <v>9972380</v>
      </c>
      <c r="I85" s="55">
        <f t="shared" si="3"/>
        <v>9092930</v>
      </c>
      <c r="K85" s="49"/>
      <c r="L85" s="49"/>
    </row>
    <row r="86" spans="2:12" ht="13.05" customHeight="1"/>
    <row r="87" spans="2:12" ht="13.05" customHeight="1"/>
    <row r="88" spans="2:12" ht="13.05" customHeight="1"/>
    <row r="89" spans="2:12" ht="13.05" customHeight="1"/>
    <row r="90" spans="2:12" ht="13.05" customHeight="1"/>
    <row r="91" spans="2:12" ht="13.05" customHeight="1"/>
    <row r="92" spans="2:12" ht="13.05" customHeight="1"/>
    <row r="93" spans="2:12" ht="13.05" customHeight="1"/>
    <row r="94" spans="2:12" ht="13.05" customHeight="1"/>
    <row r="95" spans="2:12" ht="13.05" customHeight="1"/>
    <row r="96" spans="2:12" ht="13.05" customHeight="1"/>
    <row r="97" ht="13.05" customHeight="1"/>
    <row r="98" ht="13.05" customHeight="1"/>
    <row r="99" ht="13.05" customHeight="1"/>
    <row r="100" ht="13.05" customHeight="1"/>
    <row r="101" ht="13.05" customHeight="1"/>
    <row r="102" ht="13.05" customHeight="1"/>
  </sheetData>
  <mergeCells count="20">
    <mergeCell ref="B78:E78"/>
    <mergeCell ref="D79:E79"/>
    <mergeCell ref="D81:E81"/>
    <mergeCell ref="D82:E82"/>
    <mergeCell ref="B85:E85"/>
    <mergeCell ref="D65:E65"/>
    <mergeCell ref="D66:E66"/>
    <mergeCell ref="D75:E75"/>
    <mergeCell ref="D12:E12"/>
    <mergeCell ref="D18:E18"/>
    <mergeCell ref="D41:E41"/>
    <mergeCell ref="D63:E63"/>
    <mergeCell ref="D64:E64"/>
    <mergeCell ref="D69:E69"/>
    <mergeCell ref="D10:E10"/>
    <mergeCell ref="B1:I1"/>
    <mergeCell ref="B2:I2"/>
    <mergeCell ref="B4:I4"/>
    <mergeCell ref="B5:I5"/>
    <mergeCell ref="B6:F6"/>
  </mergeCells>
  <phoneticPr fontId="1"/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90"/>
  <sheetViews>
    <sheetView topLeftCell="B37" zoomScale="145" zoomScaleNormal="145" workbookViewId="0">
      <selection activeCell="E50" sqref="E50"/>
    </sheetView>
  </sheetViews>
  <sheetFormatPr defaultColWidth="9" defaultRowHeight="12"/>
  <cols>
    <col min="1" max="1" width="3.6640625" style="2" customWidth="1"/>
    <col min="2" max="2" width="3" style="2" customWidth="1"/>
    <col min="3" max="4" width="5.6640625" style="2" customWidth="1"/>
    <col min="5" max="5" width="21.6640625" style="2" customWidth="1"/>
    <col min="6" max="6" width="3.44140625" style="2" customWidth="1"/>
    <col min="7" max="7" width="16.44140625" style="2" customWidth="1"/>
    <col min="8" max="10" width="17.6640625" style="2" customWidth="1"/>
    <col min="11" max="11" width="13.33203125" style="2" customWidth="1"/>
    <col min="12" max="12" width="17.6640625" style="2" customWidth="1"/>
    <col min="13" max="16384" width="9" style="2"/>
  </cols>
  <sheetData>
    <row r="1" spans="2:15" ht="16.2">
      <c r="B1" s="88" t="s">
        <v>167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1"/>
      <c r="N1" s="1"/>
      <c r="O1" s="1"/>
    </row>
    <row r="2" spans="2:15">
      <c r="B2" s="89" t="s">
        <v>166</v>
      </c>
      <c r="C2" s="89"/>
      <c r="D2" s="89"/>
      <c r="E2" s="89"/>
      <c r="F2" s="89"/>
      <c r="G2" s="89"/>
      <c r="H2" s="89"/>
      <c r="I2" s="89"/>
      <c r="J2" s="89"/>
      <c r="K2" s="89"/>
      <c r="L2" s="89"/>
    </row>
    <row r="4" spans="2:15">
      <c r="B4" s="90" t="s">
        <v>147</v>
      </c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2:15">
      <c r="B5" s="91" t="s">
        <v>0</v>
      </c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2:15" ht="13.05" customHeight="1">
      <c r="B6" s="92" t="s">
        <v>1</v>
      </c>
      <c r="C6" s="93"/>
      <c r="D6" s="93"/>
      <c r="E6" s="93"/>
      <c r="F6" s="94"/>
      <c r="G6" s="103" t="s">
        <v>2</v>
      </c>
      <c r="H6" s="104"/>
      <c r="I6" s="104"/>
      <c r="J6" s="105"/>
      <c r="K6" s="3" t="s">
        <v>3</v>
      </c>
      <c r="L6" s="3" t="s">
        <v>4</v>
      </c>
    </row>
    <row r="7" spans="2:15" ht="13.05" customHeight="1">
      <c r="B7" s="41"/>
      <c r="C7" s="42"/>
      <c r="D7" s="42"/>
      <c r="E7" s="42"/>
      <c r="F7" s="42"/>
      <c r="G7" s="43" t="s">
        <v>52</v>
      </c>
      <c r="H7" s="43" t="s">
        <v>165</v>
      </c>
      <c r="I7" s="43" t="s">
        <v>57</v>
      </c>
      <c r="J7" s="43" t="s">
        <v>58</v>
      </c>
      <c r="K7" s="43"/>
      <c r="L7" s="43"/>
    </row>
    <row r="8" spans="2:15" ht="13.05" customHeight="1">
      <c r="B8" s="4" t="s">
        <v>5</v>
      </c>
      <c r="G8" s="5"/>
      <c r="H8" s="5"/>
      <c r="I8" s="5"/>
      <c r="J8" s="5"/>
      <c r="K8" s="5"/>
      <c r="L8" s="5"/>
    </row>
    <row r="9" spans="2:15" ht="13.05" customHeight="1">
      <c r="B9" s="4"/>
      <c r="C9" s="2" t="s">
        <v>6</v>
      </c>
      <c r="G9" s="5"/>
      <c r="H9" s="5"/>
      <c r="I9" s="5"/>
      <c r="J9" s="5"/>
      <c r="K9" s="5"/>
      <c r="L9" s="5"/>
    </row>
    <row r="10" spans="2:15" ht="13.05" customHeight="1">
      <c r="B10" s="4"/>
      <c r="C10" s="2" t="s">
        <v>7</v>
      </c>
      <c r="G10" s="5"/>
      <c r="H10" s="5"/>
      <c r="I10" s="5"/>
      <c r="J10" s="5"/>
      <c r="K10" s="5"/>
      <c r="L10" s="5"/>
    </row>
    <row r="11" spans="2:15" ht="13.05" customHeight="1">
      <c r="B11" s="4"/>
      <c r="D11" s="95" t="s">
        <v>35</v>
      </c>
      <c r="E11" s="95"/>
      <c r="F11" s="6"/>
      <c r="G11" s="7">
        <v>5000</v>
      </c>
      <c r="H11" s="7">
        <v>1000</v>
      </c>
      <c r="I11" s="7">
        <v>1000</v>
      </c>
      <c r="J11" s="7">
        <v>3000</v>
      </c>
      <c r="K11" s="7">
        <v>10000</v>
      </c>
      <c r="L11" s="7">
        <f t="shared" ref="L11:L16" si="0">SUM(G11:K11)</f>
        <v>20000</v>
      </c>
    </row>
    <row r="12" spans="2:15" ht="13.05" customHeight="1">
      <c r="B12" s="4"/>
      <c r="D12" s="8"/>
      <c r="E12" s="9" t="s">
        <v>37</v>
      </c>
      <c r="F12" s="8"/>
      <c r="G12" s="10">
        <v>5000</v>
      </c>
      <c r="H12" s="10">
        <v>1000</v>
      </c>
      <c r="I12" s="10">
        <v>1000</v>
      </c>
      <c r="J12" s="10">
        <v>3000</v>
      </c>
      <c r="K12" s="10">
        <v>10000</v>
      </c>
      <c r="L12" s="10">
        <f t="shared" si="0"/>
        <v>20000</v>
      </c>
    </row>
    <row r="13" spans="2:15" ht="13.05" customHeight="1">
      <c r="B13" s="4"/>
      <c r="D13" s="96" t="s">
        <v>36</v>
      </c>
      <c r="E13" s="96"/>
      <c r="F13" s="11"/>
      <c r="G13" s="12">
        <f>SUM(G14:G16)</f>
        <v>12150000</v>
      </c>
      <c r="H13" s="12">
        <f>SUM(H14:H16)</f>
        <v>1550000</v>
      </c>
      <c r="I13" s="12">
        <f>SUM(I14:I16)</f>
        <v>3050000</v>
      </c>
      <c r="J13" s="12">
        <f>SUM(J14:J16)</f>
        <v>17750000</v>
      </c>
      <c r="K13" s="12">
        <f>SUM(K14:K16)</f>
        <v>28500000</v>
      </c>
      <c r="L13" s="12">
        <f t="shared" si="0"/>
        <v>63000000</v>
      </c>
    </row>
    <row r="14" spans="2:15" ht="13.05" customHeight="1">
      <c r="B14" s="4"/>
      <c r="D14" s="9"/>
      <c r="E14" s="9" t="s">
        <v>39</v>
      </c>
      <c r="F14" s="13"/>
      <c r="G14" s="14">
        <v>10400000</v>
      </c>
      <c r="H14" s="14">
        <v>1300000</v>
      </c>
      <c r="I14" s="14">
        <v>1300000</v>
      </c>
      <c r="J14" s="14">
        <v>13000000</v>
      </c>
      <c r="K14" s="14">
        <v>26000000</v>
      </c>
      <c r="L14" s="10">
        <f t="shared" si="0"/>
        <v>52000000</v>
      </c>
    </row>
    <row r="15" spans="2:15" ht="13.05" customHeight="1">
      <c r="B15" s="4"/>
      <c r="D15" s="9"/>
      <c r="E15" s="9" t="s">
        <v>40</v>
      </c>
      <c r="F15" s="9"/>
      <c r="G15" s="10">
        <v>750000</v>
      </c>
      <c r="H15" s="10">
        <v>250000</v>
      </c>
      <c r="I15" s="10">
        <v>250000</v>
      </c>
      <c r="J15" s="10">
        <v>1250000</v>
      </c>
      <c r="K15" s="10">
        <v>2500000</v>
      </c>
      <c r="L15" s="10">
        <f t="shared" si="0"/>
        <v>5000000</v>
      </c>
    </row>
    <row r="16" spans="2:15" ht="13.05" customHeight="1">
      <c r="B16" s="4"/>
      <c r="D16" s="15"/>
      <c r="E16" s="30" t="s">
        <v>41</v>
      </c>
      <c r="F16" s="15"/>
      <c r="G16" s="5">
        <v>1000000</v>
      </c>
      <c r="H16" s="5">
        <v>0</v>
      </c>
      <c r="I16" s="5">
        <v>1500000</v>
      </c>
      <c r="J16" s="5">
        <v>3500000</v>
      </c>
      <c r="K16" s="5"/>
      <c r="L16" s="10">
        <f t="shared" si="0"/>
        <v>6000000</v>
      </c>
    </row>
    <row r="17" spans="2:12" ht="13.05" customHeight="1">
      <c r="B17" s="16"/>
      <c r="C17" s="17" t="s">
        <v>8</v>
      </c>
      <c r="D17" s="17"/>
      <c r="E17" s="17"/>
      <c r="F17" s="17"/>
      <c r="G17" s="18">
        <f t="shared" ref="G17:L17" si="1">SUM(G11,G13)</f>
        <v>12155000</v>
      </c>
      <c r="H17" s="18">
        <f t="shared" si="1"/>
        <v>1551000</v>
      </c>
      <c r="I17" s="18">
        <f t="shared" si="1"/>
        <v>3051000</v>
      </c>
      <c r="J17" s="18">
        <f t="shared" si="1"/>
        <v>17753000</v>
      </c>
      <c r="K17" s="18">
        <f t="shared" si="1"/>
        <v>28510000</v>
      </c>
      <c r="L17" s="18">
        <f t="shared" si="1"/>
        <v>63020000</v>
      </c>
    </row>
    <row r="18" spans="2:12" ht="13.05" customHeight="1">
      <c r="B18" s="4"/>
      <c r="C18" s="2" t="s">
        <v>9</v>
      </c>
      <c r="G18" s="5"/>
      <c r="H18" s="5"/>
      <c r="I18" s="5"/>
      <c r="J18" s="5"/>
      <c r="K18" s="5"/>
      <c r="L18" s="5"/>
    </row>
    <row r="19" spans="2:12" ht="13.05" customHeight="1">
      <c r="B19" s="4"/>
      <c r="D19" s="95" t="s">
        <v>10</v>
      </c>
      <c r="E19" s="95"/>
      <c r="F19" s="6"/>
      <c r="G19" s="7">
        <f>SUM(G20:G41)</f>
        <v>12162000</v>
      </c>
      <c r="H19" s="7">
        <f>SUM(H20:H41)</f>
        <v>1561000</v>
      </c>
      <c r="I19" s="7">
        <f>SUM(I20:I41)</f>
        <v>3055000</v>
      </c>
      <c r="J19" s="7">
        <f>SUM(J20:J41)</f>
        <v>17762000</v>
      </c>
      <c r="K19" s="7">
        <f>SUM(K22:K41)</f>
        <v>0</v>
      </c>
      <c r="L19" s="7">
        <f>SUM(G19:K19)</f>
        <v>34540000</v>
      </c>
    </row>
    <row r="20" spans="2:12" ht="13.05" customHeight="1">
      <c r="B20" s="4"/>
      <c r="D20" s="29"/>
      <c r="E20" s="9" t="s">
        <v>43</v>
      </c>
      <c r="F20" s="6"/>
      <c r="G20" s="14">
        <v>5481000</v>
      </c>
      <c r="H20" s="14">
        <v>783000</v>
      </c>
      <c r="I20" s="14">
        <v>1566000</v>
      </c>
      <c r="J20" s="14">
        <v>7830000</v>
      </c>
      <c r="K20" s="14">
        <v>0</v>
      </c>
      <c r="L20" s="14">
        <f>SUM(G20:K20)</f>
        <v>15660000</v>
      </c>
    </row>
    <row r="21" spans="2:12" ht="13.05" customHeight="1">
      <c r="B21" s="4"/>
      <c r="D21" s="29"/>
      <c r="E21" s="9" t="s">
        <v>44</v>
      </c>
      <c r="F21" s="6"/>
      <c r="G21" s="14">
        <v>852000</v>
      </c>
      <c r="H21" s="14">
        <v>120000</v>
      </c>
      <c r="I21" s="14">
        <v>243000</v>
      </c>
      <c r="J21" s="14">
        <v>1215000</v>
      </c>
      <c r="K21" s="14">
        <v>0</v>
      </c>
      <c r="L21" s="14">
        <f>SUM(G21:K21)</f>
        <v>2430000</v>
      </c>
    </row>
    <row r="22" spans="2:12" ht="13.05" customHeight="1">
      <c r="B22" s="4"/>
      <c r="D22" s="9"/>
      <c r="E22" s="9" t="s">
        <v>11</v>
      </c>
      <c r="F22" s="19"/>
      <c r="G22" s="10">
        <v>1200000</v>
      </c>
      <c r="H22" s="10">
        <v>100000</v>
      </c>
      <c r="I22" s="10">
        <v>200000</v>
      </c>
      <c r="J22" s="10">
        <v>4000000</v>
      </c>
      <c r="K22" s="10">
        <v>0</v>
      </c>
      <c r="L22" s="10">
        <f t="shared" ref="L22:L63" si="2">SUM(G22:K22)</f>
        <v>5500000</v>
      </c>
    </row>
    <row r="23" spans="2:12" ht="13.05" customHeight="1">
      <c r="B23" s="4"/>
      <c r="D23" s="9"/>
      <c r="E23" s="9" t="s">
        <v>60</v>
      </c>
      <c r="F23" s="19"/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f t="shared" si="2"/>
        <v>0</v>
      </c>
    </row>
    <row r="24" spans="2:12" ht="13.05" customHeight="1">
      <c r="B24" s="4"/>
      <c r="D24" s="9"/>
      <c r="E24" s="9" t="s">
        <v>61</v>
      </c>
      <c r="F24" s="19"/>
      <c r="G24" s="10">
        <v>410000</v>
      </c>
      <c r="H24" s="10">
        <v>20000</v>
      </c>
      <c r="I24" s="10">
        <v>20000</v>
      </c>
      <c r="J24" s="10">
        <v>450000</v>
      </c>
      <c r="K24" s="10">
        <v>0</v>
      </c>
      <c r="L24" s="10">
        <f>SUM(G24:K24)</f>
        <v>900000</v>
      </c>
    </row>
    <row r="25" spans="2:12" ht="13.05" customHeight="1">
      <c r="B25" s="4"/>
      <c r="D25" s="9"/>
      <c r="E25" s="9" t="s">
        <v>170</v>
      </c>
      <c r="F25" s="19"/>
      <c r="G25" s="10">
        <v>105000</v>
      </c>
      <c r="H25" s="10">
        <v>35000</v>
      </c>
      <c r="I25" s="10">
        <v>35000</v>
      </c>
      <c r="J25" s="10">
        <v>175000</v>
      </c>
      <c r="K25" s="10">
        <v>0</v>
      </c>
      <c r="L25" s="10">
        <f t="shared" si="2"/>
        <v>350000</v>
      </c>
    </row>
    <row r="26" spans="2:12" ht="13.05" customHeight="1">
      <c r="B26" s="4"/>
      <c r="D26" s="9"/>
      <c r="E26" s="9" t="s">
        <v>12</v>
      </c>
      <c r="F26" s="19"/>
      <c r="G26" s="10">
        <v>420000</v>
      </c>
      <c r="H26" s="10">
        <v>60000</v>
      </c>
      <c r="I26" s="10">
        <v>120000</v>
      </c>
      <c r="J26" s="10">
        <v>600000</v>
      </c>
      <c r="K26" s="10">
        <v>0</v>
      </c>
      <c r="L26" s="10">
        <f t="shared" si="2"/>
        <v>1200000</v>
      </c>
    </row>
    <row r="27" spans="2:12" ht="13.05" customHeight="1">
      <c r="B27" s="4"/>
      <c r="D27" s="9"/>
      <c r="E27" s="9" t="s">
        <v>13</v>
      </c>
      <c r="F27" s="19"/>
      <c r="G27" s="10">
        <v>432000</v>
      </c>
      <c r="H27" s="10">
        <v>54000</v>
      </c>
      <c r="I27" s="10">
        <v>54000</v>
      </c>
      <c r="J27" s="10">
        <v>540000</v>
      </c>
      <c r="K27" s="10">
        <v>0</v>
      </c>
      <c r="L27" s="10">
        <f t="shared" si="2"/>
        <v>1080000</v>
      </c>
    </row>
    <row r="28" spans="2:12" ht="13.05" customHeight="1">
      <c r="B28" s="4"/>
      <c r="D28" s="9"/>
      <c r="E28" s="9" t="s">
        <v>14</v>
      </c>
      <c r="F28" s="19"/>
      <c r="G28" s="10">
        <v>432000</v>
      </c>
      <c r="H28" s="10">
        <v>54000</v>
      </c>
      <c r="I28" s="10">
        <v>54000</v>
      </c>
      <c r="J28" s="10">
        <v>540000</v>
      </c>
      <c r="K28" s="10">
        <v>0</v>
      </c>
      <c r="L28" s="10">
        <f t="shared" si="2"/>
        <v>1080000</v>
      </c>
    </row>
    <row r="29" spans="2:12" ht="13.05" customHeight="1">
      <c r="B29" s="4"/>
      <c r="D29" s="9"/>
      <c r="E29" s="9" t="s">
        <v>38</v>
      </c>
      <c r="F29" s="17"/>
      <c r="G29" s="10">
        <v>60000</v>
      </c>
      <c r="H29" s="10">
        <v>30000</v>
      </c>
      <c r="I29" s="10">
        <v>30000</v>
      </c>
      <c r="J29" s="10">
        <v>180000</v>
      </c>
      <c r="K29" s="10">
        <v>0</v>
      </c>
      <c r="L29" s="10">
        <f t="shared" si="2"/>
        <v>300000</v>
      </c>
    </row>
    <row r="30" spans="2:12" ht="13.05" customHeight="1">
      <c r="B30" s="4"/>
      <c r="D30" s="9"/>
      <c r="E30" s="9" t="s">
        <v>62</v>
      </c>
      <c r="F30" s="17"/>
      <c r="G30" s="10">
        <v>400000</v>
      </c>
      <c r="H30" s="10">
        <v>0</v>
      </c>
      <c r="I30" s="10">
        <v>100000</v>
      </c>
      <c r="J30" s="10">
        <v>100000</v>
      </c>
      <c r="K30" s="10">
        <v>0</v>
      </c>
      <c r="L30" s="10">
        <f t="shared" si="2"/>
        <v>600000</v>
      </c>
    </row>
    <row r="31" spans="2:12" ht="13.05" customHeight="1">
      <c r="B31" s="4"/>
      <c r="D31" s="9"/>
      <c r="E31" s="9" t="s">
        <v>16</v>
      </c>
      <c r="F31" s="17"/>
      <c r="G31" s="10">
        <v>350000</v>
      </c>
      <c r="H31" s="10">
        <v>50000</v>
      </c>
      <c r="I31" s="10">
        <v>100000</v>
      </c>
      <c r="J31" s="10">
        <v>500000</v>
      </c>
      <c r="K31" s="10">
        <v>0</v>
      </c>
      <c r="L31" s="10">
        <f t="shared" si="2"/>
        <v>1000000</v>
      </c>
    </row>
    <row r="32" spans="2:12" ht="13.05" customHeight="1">
      <c r="B32" s="4"/>
      <c r="D32" s="9"/>
      <c r="E32" s="9" t="s">
        <v>17</v>
      </c>
      <c r="F32" s="17"/>
      <c r="G32" s="10">
        <v>35000</v>
      </c>
      <c r="H32" s="10">
        <v>14000</v>
      </c>
      <c r="I32" s="10">
        <v>14000</v>
      </c>
      <c r="J32" s="10">
        <v>7000</v>
      </c>
      <c r="K32" s="10">
        <v>0</v>
      </c>
      <c r="L32" s="10">
        <f>SUM(G32:K32)</f>
        <v>70000</v>
      </c>
    </row>
    <row r="33" spans="2:12" ht="13.05" customHeight="1">
      <c r="B33" s="4"/>
      <c r="D33" s="9"/>
      <c r="E33" s="9" t="s">
        <v>18</v>
      </c>
      <c r="F33" s="17"/>
      <c r="G33" s="10">
        <v>480000</v>
      </c>
      <c r="H33" s="10">
        <v>40000</v>
      </c>
      <c r="I33" s="10">
        <v>80000</v>
      </c>
      <c r="J33" s="10">
        <v>200000</v>
      </c>
      <c r="K33" s="10">
        <v>0</v>
      </c>
      <c r="L33" s="10">
        <f t="shared" si="2"/>
        <v>800000</v>
      </c>
    </row>
    <row r="34" spans="2:12" ht="13.05" customHeight="1">
      <c r="B34" s="4"/>
      <c r="D34" s="9"/>
      <c r="E34" s="9" t="s">
        <v>19</v>
      </c>
      <c r="F34" s="17"/>
      <c r="G34" s="10">
        <v>1080000</v>
      </c>
      <c r="H34" s="10">
        <v>120000</v>
      </c>
      <c r="I34" s="10">
        <v>300000</v>
      </c>
      <c r="J34" s="10">
        <v>1000000</v>
      </c>
      <c r="K34" s="10">
        <v>0</v>
      </c>
      <c r="L34" s="10">
        <f t="shared" si="2"/>
        <v>2500000</v>
      </c>
    </row>
    <row r="35" spans="2:12" ht="13.05" customHeight="1">
      <c r="B35" s="4"/>
      <c r="D35" s="9"/>
      <c r="E35" s="9" t="s">
        <v>63</v>
      </c>
      <c r="F35" s="17"/>
      <c r="G35" s="10">
        <v>0</v>
      </c>
      <c r="H35" s="10">
        <v>0</v>
      </c>
      <c r="I35" s="10">
        <v>0</v>
      </c>
      <c r="J35" s="10">
        <v>0</v>
      </c>
      <c r="K35" s="10"/>
      <c r="L35" s="10">
        <f t="shared" si="2"/>
        <v>0</v>
      </c>
    </row>
    <row r="36" spans="2:12" ht="13.05" customHeight="1">
      <c r="B36" s="4"/>
      <c r="D36" s="9"/>
      <c r="E36" s="9" t="s">
        <v>54</v>
      </c>
      <c r="F36" s="17"/>
      <c r="G36" s="10">
        <v>178000</v>
      </c>
      <c r="H36" s="10">
        <v>22000</v>
      </c>
      <c r="I36" s="10">
        <v>50000</v>
      </c>
      <c r="J36" s="10">
        <v>200000</v>
      </c>
      <c r="K36" s="10"/>
      <c r="L36" s="10">
        <f>SUM(G36:K36)</f>
        <v>450000</v>
      </c>
    </row>
    <row r="37" spans="2:12" ht="13.05" customHeight="1">
      <c r="B37" s="4"/>
      <c r="D37" s="9"/>
      <c r="E37" s="9" t="s">
        <v>50</v>
      </c>
      <c r="F37" s="17"/>
      <c r="G37" s="10">
        <v>40000</v>
      </c>
      <c r="H37" s="10">
        <v>20000</v>
      </c>
      <c r="I37" s="10">
        <v>20000</v>
      </c>
      <c r="J37" s="10">
        <v>100000</v>
      </c>
      <c r="K37" s="10"/>
      <c r="L37" s="10">
        <f t="shared" si="2"/>
        <v>180000</v>
      </c>
    </row>
    <row r="38" spans="2:12" ht="13.05" customHeight="1">
      <c r="B38" s="4"/>
      <c r="D38" s="9"/>
      <c r="E38" s="9" t="s">
        <v>20</v>
      </c>
      <c r="F38" s="17"/>
      <c r="G38" s="10">
        <v>80000</v>
      </c>
      <c r="H38" s="10">
        <v>10000</v>
      </c>
      <c r="I38" s="10">
        <v>40000</v>
      </c>
      <c r="J38" s="10">
        <v>20000</v>
      </c>
      <c r="K38" s="10">
        <v>0</v>
      </c>
      <c r="L38" s="10">
        <f t="shared" si="2"/>
        <v>150000</v>
      </c>
    </row>
    <row r="39" spans="2:12" ht="13.05" customHeight="1">
      <c r="B39" s="4"/>
      <c r="D39" s="9"/>
      <c r="E39" s="9" t="s">
        <v>148</v>
      </c>
      <c r="F39" s="17"/>
      <c r="G39" s="10">
        <v>27000</v>
      </c>
      <c r="H39" s="10">
        <v>9000</v>
      </c>
      <c r="I39" s="10">
        <v>9000</v>
      </c>
      <c r="J39" s="10">
        <v>45000</v>
      </c>
      <c r="K39" s="10"/>
      <c r="L39" s="10">
        <f t="shared" si="2"/>
        <v>90000</v>
      </c>
    </row>
    <row r="40" spans="2:12" ht="13.05" customHeight="1">
      <c r="B40" s="4"/>
      <c r="D40" s="9"/>
      <c r="E40" s="9" t="s">
        <v>21</v>
      </c>
      <c r="F40" s="17"/>
      <c r="G40" s="10">
        <v>0</v>
      </c>
      <c r="H40" s="10"/>
      <c r="I40" s="10"/>
      <c r="J40" s="10"/>
      <c r="K40" s="10">
        <v>0</v>
      </c>
      <c r="L40" s="10">
        <f t="shared" si="2"/>
        <v>0</v>
      </c>
    </row>
    <row r="41" spans="2:12" ht="13.05" customHeight="1">
      <c r="B41" s="4"/>
      <c r="D41" s="9"/>
      <c r="E41" s="9" t="s">
        <v>22</v>
      </c>
      <c r="F41" s="17"/>
      <c r="G41" s="10">
        <v>100000</v>
      </c>
      <c r="H41" s="10">
        <v>20000</v>
      </c>
      <c r="I41" s="10">
        <v>20000</v>
      </c>
      <c r="J41" s="10">
        <v>60000</v>
      </c>
      <c r="K41" s="10">
        <v>0</v>
      </c>
      <c r="L41" s="10">
        <f t="shared" si="2"/>
        <v>200000</v>
      </c>
    </row>
    <row r="42" spans="2:12" ht="13.05" customHeight="1">
      <c r="B42" s="4"/>
      <c r="D42" s="95" t="s">
        <v>23</v>
      </c>
      <c r="E42" s="95"/>
      <c r="F42" s="20"/>
      <c r="G42" s="12">
        <f>SUM(G43:G63)</f>
        <v>0</v>
      </c>
      <c r="H42" s="12">
        <f>SUM(H43:H63)</f>
        <v>0</v>
      </c>
      <c r="I42" s="12">
        <f>SUM(I43:I63)</f>
        <v>0</v>
      </c>
      <c r="J42" s="12">
        <f>SUM(J43:J63)</f>
        <v>0</v>
      </c>
      <c r="K42" s="12">
        <f>SUM(K43:K63)</f>
        <v>28200000</v>
      </c>
      <c r="L42" s="12">
        <f t="shared" si="2"/>
        <v>28200000</v>
      </c>
    </row>
    <row r="43" spans="2:12" ht="12" customHeight="1">
      <c r="B43" s="4"/>
      <c r="D43" s="9"/>
      <c r="E43" s="9" t="s">
        <v>43</v>
      </c>
      <c r="F43" s="17"/>
      <c r="G43" s="10">
        <v>0</v>
      </c>
      <c r="H43" s="10">
        <v>0</v>
      </c>
      <c r="I43" s="10">
        <v>0</v>
      </c>
      <c r="J43" s="10">
        <v>0</v>
      </c>
      <c r="K43" s="10">
        <v>1740000</v>
      </c>
      <c r="L43" s="10">
        <f t="shared" si="2"/>
        <v>1740000</v>
      </c>
    </row>
    <row r="44" spans="2:12" ht="12" customHeight="1">
      <c r="B44" s="4"/>
      <c r="D44" s="9"/>
      <c r="E44" s="9" t="s">
        <v>42</v>
      </c>
      <c r="F44" s="17"/>
      <c r="G44" s="10"/>
      <c r="H44" s="10"/>
      <c r="I44" s="10"/>
      <c r="J44" s="10"/>
      <c r="K44" s="10">
        <v>270000</v>
      </c>
      <c r="L44" s="10">
        <f t="shared" si="2"/>
        <v>270000</v>
      </c>
    </row>
    <row r="45" spans="2:12" ht="12" customHeight="1">
      <c r="B45" s="4"/>
      <c r="D45" s="9"/>
      <c r="E45" s="9" t="s">
        <v>45</v>
      </c>
      <c r="F45" s="17"/>
      <c r="G45" s="10"/>
      <c r="H45" s="10"/>
      <c r="I45" s="10"/>
      <c r="J45" s="10"/>
      <c r="K45" s="10">
        <v>30000</v>
      </c>
      <c r="L45" s="10">
        <f t="shared" si="2"/>
        <v>30000</v>
      </c>
    </row>
    <row r="46" spans="2:12" ht="13.05" customHeight="1">
      <c r="B46" s="4"/>
      <c r="D46" s="9"/>
      <c r="E46" s="9" t="s">
        <v>24</v>
      </c>
      <c r="F46" s="17"/>
      <c r="G46" s="10">
        <v>0</v>
      </c>
      <c r="H46" s="10">
        <v>0</v>
      </c>
      <c r="I46" s="10">
        <v>0</v>
      </c>
      <c r="J46" s="10">
        <v>0</v>
      </c>
      <c r="K46" s="10">
        <v>150000</v>
      </c>
      <c r="L46" s="10">
        <f t="shared" si="2"/>
        <v>150000</v>
      </c>
    </row>
    <row r="47" spans="2:12" ht="13.05" customHeight="1">
      <c r="B47" s="4"/>
      <c r="D47" s="9"/>
      <c r="E47" s="9" t="s">
        <v>60</v>
      </c>
      <c r="F47" s="19"/>
      <c r="G47" s="10">
        <v>0</v>
      </c>
      <c r="H47" s="10">
        <v>0</v>
      </c>
      <c r="I47" s="10">
        <v>0</v>
      </c>
      <c r="J47" s="10">
        <v>0</v>
      </c>
      <c r="K47" s="10">
        <v>5000000</v>
      </c>
      <c r="L47" s="10">
        <f>SUM(G47:K47)</f>
        <v>5000000</v>
      </c>
    </row>
    <row r="48" spans="2:12" ht="13.05" customHeight="1">
      <c r="B48" s="4"/>
      <c r="D48" s="9"/>
      <c r="E48" s="9" t="s">
        <v>152</v>
      </c>
      <c r="F48" s="19"/>
      <c r="G48" s="10">
        <v>0</v>
      </c>
      <c r="H48" s="10">
        <v>0</v>
      </c>
      <c r="I48" s="10">
        <v>0</v>
      </c>
      <c r="J48" s="10">
        <v>0</v>
      </c>
      <c r="K48" s="22">
        <v>100000</v>
      </c>
      <c r="L48" s="10">
        <f>SUM(G48:K48)</f>
        <v>100000</v>
      </c>
    </row>
    <row r="49" spans="2:12" ht="13.05" customHeight="1">
      <c r="B49" s="4"/>
      <c r="D49" s="21"/>
      <c r="E49" s="21" t="s">
        <v>170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f t="shared" si="2"/>
        <v>0</v>
      </c>
    </row>
    <row r="50" spans="2:12" ht="13.05" customHeight="1">
      <c r="B50" s="4"/>
      <c r="D50" s="21"/>
      <c r="E50" s="21" t="s">
        <v>12</v>
      </c>
      <c r="G50" s="22">
        <v>0</v>
      </c>
      <c r="H50" s="22">
        <v>0</v>
      </c>
      <c r="I50" s="22">
        <v>0</v>
      </c>
      <c r="J50" s="22">
        <v>0</v>
      </c>
      <c r="K50" s="22">
        <v>100000</v>
      </c>
      <c r="L50" s="22">
        <f t="shared" si="2"/>
        <v>100000</v>
      </c>
    </row>
    <row r="51" spans="2:12" ht="13.05" customHeight="1">
      <c r="B51" s="4"/>
      <c r="D51" s="21"/>
      <c r="E51" s="21" t="s">
        <v>13</v>
      </c>
      <c r="G51" s="22">
        <v>0</v>
      </c>
      <c r="H51" s="22">
        <v>0</v>
      </c>
      <c r="I51" s="22">
        <v>0</v>
      </c>
      <c r="J51" s="22">
        <v>0</v>
      </c>
      <c r="K51" s="22">
        <v>120000</v>
      </c>
      <c r="L51" s="22">
        <f t="shared" si="2"/>
        <v>120000</v>
      </c>
    </row>
    <row r="52" spans="2:12" ht="13.05" customHeight="1">
      <c r="B52" s="4"/>
      <c r="D52" s="21"/>
      <c r="E52" s="21" t="s">
        <v>14</v>
      </c>
      <c r="G52" s="22">
        <v>0</v>
      </c>
      <c r="H52" s="22">
        <v>0</v>
      </c>
      <c r="I52" s="22">
        <v>0</v>
      </c>
      <c r="J52" s="22">
        <v>0</v>
      </c>
      <c r="K52" s="22">
        <v>120000</v>
      </c>
      <c r="L52" s="22">
        <f t="shared" si="2"/>
        <v>120000</v>
      </c>
    </row>
    <row r="53" spans="2:12" ht="13.05" customHeight="1">
      <c r="B53" s="4"/>
      <c r="D53" s="21"/>
      <c r="E53" s="21" t="s">
        <v>64</v>
      </c>
      <c r="G53" s="22"/>
      <c r="H53" s="22"/>
      <c r="I53" s="22"/>
      <c r="J53" s="22"/>
      <c r="K53" s="22">
        <v>300000</v>
      </c>
      <c r="L53" s="22"/>
    </row>
    <row r="54" spans="2:12" ht="13.05" customHeight="1">
      <c r="B54" s="4"/>
      <c r="D54" s="21"/>
      <c r="E54" s="21" t="s">
        <v>15</v>
      </c>
      <c r="G54" s="22">
        <v>0</v>
      </c>
      <c r="H54" s="22">
        <v>0</v>
      </c>
      <c r="I54" s="22">
        <v>0</v>
      </c>
      <c r="J54" s="22">
        <v>0</v>
      </c>
      <c r="K54" s="22">
        <v>100000</v>
      </c>
      <c r="L54" s="22">
        <f t="shared" si="2"/>
        <v>100000</v>
      </c>
    </row>
    <row r="55" spans="2:12" ht="13.05" customHeight="1">
      <c r="B55" s="4"/>
      <c r="D55" s="21"/>
      <c r="E55" s="21" t="s">
        <v>19</v>
      </c>
      <c r="G55" s="22">
        <v>0</v>
      </c>
      <c r="H55" s="22">
        <v>0</v>
      </c>
      <c r="I55" s="22">
        <v>0</v>
      </c>
      <c r="J55" s="22">
        <v>0</v>
      </c>
      <c r="K55" s="22">
        <v>240000</v>
      </c>
      <c r="L55" s="22">
        <f t="shared" si="2"/>
        <v>240000</v>
      </c>
    </row>
    <row r="56" spans="2:12" ht="13.05" customHeight="1">
      <c r="B56" s="4"/>
      <c r="D56" s="9"/>
      <c r="E56" s="9" t="s">
        <v>63</v>
      </c>
      <c r="F56" s="17"/>
      <c r="G56" s="10">
        <v>0</v>
      </c>
      <c r="H56" s="10">
        <v>0</v>
      </c>
      <c r="I56" s="10">
        <v>0</v>
      </c>
      <c r="J56" s="10">
        <v>0</v>
      </c>
      <c r="K56" s="22">
        <v>12000000</v>
      </c>
      <c r="L56" s="10">
        <f>SUM(G56:K56)</f>
        <v>12000000</v>
      </c>
    </row>
    <row r="57" spans="2:12" ht="13.05" customHeight="1">
      <c r="B57" s="4"/>
      <c r="D57" s="9"/>
      <c r="E57" s="9" t="s">
        <v>151</v>
      </c>
      <c r="F57" s="17"/>
      <c r="G57" s="10">
        <v>0</v>
      </c>
      <c r="H57" s="10">
        <v>0</v>
      </c>
      <c r="I57" s="10">
        <v>0</v>
      </c>
      <c r="J57" s="10">
        <v>0</v>
      </c>
      <c r="K57" s="22">
        <v>60000</v>
      </c>
      <c r="L57" s="10">
        <f>SUM(G57:K57)</f>
        <v>60000</v>
      </c>
    </row>
    <row r="58" spans="2:12" ht="13.05" customHeight="1">
      <c r="B58" s="4"/>
      <c r="D58" s="21"/>
      <c r="E58" s="21" t="s">
        <v>16</v>
      </c>
      <c r="G58" s="22">
        <v>0</v>
      </c>
      <c r="H58" s="22">
        <v>0</v>
      </c>
      <c r="I58" s="22">
        <v>0</v>
      </c>
      <c r="J58" s="22">
        <v>0</v>
      </c>
      <c r="K58" s="22">
        <v>40000</v>
      </c>
      <c r="L58" s="22">
        <f t="shared" si="2"/>
        <v>40000</v>
      </c>
    </row>
    <row r="59" spans="2:12" ht="13.05" customHeight="1">
      <c r="B59" s="4"/>
      <c r="D59" s="21"/>
      <c r="E59" s="21" t="s">
        <v>17</v>
      </c>
      <c r="G59" s="22">
        <v>0</v>
      </c>
      <c r="H59" s="22">
        <v>0</v>
      </c>
      <c r="I59" s="22">
        <v>0</v>
      </c>
      <c r="J59" s="22">
        <v>0</v>
      </c>
      <c r="K59" s="22">
        <v>10000</v>
      </c>
      <c r="L59" s="22">
        <f t="shared" si="2"/>
        <v>10000</v>
      </c>
    </row>
    <row r="60" spans="2:12" ht="13.05" customHeight="1">
      <c r="B60" s="4"/>
      <c r="D60" s="21"/>
      <c r="E60" s="21" t="s">
        <v>20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f t="shared" si="2"/>
        <v>0</v>
      </c>
    </row>
    <row r="61" spans="2:12" ht="13.05" customHeight="1">
      <c r="B61" s="4"/>
      <c r="D61" s="9"/>
      <c r="E61" s="9" t="s">
        <v>149</v>
      </c>
      <c r="F61" s="17"/>
      <c r="G61" s="10">
        <v>0</v>
      </c>
      <c r="H61" s="10">
        <v>0</v>
      </c>
      <c r="I61" s="10">
        <v>0</v>
      </c>
      <c r="J61" s="10">
        <v>0</v>
      </c>
      <c r="K61" s="10">
        <v>7800000</v>
      </c>
      <c r="L61" s="10">
        <f>SUM(G61:K61)</f>
        <v>7800000</v>
      </c>
    </row>
    <row r="62" spans="2:12" ht="13.05" customHeight="1">
      <c r="B62" s="4"/>
      <c r="D62" s="9"/>
      <c r="E62" s="9" t="s">
        <v>150</v>
      </c>
      <c r="F62" s="17"/>
      <c r="G62" s="10">
        <v>0</v>
      </c>
      <c r="H62" s="10">
        <v>0</v>
      </c>
      <c r="I62" s="10">
        <v>0</v>
      </c>
      <c r="J62" s="10">
        <v>0</v>
      </c>
      <c r="K62" s="22">
        <v>10000</v>
      </c>
      <c r="L62" s="10">
        <f>SUM(G62:K62)</f>
        <v>10000</v>
      </c>
    </row>
    <row r="63" spans="2:12" ht="13.05" customHeight="1">
      <c r="B63" s="4"/>
      <c r="D63" s="21"/>
      <c r="E63" s="21" t="s">
        <v>22</v>
      </c>
      <c r="G63" s="22">
        <v>0</v>
      </c>
      <c r="H63" s="22">
        <v>0</v>
      </c>
      <c r="I63" s="22">
        <v>0</v>
      </c>
      <c r="J63" s="22">
        <v>0</v>
      </c>
      <c r="K63" s="22">
        <v>10000</v>
      </c>
      <c r="L63" s="22">
        <f t="shared" si="2"/>
        <v>10000</v>
      </c>
    </row>
    <row r="64" spans="2:12" ht="13.05" customHeight="1">
      <c r="B64" s="16"/>
      <c r="C64" s="17"/>
      <c r="D64" s="87" t="s">
        <v>25</v>
      </c>
      <c r="E64" s="87"/>
      <c r="F64" s="17"/>
      <c r="G64" s="18">
        <f>SUM(G19,G42)</f>
        <v>12162000</v>
      </c>
      <c r="H64" s="18">
        <f>SUM(H19,H42)</f>
        <v>1561000</v>
      </c>
      <c r="I64" s="18">
        <f>SUM(I19,I42)</f>
        <v>3055000</v>
      </c>
      <c r="J64" s="18">
        <f>SUM(J19,J42)</f>
        <v>17762000</v>
      </c>
      <c r="K64" s="18">
        <f>SUM(K19,K42)</f>
        <v>28200000</v>
      </c>
      <c r="L64" s="18">
        <f>SUM(G64:K64)</f>
        <v>62740000</v>
      </c>
    </row>
    <row r="65" spans="2:12" ht="13.05" customHeight="1">
      <c r="B65" s="16"/>
      <c r="C65" s="17"/>
      <c r="D65" s="87" t="s">
        <v>26</v>
      </c>
      <c r="E65" s="87"/>
      <c r="F65" s="17"/>
      <c r="G65" s="18">
        <v>-215000</v>
      </c>
      <c r="H65" s="18"/>
      <c r="I65" s="18"/>
      <c r="J65" s="18"/>
      <c r="K65" s="18">
        <f>SUM(K17-K64)</f>
        <v>310000</v>
      </c>
      <c r="L65" s="18">
        <f>SUM(G65:K65)</f>
        <v>95000</v>
      </c>
    </row>
    <row r="66" spans="2:12" ht="13.05" customHeight="1">
      <c r="B66" s="16"/>
      <c r="C66" s="17"/>
      <c r="D66" s="87" t="s">
        <v>27</v>
      </c>
      <c r="E66" s="87"/>
      <c r="F66" s="17"/>
      <c r="G66" s="18"/>
      <c r="H66" s="18"/>
      <c r="I66" s="18"/>
      <c r="J66" s="18"/>
      <c r="K66" s="18">
        <v>0</v>
      </c>
      <c r="L66" s="18">
        <f t="shared" ref="L66:L72" si="3">SUM(G66-K66)</f>
        <v>0</v>
      </c>
    </row>
    <row r="67" spans="2:12" ht="13.05" customHeight="1">
      <c r="B67" s="16"/>
      <c r="C67" s="17"/>
      <c r="D67" s="87" t="s">
        <v>28</v>
      </c>
      <c r="E67" s="87"/>
      <c r="F67" s="17"/>
      <c r="G67" s="18">
        <v>-215000</v>
      </c>
      <c r="H67" s="18"/>
      <c r="I67" s="18"/>
      <c r="J67" s="18"/>
      <c r="K67" s="18">
        <f>SUM(K65:K66)</f>
        <v>310000</v>
      </c>
      <c r="L67" s="18">
        <f>SUM(G67:K67)</f>
        <v>95000</v>
      </c>
    </row>
    <row r="68" spans="2:12" ht="13.05" customHeight="1">
      <c r="B68" s="16"/>
      <c r="C68" s="17" t="s">
        <v>29</v>
      </c>
      <c r="D68" s="13"/>
      <c r="E68" s="13"/>
      <c r="F68" s="17"/>
      <c r="G68" s="14"/>
      <c r="H68" s="14"/>
      <c r="I68" s="14"/>
      <c r="J68" s="14"/>
      <c r="K68" s="14"/>
      <c r="L68" s="23"/>
    </row>
    <row r="69" spans="2:12" ht="13.05" customHeight="1">
      <c r="B69" s="16"/>
      <c r="C69" s="17"/>
      <c r="D69" s="17" t="s">
        <v>30</v>
      </c>
      <c r="E69" s="17"/>
      <c r="F69" s="17"/>
      <c r="G69" s="14"/>
      <c r="H69" s="14"/>
      <c r="I69" s="14"/>
      <c r="J69" s="14"/>
      <c r="K69" s="14"/>
      <c r="L69" s="24"/>
    </row>
    <row r="70" spans="2:12" ht="13.05" customHeight="1">
      <c r="B70" s="16"/>
      <c r="C70" s="17"/>
      <c r="D70" s="87" t="s">
        <v>31</v>
      </c>
      <c r="E70" s="87"/>
      <c r="F70" s="17"/>
      <c r="G70" s="18">
        <v>0</v>
      </c>
      <c r="H70" s="18"/>
      <c r="I70" s="18"/>
      <c r="J70" s="18"/>
      <c r="K70" s="18">
        <v>0</v>
      </c>
      <c r="L70" s="18">
        <f t="shared" si="3"/>
        <v>0</v>
      </c>
    </row>
    <row r="71" spans="2:12" ht="13.05" customHeight="1">
      <c r="B71" s="16"/>
      <c r="C71" s="17"/>
      <c r="D71" s="19" t="s">
        <v>32</v>
      </c>
      <c r="E71" s="19"/>
      <c r="F71" s="17"/>
      <c r="G71" s="18"/>
      <c r="H71" s="18"/>
      <c r="I71" s="18"/>
      <c r="J71" s="18"/>
      <c r="K71" s="18"/>
      <c r="L71" s="18"/>
    </row>
    <row r="72" spans="2:12" ht="13.05" customHeight="1">
      <c r="B72" s="16"/>
      <c r="C72" s="19"/>
      <c r="D72" s="19" t="s">
        <v>33</v>
      </c>
      <c r="E72" s="19"/>
      <c r="F72" s="19"/>
      <c r="G72" s="18">
        <v>0</v>
      </c>
      <c r="H72" s="18"/>
      <c r="I72" s="18"/>
      <c r="J72" s="18"/>
      <c r="K72" s="18">
        <v>0</v>
      </c>
      <c r="L72" s="18">
        <f t="shared" si="3"/>
        <v>0</v>
      </c>
    </row>
    <row r="73" spans="2:12" ht="13.05" customHeight="1">
      <c r="B73" s="25"/>
      <c r="C73" s="26"/>
      <c r="D73" s="27" t="s">
        <v>34</v>
      </c>
      <c r="E73" s="26"/>
      <c r="F73" s="28"/>
      <c r="G73" s="18"/>
      <c r="H73" s="18"/>
      <c r="I73" s="18"/>
      <c r="J73" s="18"/>
      <c r="K73" s="18"/>
      <c r="L73" s="18">
        <f>SUM(G73:K73)</f>
        <v>0</v>
      </c>
    </row>
    <row r="74" spans="2:12" ht="13.05" customHeight="1"/>
    <row r="75" spans="2:12" ht="13.05" customHeight="1"/>
    <row r="76" spans="2:12" ht="13.05" customHeight="1"/>
    <row r="77" spans="2:12" ht="13.05" customHeight="1"/>
    <row r="78" spans="2:12" ht="13.05" customHeight="1"/>
    <row r="79" spans="2:12" ht="13.05" customHeight="1"/>
    <row r="80" spans="2:12" ht="13.05" customHeight="1"/>
    <row r="81" ht="13.05" customHeight="1"/>
    <row r="82" ht="13.05" customHeight="1"/>
    <row r="83" ht="13.05" customHeight="1"/>
    <row r="84" ht="13.05" customHeight="1"/>
    <row r="85" ht="13.05" customHeight="1"/>
    <row r="86" ht="13.05" customHeight="1"/>
    <row r="87" ht="13.05" customHeight="1"/>
    <row r="88" ht="13.05" customHeight="1"/>
    <row r="89" ht="13.05" customHeight="1"/>
    <row r="90" ht="13.05" customHeight="1"/>
  </sheetData>
  <mergeCells count="15">
    <mergeCell ref="D67:E67"/>
    <mergeCell ref="D70:E70"/>
    <mergeCell ref="G6:J6"/>
    <mergeCell ref="D13:E13"/>
    <mergeCell ref="D19:E19"/>
    <mergeCell ref="D42:E42"/>
    <mergeCell ref="D64:E64"/>
    <mergeCell ref="D65:E65"/>
    <mergeCell ref="D66:E66"/>
    <mergeCell ref="D11:E11"/>
    <mergeCell ref="B1:L1"/>
    <mergeCell ref="B2:L2"/>
    <mergeCell ref="B4:L4"/>
    <mergeCell ref="B5:L5"/>
    <mergeCell ref="B6:F6"/>
  </mergeCells>
  <phoneticPr fontId="1"/>
  <pageMargins left="0.7" right="0.7" top="0.75" bottom="0.75" header="0.3" footer="0.3"/>
  <pageSetup paperSize="9" scale="62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M30"/>
  <sheetViews>
    <sheetView topLeftCell="A9" workbookViewId="0">
      <selection activeCell="C21" sqref="C21"/>
    </sheetView>
  </sheetViews>
  <sheetFormatPr defaultColWidth="9" defaultRowHeight="13.2"/>
  <cols>
    <col min="1" max="1" width="9" style="31" customWidth="1"/>
    <col min="2" max="2" width="13.5546875" style="31" customWidth="1"/>
    <col min="3" max="8" width="15.6640625" style="31" customWidth="1"/>
    <col min="9" max="9" width="15.6640625" style="56" customWidth="1"/>
    <col min="10" max="12" width="10.6640625" style="31" customWidth="1"/>
    <col min="13" max="16384" width="9" style="31"/>
  </cols>
  <sheetData>
    <row r="1" spans="2:12" ht="20.100000000000001" customHeight="1"/>
    <row r="2" spans="2:12" ht="20.100000000000001" customHeight="1">
      <c r="K2" s="106">
        <v>45730</v>
      </c>
      <c r="L2" s="106"/>
    </row>
    <row r="3" spans="2:12" ht="20.100000000000001" customHeight="1">
      <c r="B3" s="107" t="s">
        <v>146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2:12" ht="20.100000000000001" customHeight="1" thickBot="1"/>
    <row r="5" spans="2:12" ht="20.100000000000001" customHeight="1">
      <c r="B5" s="44" t="s">
        <v>91</v>
      </c>
      <c r="C5" s="108" t="s">
        <v>92</v>
      </c>
      <c r="D5" s="109"/>
      <c r="E5" s="110"/>
      <c r="F5" s="108" t="s">
        <v>93</v>
      </c>
      <c r="G5" s="109"/>
      <c r="H5" s="110"/>
      <c r="I5" s="45" t="s">
        <v>94</v>
      </c>
      <c r="J5" s="109" t="s">
        <v>95</v>
      </c>
      <c r="K5" s="109"/>
      <c r="L5" s="110"/>
    </row>
    <row r="6" spans="2:12" ht="20.100000000000001" customHeight="1">
      <c r="B6" s="34" t="s">
        <v>96</v>
      </c>
      <c r="C6" s="40" t="s">
        <v>97</v>
      </c>
      <c r="D6" s="32"/>
      <c r="E6" s="33"/>
      <c r="F6" s="34" t="s">
        <v>98</v>
      </c>
      <c r="G6" s="32"/>
      <c r="H6" s="33"/>
      <c r="I6" s="57" t="s">
        <v>99</v>
      </c>
      <c r="J6" s="32"/>
      <c r="K6" s="32"/>
      <c r="L6" s="33"/>
    </row>
    <row r="7" spans="2:12" ht="20.100000000000001" customHeight="1">
      <c r="B7" s="34" t="s">
        <v>100</v>
      </c>
      <c r="C7" s="58" t="s">
        <v>101</v>
      </c>
      <c r="D7" s="59"/>
      <c r="E7" s="60"/>
      <c r="F7" s="34" t="s">
        <v>102</v>
      </c>
      <c r="G7" s="32"/>
      <c r="H7" s="33"/>
      <c r="I7" s="57" t="s">
        <v>162</v>
      </c>
      <c r="J7" s="35" t="s">
        <v>49</v>
      </c>
      <c r="K7" s="35"/>
      <c r="L7" s="36"/>
    </row>
    <row r="8" spans="2:12" ht="20.100000000000001" customHeight="1">
      <c r="B8" s="61" t="s">
        <v>103</v>
      </c>
      <c r="C8" s="32"/>
      <c r="D8" s="32"/>
      <c r="E8" s="32"/>
      <c r="F8" s="61" t="s">
        <v>104</v>
      </c>
      <c r="G8" s="34"/>
      <c r="H8" s="34"/>
      <c r="I8" s="57" t="s">
        <v>99</v>
      </c>
      <c r="J8" s="62"/>
      <c r="K8" s="62"/>
      <c r="L8" s="63"/>
    </row>
    <row r="9" spans="2:12" ht="20.100000000000001" customHeight="1">
      <c r="B9" s="34" t="s">
        <v>105</v>
      </c>
      <c r="C9" s="64" t="s">
        <v>106</v>
      </c>
      <c r="D9" s="65"/>
      <c r="E9" s="66"/>
      <c r="F9" s="34"/>
      <c r="G9" s="32"/>
      <c r="H9" s="33"/>
      <c r="I9" s="57" t="s">
        <v>107</v>
      </c>
      <c r="J9" s="35" t="s">
        <v>108</v>
      </c>
      <c r="K9" s="35"/>
      <c r="L9" s="36"/>
    </row>
    <row r="10" spans="2:12" ht="20.100000000000001" customHeight="1">
      <c r="B10" s="34" t="s">
        <v>109</v>
      </c>
      <c r="C10" s="34" t="s">
        <v>110</v>
      </c>
      <c r="D10" s="32"/>
      <c r="E10" s="33"/>
      <c r="F10" s="34"/>
      <c r="G10" s="32"/>
      <c r="H10" s="33"/>
      <c r="I10" s="57" t="s">
        <v>107</v>
      </c>
      <c r="J10" s="35" t="s">
        <v>111</v>
      </c>
      <c r="K10" s="35"/>
      <c r="L10" s="36"/>
    </row>
    <row r="11" spans="2:12" ht="20.100000000000001" customHeight="1">
      <c r="B11" s="34" t="s">
        <v>112</v>
      </c>
      <c r="C11" s="34" t="s">
        <v>113</v>
      </c>
      <c r="D11" s="32"/>
      <c r="E11" s="33"/>
      <c r="F11" s="34"/>
      <c r="G11" s="32"/>
      <c r="H11" s="33"/>
      <c r="I11" s="67" t="s">
        <v>107</v>
      </c>
      <c r="J11" s="35" t="s">
        <v>111</v>
      </c>
      <c r="K11" s="35"/>
      <c r="L11" s="36"/>
    </row>
    <row r="12" spans="2:12" ht="20.100000000000001" customHeight="1">
      <c r="B12" s="34" t="s">
        <v>114</v>
      </c>
      <c r="C12" s="34" t="s">
        <v>115</v>
      </c>
      <c r="D12" s="32"/>
      <c r="E12" s="33"/>
      <c r="F12" s="34"/>
      <c r="G12" s="32"/>
      <c r="H12" s="33"/>
      <c r="I12" s="57" t="s">
        <v>116</v>
      </c>
      <c r="J12" s="35" t="s">
        <v>49</v>
      </c>
      <c r="K12" s="35"/>
      <c r="L12" s="36"/>
    </row>
    <row r="13" spans="2:12" ht="20.100000000000001" customHeight="1">
      <c r="B13" s="34" t="s">
        <v>50</v>
      </c>
      <c r="C13" s="34" t="s">
        <v>117</v>
      </c>
      <c r="D13" s="32"/>
      <c r="E13" s="33"/>
      <c r="F13" s="34" t="s">
        <v>118</v>
      </c>
      <c r="G13" s="32"/>
      <c r="H13" s="33"/>
      <c r="I13" s="57" t="s">
        <v>99</v>
      </c>
      <c r="J13" s="32"/>
      <c r="K13" s="32"/>
      <c r="L13" s="33"/>
    </row>
    <row r="14" spans="2:12" ht="20.100000000000001" customHeight="1">
      <c r="B14" s="34" t="s">
        <v>119</v>
      </c>
      <c r="C14" s="34"/>
      <c r="D14" s="32"/>
      <c r="E14" s="33"/>
      <c r="F14" s="34"/>
      <c r="G14" s="32"/>
      <c r="H14" s="33"/>
      <c r="I14" s="57" t="s">
        <v>99</v>
      </c>
      <c r="J14" s="32"/>
      <c r="K14" s="32"/>
      <c r="L14" s="33"/>
    </row>
    <row r="15" spans="2:12" ht="20.100000000000001" customHeight="1">
      <c r="B15" s="34" t="s">
        <v>120</v>
      </c>
      <c r="C15" s="34" t="s">
        <v>121</v>
      </c>
      <c r="D15" s="32"/>
      <c r="E15" s="33"/>
      <c r="F15" s="34" t="s">
        <v>122</v>
      </c>
      <c r="G15" s="32"/>
      <c r="H15" s="33"/>
      <c r="I15" s="57" t="s">
        <v>99</v>
      </c>
      <c r="J15" s="32"/>
      <c r="K15" s="32"/>
      <c r="L15" s="33"/>
    </row>
    <row r="16" spans="2:12" ht="20.100000000000001" customHeight="1">
      <c r="B16" s="34" t="s">
        <v>45</v>
      </c>
      <c r="C16" s="34" t="s">
        <v>123</v>
      </c>
      <c r="D16" s="32"/>
      <c r="E16" s="33"/>
      <c r="F16" s="34" t="s">
        <v>124</v>
      </c>
      <c r="G16" s="32"/>
      <c r="H16" s="33"/>
      <c r="I16" s="57" t="s">
        <v>99</v>
      </c>
      <c r="J16" s="32"/>
      <c r="K16" s="32"/>
      <c r="L16" s="33"/>
    </row>
    <row r="17" spans="2:13" ht="20.100000000000001" customHeight="1">
      <c r="B17" s="34" t="s">
        <v>125</v>
      </c>
      <c r="C17" s="34" t="s">
        <v>126</v>
      </c>
      <c r="D17" s="32"/>
      <c r="E17" s="33"/>
      <c r="F17" s="34"/>
      <c r="G17" s="32"/>
      <c r="H17" s="33"/>
      <c r="I17" s="57" t="s">
        <v>107</v>
      </c>
      <c r="J17" s="35" t="s">
        <v>127</v>
      </c>
      <c r="K17" s="35"/>
      <c r="L17" s="36"/>
      <c r="M17" s="68"/>
    </row>
    <row r="18" spans="2:13" ht="20.100000000000001" customHeight="1">
      <c r="B18" s="34" t="s">
        <v>51</v>
      </c>
      <c r="C18" s="34"/>
      <c r="D18" s="32"/>
      <c r="E18" s="33"/>
      <c r="F18" s="34" t="s">
        <v>47</v>
      </c>
      <c r="G18" s="32"/>
      <c r="H18" s="33"/>
      <c r="I18" s="57" t="s">
        <v>99</v>
      </c>
      <c r="J18" s="62"/>
      <c r="K18" s="62"/>
      <c r="L18" s="63"/>
    </row>
    <row r="19" spans="2:13" ht="20.100000000000001" customHeight="1">
      <c r="B19" s="34" t="s">
        <v>48</v>
      </c>
      <c r="C19" s="34" t="s">
        <v>171</v>
      </c>
      <c r="D19" s="32"/>
      <c r="E19" s="33"/>
      <c r="F19" s="34"/>
      <c r="G19" s="32"/>
      <c r="H19" s="33"/>
      <c r="I19" s="57" t="s">
        <v>107</v>
      </c>
      <c r="J19" s="35" t="s">
        <v>49</v>
      </c>
      <c r="K19" s="35"/>
      <c r="L19" s="36"/>
    </row>
    <row r="20" spans="2:13" ht="20.100000000000001" customHeight="1">
      <c r="B20" s="34" t="s">
        <v>42</v>
      </c>
      <c r="C20" s="34" t="s">
        <v>172</v>
      </c>
      <c r="D20" s="32"/>
      <c r="E20" s="33"/>
      <c r="F20" s="34"/>
      <c r="G20" s="32"/>
      <c r="H20" s="33"/>
      <c r="I20" s="57" t="s">
        <v>107</v>
      </c>
      <c r="J20" s="35" t="s">
        <v>49</v>
      </c>
      <c r="K20" s="35"/>
      <c r="L20" s="36"/>
    </row>
    <row r="21" spans="2:13" ht="20.100000000000001" customHeight="1">
      <c r="B21" s="34" t="s">
        <v>128</v>
      </c>
      <c r="C21" s="34" t="s">
        <v>168</v>
      </c>
      <c r="D21" s="32"/>
      <c r="E21" s="33"/>
      <c r="F21" s="34" t="s">
        <v>129</v>
      </c>
      <c r="G21" s="32"/>
      <c r="H21" s="33"/>
      <c r="I21" s="57" t="s">
        <v>99</v>
      </c>
      <c r="J21" s="62"/>
      <c r="K21" s="62"/>
      <c r="L21" s="63"/>
    </row>
    <row r="22" spans="2:13" ht="20.100000000000001" customHeight="1">
      <c r="B22" s="34" t="s">
        <v>130</v>
      </c>
      <c r="C22" s="34" t="s">
        <v>131</v>
      </c>
      <c r="D22" s="32"/>
      <c r="E22" s="33"/>
      <c r="F22" s="34" t="s">
        <v>132</v>
      </c>
      <c r="G22" s="32"/>
      <c r="H22" s="33"/>
      <c r="I22" s="57" t="s">
        <v>107</v>
      </c>
      <c r="J22" s="35" t="s">
        <v>49</v>
      </c>
      <c r="K22" s="35"/>
      <c r="L22" s="36"/>
    </row>
    <row r="23" spans="2:13" ht="20.100000000000001" customHeight="1">
      <c r="B23" s="34" t="s">
        <v>133</v>
      </c>
      <c r="C23" s="34" t="s">
        <v>131</v>
      </c>
      <c r="D23" s="32"/>
      <c r="E23" s="33"/>
      <c r="F23" s="34" t="s">
        <v>134</v>
      </c>
      <c r="G23" s="32"/>
      <c r="H23" s="33"/>
      <c r="I23" s="57" t="s">
        <v>99</v>
      </c>
      <c r="J23" s="35" t="s">
        <v>49</v>
      </c>
      <c r="K23" s="35"/>
      <c r="L23" s="36"/>
    </row>
    <row r="24" spans="2:13" ht="20.100000000000001" customHeight="1">
      <c r="B24" s="34" t="s">
        <v>135</v>
      </c>
      <c r="C24" s="34" t="s">
        <v>136</v>
      </c>
      <c r="D24" s="32"/>
      <c r="E24" s="33"/>
      <c r="F24" s="34" t="s">
        <v>137</v>
      </c>
      <c r="G24" s="32"/>
      <c r="H24" s="33"/>
      <c r="I24" s="57" t="s">
        <v>99</v>
      </c>
      <c r="J24" s="32"/>
      <c r="K24" s="32"/>
      <c r="L24" s="33"/>
    </row>
    <row r="25" spans="2:13" ht="20.100000000000001" customHeight="1">
      <c r="B25" s="34" t="s">
        <v>138</v>
      </c>
      <c r="C25" s="34" t="s">
        <v>139</v>
      </c>
      <c r="D25" s="32"/>
      <c r="E25" s="33"/>
      <c r="F25" s="34" t="s">
        <v>140</v>
      </c>
      <c r="G25" s="32"/>
      <c r="H25" s="33"/>
      <c r="I25" s="57" t="s">
        <v>99</v>
      </c>
      <c r="J25" s="32"/>
      <c r="K25" s="32"/>
      <c r="L25" s="33"/>
    </row>
    <row r="26" spans="2:13" ht="20.100000000000001" customHeight="1">
      <c r="B26" s="34" t="s">
        <v>141</v>
      </c>
      <c r="C26" s="34" t="s">
        <v>142</v>
      </c>
      <c r="D26" s="32"/>
      <c r="E26" s="33"/>
      <c r="F26" s="34"/>
      <c r="G26" s="32"/>
      <c r="H26" s="33"/>
      <c r="I26" s="57" t="s">
        <v>99</v>
      </c>
      <c r="J26" s="32"/>
      <c r="K26" s="32"/>
      <c r="L26" s="33"/>
    </row>
    <row r="27" spans="2:13" ht="20.100000000000001" customHeight="1">
      <c r="B27" s="58" t="s">
        <v>59</v>
      </c>
      <c r="C27" s="58"/>
      <c r="D27" s="59"/>
      <c r="E27" s="60"/>
      <c r="F27" s="58"/>
      <c r="G27" s="59"/>
      <c r="H27" s="60"/>
      <c r="I27" s="69" t="s">
        <v>99</v>
      </c>
      <c r="J27" s="59"/>
      <c r="K27" s="59"/>
      <c r="L27" s="60"/>
    </row>
    <row r="28" spans="2:13" ht="20.100000000000001" customHeight="1">
      <c r="B28" s="58" t="s">
        <v>169</v>
      </c>
      <c r="C28" s="58"/>
      <c r="D28" s="59"/>
      <c r="E28" s="60"/>
      <c r="F28" s="58"/>
      <c r="G28" s="59"/>
      <c r="H28" s="60"/>
      <c r="I28" s="69" t="s">
        <v>99</v>
      </c>
      <c r="J28" s="59"/>
      <c r="K28" s="59"/>
      <c r="L28" s="60"/>
    </row>
    <row r="29" spans="2:13" ht="20.100000000000001" customHeight="1" thickBot="1">
      <c r="B29" s="37" t="s">
        <v>143</v>
      </c>
      <c r="C29" s="37" t="s">
        <v>144</v>
      </c>
      <c r="D29" s="38"/>
      <c r="E29" s="39"/>
      <c r="F29" s="37" t="s">
        <v>145</v>
      </c>
      <c r="G29" s="38"/>
      <c r="H29" s="39"/>
      <c r="I29" s="70" t="s">
        <v>99</v>
      </c>
      <c r="J29" s="38"/>
      <c r="K29" s="38"/>
      <c r="L29" s="39"/>
    </row>
    <row r="30" spans="2:13" ht="20.100000000000001" customHeight="1"/>
  </sheetData>
  <mergeCells count="5">
    <mergeCell ref="K2:L2"/>
    <mergeCell ref="B3:L3"/>
    <mergeCell ref="C5:E5"/>
    <mergeCell ref="F5:H5"/>
    <mergeCell ref="J5:L5"/>
  </mergeCells>
  <phoneticPr fontId="1"/>
  <pageMargins left="0.7" right="0.7" top="0.75" bottom="0.75" header="0.3" footer="0.3"/>
  <pageSetup paperSize="9" scale="89" fitToHeight="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"/>
  <sheetViews>
    <sheetView showGridLines="0" workbookViewId="0"/>
  </sheetViews>
  <sheetFormatPr defaultRowHeight="13.2"/>
  <cols>
    <col min="1" max="1" width="0.88671875" customWidth="1"/>
    <col min="2" max="2" width="50.109375" customWidth="1"/>
    <col min="3" max="3" width="1.21875" customWidth="1"/>
    <col min="4" max="4" width="4.33203125" customWidth="1"/>
    <col min="5" max="6" width="12.44140625" customWidth="1"/>
  </cols>
  <sheetData>
    <row r="1" spans="2:6" ht="26.4">
      <c r="B1" s="73" t="s">
        <v>153</v>
      </c>
      <c r="C1" s="73"/>
      <c r="D1" s="77"/>
      <c r="E1" s="77"/>
      <c r="F1" s="77"/>
    </row>
    <row r="2" spans="2:6">
      <c r="B2" s="73" t="s">
        <v>154</v>
      </c>
      <c r="C2" s="73"/>
      <c r="D2" s="77"/>
      <c r="E2" s="77"/>
      <c r="F2" s="77"/>
    </row>
    <row r="3" spans="2:6">
      <c r="B3" s="74"/>
      <c r="C3" s="74"/>
      <c r="D3" s="78"/>
      <c r="E3" s="78"/>
      <c r="F3" s="78"/>
    </row>
    <row r="4" spans="2:6" ht="39.6">
      <c r="B4" s="74" t="s">
        <v>155</v>
      </c>
      <c r="C4" s="74"/>
      <c r="D4" s="78"/>
      <c r="E4" s="78"/>
      <c r="F4" s="78"/>
    </row>
    <row r="5" spans="2:6">
      <c r="B5" s="74"/>
      <c r="C5" s="74"/>
      <c r="D5" s="78"/>
      <c r="E5" s="78"/>
      <c r="F5" s="78"/>
    </row>
    <row r="6" spans="2:6">
      <c r="B6" s="73" t="s">
        <v>156</v>
      </c>
      <c r="C6" s="73"/>
      <c r="D6" s="77"/>
      <c r="E6" s="77" t="s">
        <v>157</v>
      </c>
      <c r="F6" s="77" t="s">
        <v>158</v>
      </c>
    </row>
    <row r="7" spans="2:6" ht="13.8" thickBot="1">
      <c r="B7" s="74"/>
      <c r="C7" s="74"/>
      <c r="D7" s="78"/>
      <c r="E7" s="78"/>
      <c r="F7" s="78"/>
    </row>
    <row r="8" spans="2:6" ht="53.4" thickBot="1">
      <c r="B8" s="75" t="s">
        <v>159</v>
      </c>
      <c r="C8" s="76"/>
      <c r="D8" s="79"/>
      <c r="E8" s="79">
        <v>15</v>
      </c>
      <c r="F8" s="80" t="s">
        <v>160</v>
      </c>
    </row>
    <row r="9" spans="2:6">
      <c r="B9" s="74"/>
      <c r="C9" s="74"/>
      <c r="D9" s="78"/>
      <c r="E9" s="78"/>
      <c r="F9" s="78"/>
    </row>
    <row r="10" spans="2:6">
      <c r="B10" s="74"/>
      <c r="C10" s="74"/>
      <c r="D10" s="78"/>
      <c r="E10" s="78"/>
      <c r="F10" s="78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"/>
  <sheetViews>
    <sheetView showGridLines="0" workbookViewId="0"/>
  </sheetViews>
  <sheetFormatPr defaultRowHeight="13.2"/>
  <cols>
    <col min="1" max="1" width="0.88671875" customWidth="1"/>
    <col min="2" max="2" width="50.109375" customWidth="1"/>
    <col min="3" max="3" width="1.21875" customWidth="1"/>
    <col min="4" max="4" width="4.33203125" customWidth="1"/>
    <col min="5" max="6" width="12.44140625" customWidth="1"/>
  </cols>
  <sheetData>
    <row r="1" spans="2:6" ht="26.4">
      <c r="B1" s="73" t="s">
        <v>161</v>
      </c>
      <c r="C1" s="73"/>
      <c r="D1" s="77"/>
      <c r="E1" s="77"/>
      <c r="F1" s="77"/>
    </row>
    <row r="2" spans="2:6">
      <c r="B2" s="73" t="s">
        <v>154</v>
      </c>
      <c r="C2" s="73"/>
      <c r="D2" s="77"/>
      <c r="E2" s="77"/>
      <c r="F2" s="77"/>
    </row>
    <row r="3" spans="2:6">
      <c r="B3" s="74"/>
      <c r="C3" s="74"/>
      <c r="D3" s="78"/>
      <c r="E3" s="78"/>
      <c r="F3" s="78"/>
    </row>
    <row r="4" spans="2:6" ht="39.6">
      <c r="B4" s="74" t="s">
        <v>155</v>
      </c>
      <c r="C4" s="74"/>
      <c r="D4" s="78"/>
      <c r="E4" s="78"/>
      <c r="F4" s="78"/>
    </row>
    <row r="5" spans="2:6">
      <c r="B5" s="74"/>
      <c r="C5" s="74"/>
      <c r="D5" s="78"/>
      <c r="E5" s="78"/>
      <c r="F5" s="78"/>
    </row>
    <row r="6" spans="2:6">
      <c r="B6" s="73" t="s">
        <v>156</v>
      </c>
      <c r="C6" s="73"/>
      <c r="D6" s="77"/>
      <c r="E6" s="77" t="s">
        <v>157</v>
      </c>
      <c r="F6" s="77" t="s">
        <v>158</v>
      </c>
    </row>
    <row r="7" spans="2:6" ht="13.8" thickBot="1">
      <c r="B7" s="74"/>
      <c r="C7" s="74"/>
      <c r="D7" s="78"/>
      <c r="E7" s="78"/>
      <c r="F7" s="78"/>
    </row>
    <row r="8" spans="2:6" ht="53.4" thickBot="1">
      <c r="B8" s="75" t="s">
        <v>159</v>
      </c>
      <c r="C8" s="76"/>
      <c r="D8" s="79"/>
      <c r="E8" s="79">
        <v>15</v>
      </c>
      <c r="F8" s="80" t="s">
        <v>160</v>
      </c>
    </row>
    <row r="9" spans="2:6">
      <c r="B9" s="74"/>
      <c r="C9" s="74"/>
      <c r="D9" s="78"/>
      <c r="E9" s="78"/>
      <c r="F9" s="78"/>
    </row>
    <row r="10" spans="2:6">
      <c r="B10" s="74"/>
      <c r="C10" s="74"/>
      <c r="D10" s="78"/>
      <c r="E10" s="78"/>
      <c r="F10" s="78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参照 R6の予算書</vt:lpstr>
      <vt:lpstr>公益法人会計基準</vt:lpstr>
      <vt:lpstr>事業費案分したもの</vt:lpstr>
      <vt:lpstr>勘定科目の案分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dreamtokyo</dc:creator>
  <cp:lastModifiedBy>和泉 津田</cp:lastModifiedBy>
  <cp:lastPrinted>2025-03-21T05:28:32Z</cp:lastPrinted>
  <dcterms:created xsi:type="dcterms:W3CDTF">2007-06-01T00:51:22Z</dcterms:created>
  <dcterms:modified xsi:type="dcterms:W3CDTF">2025-03-25T09:37:33Z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