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545"/>
  </bookViews>
  <sheets>
    <sheet name="201508第5期" sheetId="1" r:id="rId1"/>
  </sheets>
  <definedNames>
    <definedName name="_xlnm.Print_Area" localSheetId="0">'201508第5期'!$A$1:$E$155</definedName>
    <definedName name="_xlnm.Print_Titles" localSheetId="0">'201508第5期'!$1:$4</definedName>
  </definedNames>
  <calcPr calcId="145621"/>
</workbook>
</file>

<file path=xl/calcChain.xml><?xml version="1.0" encoding="utf-8"?>
<calcChain xmlns="http://schemas.openxmlformats.org/spreadsheetml/2006/main">
  <c r="B9" i="1" l="1"/>
  <c r="C9" i="1"/>
  <c r="B12" i="1"/>
  <c r="C12" i="1"/>
  <c r="D12" i="1"/>
  <c r="B21" i="1"/>
  <c r="C21" i="1"/>
  <c r="D21" i="1" s="1"/>
  <c r="B26" i="1"/>
  <c r="C26" i="1"/>
  <c r="D26" i="1" s="1"/>
  <c r="B30" i="1"/>
  <c r="C30" i="1"/>
  <c r="D30" i="1" s="1"/>
  <c r="B33" i="1"/>
  <c r="C33" i="1"/>
  <c r="D33" i="1" s="1"/>
  <c r="B38" i="1"/>
  <c r="C38" i="1"/>
  <c r="D38" i="1" s="1"/>
  <c r="B41" i="1"/>
  <c r="C41" i="1"/>
  <c r="D41" i="1"/>
  <c r="B44" i="1"/>
  <c r="C44" i="1"/>
  <c r="D44" i="1"/>
  <c r="B45" i="1"/>
  <c r="B51" i="1"/>
  <c r="C51" i="1"/>
  <c r="D51" i="1" s="1"/>
  <c r="B54" i="1"/>
  <c r="C54" i="1"/>
  <c r="D54" i="1"/>
  <c r="B57" i="1"/>
  <c r="C57" i="1"/>
  <c r="D57" i="1"/>
  <c r="B58" i="1"/>
  <c r="B69" i="1"/>
  <c r="C69" i="1"/>
  <c r="D69" i="1" s="1"/>
  <c r="B74" i="1"/>
  <c r="C74" i="1"/>
  <c r="D74" i="1"/>
  <c r="B78" i="1"/>
  <c r="C78" i="1"/>
  <c r="D78" i="1"/>
  <c r="B81" i="1"/>
  <c r="B130" i="1" s="1"/>
  <c r="C81" i="1"/>
  <c r="D81" i="1" s="1"/>
  <c r="B84" i="1"/>
  <c r="D84" i="1"/>
  <c r="B89" i="1"/>
  <c r="C89" i="1"/>
  <c r="D89" i="1"/>
  <c r="B92" i="1"/>
  <c r="C92" i="1"/>
  <c r="D92" i="1" s="1"/>
  <c r="B95" i="1"/>
  <c r="C95" i="1"/>
  <c r="D95" i="1" s="1"/>
  <c r="B111" i="1"/>
  <c r="B127" i="1"/>
  <c r="C127" i="1"/>
  <c r="C130" i="1" s="1"/>
  <c r="D130" i="1" s="1"/>
  <c r="D129" i="1"/>
  <c r="C134" i="1"/>
  <c r="C140" i="1"/>
  <c r="C141" i="1"/>
  <c r="C143" i="1"/>
  <c r="C148" i="1"/>
  <c r="C152" i="1"/>
  <c r="C153" i="1"/>
  <c r="C155" i="1"/>
  <c r="B131" i="1" l="1"/>
  <c r="D127" i="1"/>
  <c r="C45" i="1"/>
  <c r="D45" i="1" l="1"/>
  <c r="C58" i="1"/>
  <c r="D58" i="1" l="1"/>
  <c r="C131" i="1"/>
  <c r="D131" i="1" s="1"/>
</calcChain>
</file>

<file path=xl/sharedStrings.xml><?xml version="1.0" encoding="utf-8"?>
<sst xmlns="http://schemas.openxmlformats.org/spreadsheetml/2006/main" count="180" uniqueCount="156">
  <si>
    <t>　次期繰越正味財産額</t>
    <rPh sb="1" eb="3">
      <t>ジキ</t>
    </rPh>
    <rPh sb="3" eb="5">
      <t>クリコシ</t>
    </rPh>
    <rPh sb="5" eb="7">
      <t>ショウミ</t>
    </rPh>
    <rPh sb="7" eb="9">
      <t>ザイサン</t>
    </rPh>
    <rPh sb="9" eb="10">
      <t>ガク</t>
    </rPh>
    <phoneticPr fontId="3"/>
  </si>
  <si>
    <t>　前期繰越正味財産額</t>
    <rPh sb="1" eb="3">
      <t>ゼンキ</t>
    </rPh>
    <rPh sb="3" eb="5">
      <t>クリコシ</t>
    </rPh>
    <rPh sb="5" eb="7">
      <t>ショウミ</t>
    </rPh>
    <rPh sb="7" eb="9">
      <t>ザイサン</t>
    </rPh>
    <rPh sb="9" eb="10">
      <t>ガク</t>
    </rPh>
    <phoneticPr fontId="3"/>
  </si>
  <si>
    <t>　当期正味財産増減額</t>
    <rPh sb="1" eb="3">
      <t>トウキ</t>
    </rPh>
    <rPh sb="3" eb="5">
      <t>ショウミ</t>
    </rPh>
    <rPh sb="5" eb="7">
      <t>ザイサン</t>
    </rPh>
    <rPh sb="7" eb="10">
      <t>ゾウゲンガク</t>
    </rPh>
    <phoneticPr fontId="3"/>
  </si>
  <si>
    <t>　　　　減少額合計</t>
    <rPh sb="4" eb="6">
      <t>ゲンショウ</t>
    </rPh>
    <rPh sb="6" eb="7">
      <t>ガク</t>
    </rPh>
    <rPh sb="7" eb="9">
      <t>ゴウケイ</t>
    </rPh>
    <phoneticPr fontId="3"/>
  </si>
  <si>
    <t>　　２．負債増加額　長期借入金増加額</t>
    <rPh sb="4" eb="6">
      <t>フサイ</t>
    </rPh>
    <rPh sb="6" eb="8">
      <t>ゾウカ</t>
    </rPh>
    <rPh sb="8" eb="9">
      <t>ガク</t>
    </rPh>
    <rPh sb="10" eb="12">
      <t>チョウキ</t>
    </rPh>
    <rPh sb="12" eb="14">
      <t>カリイレ</t>
    </rPh>
    <rPh sb="14" eb="15">
      <t>キン</t>
    </rPh>
    <rPh sb="15" eb="17">
      <t>ゾウカ</t>
    </rPh>
    <rPh sb="17" eb="18">
      <t>ガク</t>
    </rPh>
    <phoneticPr fontId="3"/>
  </si>
  <si>
    <t>　　１．資産減少額　減価消費</t>
    <rPh sb="4" eb="6">
      <t>シサン</t>
    </rPh>
    <rPh sb="6" eb="8">
      <t>ゲンショウ</t>
    </rPh>
    <rPh sb="8" eb="9">
      <t>ガク</t>
    </rPh>
    <rPh sb="10" eb="12">
      <t>ゲンカ</t>
    </rPh>
    <rPh sb="12" eb="14">
      <t>ショウヒ</t>
    </rPh>
    <phoneticPr fontId="3"/>
  </si>
  <si>
    <t>Ⅵ　正味財産減少の部</t>
    <rPh sb="2" eb="4">
      <t>ショウミ</t>
    </rPh>
    <rPh sb="4" eb="6">
      <t>ザイサン</t>
    </rPh>
    <rPh sb="6" eb="8">
      <t>ゲンショウ</t>
    </rPh>
    <rPh sb="9" eb="10">
      <t>ブ</t>
    </rPh>
    <phoneticPr fontId="3"/>
  </si>
  <si>
    <t>　　　　増加額合計</t>
    <rPh sb="4" eb="6">
      <t>ゾウカ</t>
    </rPh>
    <rPh sb="6" eb="7">
      <t>ガク</t>
    </rPh>
    <rPh sb="7" eb="9">
      <t>ゴウケイ</t>
    </rPh>
    <phoneticPr fontId="3"/>
  </si>
  <si>
    <t>　　２．当期収支差額</t>
    <rPh sb="4" eb="6">
      <t>トウキ</t>
    </rPh>
    <rPh sb="6" eb="8">
      <t>シュウシ</t>
    </rPh>
    <rPh sb="8" eb="10">
      <t>サガク</t>
    </rPh>
    <phoneticPr fontId="3"/>
  </si>
  <si>
    <t>　　１．資産増加額　固定資産増加額</t>
    <rPh sb="4" eb="6">
      <t>シサン</t>
    </rPh>
    <rPh sb="6" eb="8">
      <t>ゾウカ</t>
    </rPh>
    <rPh sb="8" eb="9">
      <t>ガク</t>
    </rPh>
    <rPh sb="10" eb="14">
      <t>コテイシサン</t>
    </rPh>
    <rPh sb="14" eb="16">
      <t>ゾウカ</t>
    </rPh>
    <rPh sb="16" eb="17">
      <t>ガク</t>
    </rPh>
    <phoneticPr fontId="3"/>
  </si>
  <si>
    <t>Ⅴ　正味財産増加の部</t>
    <rPh sb="2" eb="4">
      <t>ショウミ</t>
    </rPh>
    <rPh sb="4" eb="6">
      <t>ザイサン</t>
    </rPh>
    <rPh sb="6" eb="8">
      <t>ゾウカ</t>
    </rPh>
    <rPh sb="9" eb="10">
      <t>ブ</t>
    </rPh>
    <phoneticPr fontId="3"/>
  </si>
  <si>
    <t>【正味財産増減の部】</t>
    <rPh sb="1" eb="3">
      <t>ショウミ</t>
    </rPh>
    <rPh sb="3" eb="5">
      <t>ザイサン</t>
    </rPh>
    <rPh sb="5" eb="7">
      <t>ゾウゲン</t>
    </rPh>
    <rPh sb="8" eb="9">
      <t>ブ</t>
    </rPh>
    <phoneticPr fontId="3"/>
  </si>
  <si>
    <t xml:space="preserve">  次期繰越収支差額</t>
    <phoneticPr fontId="6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</si>
  <si>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6"/>
  </si>
  <si>
    <t xml:space="preserve">  当期収支差額</t>
    <phoneticPr fontId="6"/>
  </si>
  <si>
    <t>その他の資金支出合計</t>
    <rPh sb="2" eb="3">
      <t>タ</t>
    </rPh>
    <rPh sb="4" eb="6">
      <t>シキン</t>
    </rPh>
    <rPh sb="6" eb="8">
      <t>シシュツ</t>
    </rPh>
    <rPh sb="8" eb="10">
      <t>ゴウケイ</t>
    </rPh>
    <phoneticPr fontId="6"/>
  </si>
  <si>
    <t>　２　借入金返済支出</t>
    <rPh sb="3" eb="5">
      <t>カリイレ</t>
    </rPh>
    <rPh sb="5" eb="6">
      <t>キン</t>
    </rPh>
    <rPh sb="6" eb="8">
      <t>ヘンサイ</t>
    </rPh>
    <rPh sb="8" eb="10">
      <t>シシュツ</t>
    </rPh>
    <phoneticPr fontId="6"/>
  </si>
  <si>
    <t xml:space="preserve">    ２）建設仮勘定支出 </t>
    <rPh sb="6" eb="11">
      <t>ケンセツカリカンジョウ</t>
    </rPh>
    <phoneticPr fontId="6"/>
  </si>
  <si>
    <t xml:space="preserve">    １）固定資産購入支出</t>
    <rPh sb="6" eb="8">
      <t>コテイ</t>
    </rPh>
    <rPh sb="8" eb="10">
      <t>シサン</t>
    </rPh>
    <phoneticPr fontId="6"/>
  </si>
  <si>
    <t xml:space="preserve">  １　固定資産取得支出 </t>
    <phoneticPr fontId="6"/>
  </si>
  <si>
    <t>Ⅳ　その他資金支出の部</t>
    <rPh sb="4" eb="5">
      <t>タ</t>
    </rPh>
    <rPh sb="5" eb="7">
      <t>シキン</t>
    </rPh>
    <rPh sb="7" eb="9">
      <t>シシュツ</t>
    </rPh>
    <rPh sb="10" eb="11">
      <t>ブ</t>
    </rPh>
    <phoneticPr fontId="6"/>
  </si>
  <si>
    <t>その他の資金収入合計</t>
    <rPh sb="2" eb="3">
      <t>タ</t>
    </rPh>
    <rPh sb="4" eb="6">
      <t>シキン</t>
    </rPh>
    <rPh sb="6" eb="8">
      <t>シュウニュウ</t>
    </rPh>
    <rPh sb="8" eb="10">
      <t>ゴウケイ</t>
    </rPh>
    <phoneticPr fontId="6"/>
  </si>
  <si>
    <t>　1　長期借入金収入</t>
    <rPh sb="3" eb="5">
      <t>チョウキ</t>
    </rPh>
    <rPh sb="5" eb="7">
      <t>カリイレ</t>
    </rPh>
    <rPh sb="7" eb="8">
      <t>キン</t>
    </rPh>
    <rPh sb="8" eb="10">
      <t>シュウニュウ</t>
    </rPh>
    <phoneticPr fontId="6"/>
  </si>
  <si>
    <t>Ⅲ　その他資金収入の部</t>
    <rPh sb="4" eb="5">
      <t>タ</t>
    </rPh>
    <rPh sb="5" eb="7">
      <t>シキン</t>
    </rPh>
    <rPh sb="7" eb="9">
      <t>シュウニュウ</t>
    </rPh>
    <rPh sb="10" eb="11">
      <t>ブ</t>
    </rPh>
    <phoneticPr fontId="6"/>
  </si>
  <si>
    <t xml:space="preserve">  経常収支差額</t>
    <rPh sb="2" eb="4">
      <t>ケイジョウ</t>
    </rPh>
    <rPh sb="4" eb="6">
      <t>シュウシ</t>
    </rPh>
    <rPh sb="6" eb="8">
      <t>サガク</t>
    </rPh>
    <phoneticPr fontId="6"/>
  </si>
  <si>
    <t xml:space="preserve">  経常支出合計</t>
    <rPh sb="2" eb="4">
      <t>ケイジョウ</t>
    </rPh>
    <phoneticPr fontId="6"/>
  </si>
  <si>
    <t xml:space="preserve">    １）予備費</t>
    <phoneticPr fontId="6"/>
  </si>
  <si>
    <t xml:space="preserve">  ３　予備費</t>
    <phoneticPr fontId="6"/>
  </si>
  <si>
    <t>　小計</t>
    <rPh sb="1" eb="3">
      <t>ショウケイ</t>
    </rPh>
    <phoneticPr fontId="3"/>
  </si>
  <si>
    <t xml:space="preserve">    30）雑費 </t>
    <phoneticPr fontId="6"/>
  </si>
  <si>
    <t xml:space="preserve">    29）寄付金</t>
    <rPh sb="7" eb="10">
      <t>キフキン</t>
    </rPh>
    <phoneticPr fontId="6"/>
  </si>
  <si>
    <t xml:space="preserve">    28）研究開発費</t>
    <rPh sb="7" eb="9">
      <t>ケンキュウ</t>
    </rPh>
    <rPh sb="9" eb="12">
      <t>カイハツヒ</t>
    </rPh>
    <phoneticPr fontId="6"/>
  </si>
  <si>
    <t xml:space="preserve">    27）衛生管理費</t>
    <rPh sb="7" eb="9">
      <t>エイセイ</t>
    </rPh>
    <rPh sb="9" eb="11">
      <t>カンリ</t>
    </rPh>
    <rPh sb="11" eb="12">
      <t>ヒ</t>
    </rPh>
    <phoneticPr fontId="6"/>
  </si>
  <si>
    <t xml:space="preserve">    26）法定福利費</t>
    <rPh sb="7" eb="9">
      <t>ホウテイ</t>
    </rPh>
    <rPh sb="9" eb="11">
      <t>フクリ</t>
    </rPh>
    <rPh sb="11" eb="12">
      <t>ヒ</t>
    </rPh>
    <phoneticPr fontId="6"/>
  </si>
  <si>
    <t>法人市民税など</t>
    <rPh sb="0" eb="2">
      <t>ホウジン</t>
    </rPh>
    <rPh sb="2" eb="5">
      <t>シミンゼイ</t>
    </rPh>
    <phoneticPr fontId="6"/>
  </si>
  <si>
    <t xml:space="preserve">    25）租税公課</t>
    <phoneticPr fontId="6"/>
  </si>
  <si>
    <t>ＨＰ、パンフレット</t>
    <phoneticPr fontId="6"/>
  </si>
  <si>
    <t xml:space="preserve">    24）広告宣伝費</t>
    <rPh sb="7" eb="9">
      <t>コウコク</t>
    </rPh>
    <rPh sb="9" eb="12">
      <t>センデンヒ</t>
    </rPh>
    <phoneticPr fontId="6"/>
  </si>
  <si>
    <t xml:space="preserve">    23）諸会費</t>
    <rPh sb="7" eb="10">
      <t>ショカイヒ</t>
    </rPh>
    <phoneticPr fontId="6"/>
  </si>
  <si>
    <t xml:space="preserve">    22）支払手数料</t>
    <rPh sb="7" eb="9">
      <t>シハライ</t>
    </rPh>
    <rPh sb="9" eb="12">
      <t>テスウリョウ</t>
    </rPh>
    <phoneticPr fontId="6"/>
  </si>
  <si>
    <t xml:space="preserve">    21）新聞図書費</t>
    <rPh sb="7" eb="9">
      <t>シンブン</t>
    </rPh>
    <rPh sb="9" eb="12">
      <t>トショヒ</t>
    </rPh>
    <phoneticPr fontId="6"/>
  </si>
  <si>
    <t xml:space="preserve">    20）教材費</t>
    <rPh sb="7" eb="10">
      <t>キョウザイヒ</t>
    </rPh>
    <phoneticPr fontId="6"/>
  </si>
  <si>
    <t xml:space="preserve">    19）教育訓練費</t>
    <rPh sb="7" eb="9">
      <t>キョウイク</t>
    </rPh>
    <rPh sb="9" eb="11">
      <t>クンレン</t>
    </rPh>
    <rPh sb="11" eb="12">
      <t>ヒ</t>
    </rPh>
    <phoneticPr fontId="6"/>
  </si>
  <si>
    <t xml:space="preserve">    18）支払利息</t>
    <rPh sb="7" eb="9">
      <t>シハライ</t>
    </rPh>
    <rPh sb="9" eb="11">
      <t>リソク</t>
    </rPh>
    <phoneticPr fontId="6"/>
  </si>
  <si>
    <t xml:space="preserve">    17）保険料</t>
    <phoneticPr fontId="6"/>
  </si>
  <si>
    <t xml:space="preserve">    16）修繕費</t>
    <rPh sb="7" eb="10">
      <t>シュウゼンヒ</t>
    </rPh>
    <phoneticPr fontId="6"/>
  </si>
  <si>
    <t xml:space="preserve">    15）賃借料</t>
    <phoneticPr fontId="6"/>
  </si>
  <si>
    <t xml:space="preserve">    14）リース料</t>
    <rPh sb="10" eb="11">
      <t>リョウ</t>
    </rPh>
    <phoneticPr fontId="6"/>
  </si>
  <si>
    <t>水道代、電気代、</t>
    <rPh sb="0" eb="2">
      <t>スイドウ</t>
    </rPh>
    <rPh sb="2" eb="3">
      <t>ダイ</t>
    </rPh>
    <rPh sb="4" eb="6">
      <t>デンキ</t>
    </rPh>
    <rPh sb="6" eb="7">
      <t>ダイ</t>
    </rPh>
    <phoneticPr fontId="6"/>
  </si>
  <si>
    <t xml:space="preserve">    13）光熱水料費</t>
    <phoneticPr fontId="6"/>
  </si>
  <si>
    <t xml:space="preserve">    12）燃料費</t>
    <rPh sb="7" eb="9">
      <t>ネンリョウ</t>
    </rPh>
    <rPh sb="9" eb="10">
      <t>ヒ</t>
    </rPh>
    <phoneticPr fontId="6"/>
  </si>
  <si>
    <t xml:space="preserve">    11）食材費</t>
    <rPh sb="7" eb="9">
      <t>ショクザイ</t>
    </rPh>
    <rPh sb="9" eb="10">
      <t>ヒ</t>
    </rPh>
    <phoneticPr fontId="6"/>
  </si>
  <si>
    <t xml:space="preserve">    10）事務用品</t>
    <rPh sb="7" eb="9">
      <t>ジム</t>
    </rPh>
    <rPh sb="9" eb="11">
      <t>ヨウヒン</t>
    </rPh>
    <phoneticPr fontId="6"/>
  </si>
  <si>
    <t>事務消耗品</t>
    <rPh sb="0" eb="2">
      <t>ジム</t>
    </rPh>
    <rPh sb="2" eb="4">
      <t>ショウモウ</t>
    </rPh>
    <rPh sb="4" eb="5">
      <t>ヒン</t>
    </rPh>
    <phoneticPr fontId="6"/>
  </si>
  <si>
    <t xml:space="preserve">    ９）消耗品費</t>
    <phoneticPr fontId="6"/>
  </si>
  <si>
    <t xml:space="preserve">    ８）車両費</t>
    <rPh sb="6" eb="8">
      <t>シャリョウ</t>
    </rPh>
    <rPh sb="8" eb="9">
      <t>ヒ</t>
    </rPh>
    <phoneticPr fontId="6"/>
  </si>
  <si>
    <t xml:space="preserve">    ７）通信運搬費</t>
    <phoneticPr fontId="6"/>
  </si>
  <si>
    <t>交通費</t>
    <rPh sb="0" eb="3">
      <t>コウツウヒ</t>
    </rPh>
    <phoneticPr fontId="6"/>
  </si>
  <si>
    <t xml:space="preserve">    ６）旅費交通費 </t>
    <phoneticPr fontId="6"/>
  </si>
  <si>
    <t xml:space="preserve">    ５）会議費</t>
    <phoneticPr fontId="6"/>
  </si>
  <si>
    <t>お茶お菓子代その他</t>
    <rPh sb="1" eb="2">
      <t>チャ</t>
    </rPh>
    <rPh sb="3" eb="5">
      <t>カシ</t>
    </rPh>
    <rPh sb="5" eb="6">
      <t>ダイ</t>
    </rPh>
    <rPh sb="8" eb="9">
      <t>タ</t>
    </rPh>
    <phoneticPr fontId="6"/>
  </si>
  <si>
    <t xml:space="preserve">    ４）福利厚生費</t>
    <phoneticPr fontId="6"/>
  </si>
  <si>
    <t>外部講師料</t>
    <rPh sb="2" eb="4">
      <t>コウシ</t>
    </rPh>
    <phoneticPr fontId="6"/>
  </si>
  <si>
    <t xml:space="preserve">    ３）臨時雇賃金 </t>
    <phoneticPr fontId="6"/>
  </si>
  <si>
    <t>管理・事務・総務</t>
    <rPh sb="0" eb="2">
      <t>カンリ</t>
    </rPh>
    <rPh sb="3" eb="5">
      <t>ジム</t>
    </rPh>
    <rPh sb="6" eb="8">
      <t>ソウム</t>
    </rPh>
    <phoneticPr fontId="6"/>
  </si>
  <si>
    <t xml:space="preserve">    ２）給料手当</t>
    <phoneticPr fontId="6"/>
  </si>
  <si>
    <t xml:space="preserve">    １）役員報酬 </t>
    <phoneticPr fontId="6"/>
  </si>
  <si>
    <t xml:space="preserve">  ２　管理費  </t>
    <phoneticPr fontId="6"/>
  </si>
  <si>
    <t>講師料、楽器購入費他</t>
    <phoneticPr fontId="6"/>
  </si>
  <si>
    <t>　　オーケストラ教室「シンフォニー」</t>
    <phoneticPr fontId="6"/>
  </si>
  <si>
    <t>　 ⑥ｲﾝｸﾙｰｼﾌﾞ教育の実現のための響生教育事業</t>
    <phoneticPr fontId="6"/>
  </si>
  <si>
    <t>人件費200万、設備費通信費55万他</t>
    <rPh sb="17" eb="18">
      <t>ホカ</t>
    </rPh>
    <phoneticPr fontId="3"/>
  </si>
  <si>
    <t>　　ハミング</t>
    <phoneticPr fontId="3"/>
  </si>
  <si>
    <t>　⑤地域活動支援事業</t>
    <rPh sb="2" eb="10">
      <t>チイキカツドウシエンジギョウ</t>
    </rPh>
    <phoneticPr fontId="3"/>
  </si>
  <si>
    <t>人件費1000万円、設備費120万円、通信費車両費100万円他</t>
    <rPh sb="0" eb="3">
      <t>ジンケンヒ</t>
    </rPh>
    <rPh sb="7" eb="9">
      <t>マンエン</t>
    </rPh>
    <rPh sb="10" eb="13">
      <t>セツビヒ</t>
    </rPh>
    <rPh sb="16" eb="18">
      <t>マンエン</t>
    </rPh>
    <phoneticPr fontId="6"/>
  </si>
  <si>
    <t>　　 c.マーシーサービス可児</t>
    <rPh sb="13" eb="15">
      <t>カニ</t>
    </rPh>
    <phoneticPr fontId="6"/>
  </si>
  <si>
    <t>人件費840万円、設備費120万円、通信費車両費100万円他</t>
    <rPh sb="0" eb="3">
      <t>ジンケンヒ</t>
    </rPh>
    <rPh sb="6" eb="8">
      <t>マンエン</t>
    </rPh>
    <rPh sb="9" eb="12">
      <t>セツビヒ</t>
    </rPh>
    <rPh sb="15" eb="17">
      <t>マンエン</t>
    </rPh>
    <phoneticPr fontId="6"/>
  </si>
  <si>
    <t>　　 b.マーシーアート</t>
    <phoneticPr fontId="6"/>
  </si>
  <si>
    <t>人件費1200万円、設備費250万円、通信費車両費120万円他</t>
    <rPh sb="0" eb="3">
      <t>ジンケンヒ</t>
    </rPh>
    <rPh sb="7" eb="9">
      <t>マンエン</t>
    </rPh>
    <rPh sb="10" eb="13">
      <t>セツビヒ</t>
    </rPh>
    <rPh sb="16" eb="18">
      <t>マンエン</t>
    </rPh>
    <phoneticPr fontId="6"/>
  </si>
  <si>
    <t>　　 a.マーシーミュージック</t>
    <phoneticPr fontId="6"/>
  </si>
  <si>
    <t xml:space="preserve">    ④児童福祉法に基づく障害児通所支援事業</t>
    <rPh sb="11" eb="12">
      <t>モト</t>
    </rPh>
    <phoneticPr fontId="6"/>
  </si>
  <si>
    <t>人件費140万、設備費通信費40万他、材料費15万</t>
    <rPh sb="17" eb="18">
      <t>ホカ</t>
    </rPh>
    <rPh sb="19" eb="22">
      <t>ザイリョウヒ</t>
    </rPh>
    <rPh sb="24" eb="25">
      <t>マン</t>
    </rPh>
    <phoneticPr fontId="3"/>
  </si>
  <si>
    <t>　　就労移行支援B型・自立訓練（生活訓練）オペラ</t>
    <phoneticPr fontId="6"/>
  </si>
  <si>
    <t xml:space="preserve">    ③障害福祉サービス事業</t>
    <rPh sb="5" eb="7">
      <t>ショウガイ</t>
    </rPh>
    <rPh sb="13" eb="15">
      <t>ジギョウ</t>
    </rPh>
    <phoneticPr fontId="6"/>
  </si>
  <si>
    <t>講師料20万、設備費5万、その他</t>
    <phoneticPr fontId="6"/>
  </si>
  <si>
    <t xml:space="preserve">    　tomatis</t>
    <phoneticPr fontId="6"/>
  </si>
  <si>
    <t xml:space="preserve">    ②障害者教育に関する調査研究事業</t>
    <rPh sb="5" eb="8">
      <t>ショウガイシャ</t>
    </rPh>
    <rPh sb="8" eb="10">
      <t>キョウイク</t>
    </rPh>
    <rPh sb="11" eb="12">
      <t>カン</t>
    </rPh>
    <rPh sb="18" eb="20">
      <t>ジギョウ</t>
    </rPh>
    <phoneticPr fontId="6"/>
  </si>
  <si>
    <t>参加料他</t>
    <rPh sb="0" eb="3">
      <t>サンカリョウ</t>
    </rPh>
    <rPh sb="3" eb="4">
      <t>ホカ</t>
    </rPh>
    <phoneticPr fontId="6"/>
  </si>
  <si>
    <t>　　　堀田あけみ講演会</t>
    <rPh sb="3" eb="5">
      <t>ホッタ</t>
    </rPh>
    <rPh sb="8" eb="11">
      <t>コウエンカイ</t>
    </rPh>
    <phoneticPr fontId="3"/>
  </si>
  <si>
    <t>　　　國島典子講演会</t>
    <rPh sb="3" eb="5">
      <t>クニシマ</t>
    </rPh>
    <rPh sb="5" eb="7">
      <t>ノリコ</t>
    </rPh>
    <rPh sb="7" eb="10">
      <t>コウエンカイ</t>
    </rPh>
    <phoneticPr fontId="3"/>
  </si>
  <si>
    <t xml:space="preserve">    ②障害者教育に関する講習会研修会事業</t>
    <rPh sb="5" eb="8">
      <t>ショウガイシャ</t>
    </rPh>
    <rPh sb="8" eb="10">
      <t>キョウイク</t>
    </rPh>
    <rPh sb="11" eb="12">
      <t>カン</t>
    </rPh>
    <rPh sb="14" eb="17">
      <t>コウシュウカイ</t>
    </rPh>
    <rPh sb="17" eb="20">
      <t>ケンシュウカイ</t>
    </rPh>
    <rPh sb="20" eb="22">
      <t>ジギョウ</t>
    </rPh>
    <phoneticPr fontId="6"/>
  </si>
  <si>
    <t>入場料1,000円×300名その他広告など</t>
    <rPh sb="0" eb="3">
      <t>ニュウジョウリョウ</t>
    </rPh>
    <rPh sb="8" eb="9">
      <t>エン</t>
    </rPh>
    <rPh sb="13" eb="14">
      <t>メイ</t>
    </rPh>
    <rPh sb="16" eb="17">
      <t>タ</t>
    </rPh>
    <rPh sb="17" eb="19">
      <t>コウコク</t>
    </rPh>
    <phoneticPr fontId="6"/>
  </si>
  <si>
    <t>　　　マーシーミュージック発表会</t>
    <rPh sb="13" eb="16">
      <t>ハッピョウカイ</t>
    </rPh>
    <phoneticPr fontId="6"/>
  </si>
  <si>
    <t>　　　マーシーサービス可児発表会</t>
    <rPh sb="11" eb="13">
      <t>カニ</t>
    </rPh>
    <rPh sb="13" eb="16">
      <t>ハッピョウカイ</t>
    </rPh>
    <phoneticPr fontId="6"/>
  </si>
  <si>
    <t>　　　４周年記念コンサート</t>
    <rPh sb="4" eb="6">
      <t>シュウネン</t>
    </rPh>
    <rPh sb="6" eb="8">
      <t>キネン</t>
    </rPh>
    <phoneticPr fontId="3"/>
  </si>
  <si>
    <t xml:space="preserve">    　b.コンサート事業</t>
    <rPh sb="12" eb="14">
      <t>ジギョウ</t>
    </rPh>
    <phoneticPr fontId="6"/>
  </si>
  <si>
    <t>参加料及びオリジナル商品販売売上</t>
    <rPh sb="0" eb="3">
      <t>サンカリョウ</t>
    </rPh>
    <rPh sb="3" eb="4">
      <t>オヨ</t>
    </rPh>
    <rPh sb="10" eb="12">
      <t>ショウヒン</t>
    </rPh>
    <rPh sb="12" eb="14">
      <t>ハンバイ</t>
    </rPh>
    <rPh sb="14" eb="16">
      <t>ウリアゲ</t>
    </rPh>
    <phoneticPr fontId="3"/>
  </si>
  <si>
    <t>　　　アーツフェスつみきイベント</t>
    <phoneticPr fontId="6"/>
  </si>
  <si>
    <t>　　　かにNPOフェスタ</t>
    <phoneticPr fontId="3"/>
  </si>
  <si>
    <t>食品及びオリジナル商品販売売上</t>
    <rPh sb="0" eb="2">
      <t>ショクヒン</t>
    </rPh>
    <rPh sb="2" eb="3">
      <t>オヨ</t>
    </rPh>
    <rPh sb="9" eb="11">
      <t>ショウヒン</t>
    </rPh>
    <rPh sb="11" eb="13">
      <t>ハンバイ</t>
    </rPh>
    <rPh sb="13" eb="15">
      <t>ウリアゲ</t>
    </rPh>
    <phoneticPr fontId="3"/>
  </si>
  <si>
    <t>　　　Art　Christmas</t>
    <phoneticPr fontId="3"/>
  </si>
  <si>
    <t>　　　虹の和子どもチャリティイベント</t>
    <rPh sb="3" eb="4">
      <t>ニジ</t>
    </rPh>
    <rPh sb="5" eb="6">
      <t>ワ</t>
    </rPh>
    <rPh sb="6" eb="7">
      <t>コ</t>
    </rPh>
    <phoneticPr fontId="6"/>
  </si>
  <si>
    <t>合唱団員</t>
    <rPh sb="0" eb="2">
      <t>ガッショウ</t>
    </rPh>
    <rPh sb="2" eb="4">
      <t>ダンイン</t>
    </rPh>
    <phoneticPr fontId="6"/>
  </si>
  <si>
    <t>　　　アカデメイア合唱団</t>
    <phoneticPr fontId="6"/>
  </si>
  <si>
    <t xml:space="preserve">    　a.芸術文化事業</t>
    <rPh sb="7" eb="9">
      <t>ゲイジュツ</t>
    </rPh>
    <rPh sb="9" eb="11">
      <t>ブンカ</t>
    </rPh>
    <phoneticPr fontId="6"/>
  </si>
  <si>
    <t xml:space="preserve">    ①障害者教育に関する芸術・文化事業</t>
    <phoneticPr fontId="6"/>
  </si>
  <si>
    <t>１　事業費</t>
    <phoneticPr fontId="6"/>
  </si>
  <si>
    <t xml:space="preserve">Ⅱ　経常支出の部 </t>
    <rPh sb="2" eb="4">
      <t>ケイジョウ</t>
    </rPh>
    <phoneticPr fontId="6"/>
  </si>
  <si>
    <t xml:space="preserve"> 経常収入合計</t>
    <rPh sb="1" eb="3">
      <t>ケイジョウ</t>
    </rPh>
    <phoneticPr fontId="6"/>
  </si>
  <si>
    <t>雑収入計</t>
    <phoneticPr fontId="6"/>
  </si>
  <si>
    <t xml:space="preserve">    １）雑収入</t>
    <phoneticPr fontId="6"/>
  </si>
  <si>
    <t xml:space="preserve">  ６　雑収入</t>
    <phoneticPr fontId="6"/>
  </si>
  <si>
    <t>寄付金等収入計</t>
    <phoneticPr fontId="6"/>
  </si>
  <si>
    <t>個人、団体など</t>
    <rPh sb="0" eb="2">
      <t>コジン</t>
    </rPh>
    <rPh sb="3" eb="5">
      <t>ダンタイ</t>
    </rPh>
    <phoneticPr fontId="6"/>
  </si>
  <si>
    <t xml:space="preserve">    １）寄付金収入 </t>
    <phoneticPr fontId="6"/>
  </si>
  <si>
    <t xml:space="preserve">  ５　寄付金収入</t>
    <phoneticPr fontId="6"/>
  </si>
  <si>
    <t>補助金等収入計</t>
    <phoneticPr fontId="6"/>
  </si>
  <si>
    <t xml:space="preserve">    ３）施設設備助成金</t>
    <rPh sb="6" eb="8">
      <t>シセツ</t>
    </rPh>
    <rPh sb="8" eb="10">
      <t>セツビ</t>
    </rPh>
    <rPh sb="10" eb="13">
      <t>ジョセイキン</t>
    </rPh>
    <phoneticPr fontId="6"/>
  </si>
  <si>
    <t xml:space="preserve">    ２）受託収入</t>
    <phoneticPr fontId="6"/>
  </si>
  <si>
    <t>もりころ基金・その他</t>
    <rPh sb="4" eb="6">
      <t>キキン</t>
    </rPh>
    <rPh sb="9" eb="10">
      <t>タ</t>
    </rPh>
    <phoneticPr fontId="6"/>
  </si>
  <si>
    <t xml:space="preserve">    １）民間補助金収入</t>
    <phoneticPr fontId="6"/>
  </si>
  <si>
    <t xml:space="preserve">  ４　補助金等収入</t>
    <phoneticPr fontId="6"/>
  </si>
  <si>
    <t>事業収入計</t>
    <phoneticPr fontId="6"/>
  </si>
  <si>
    <t>　　インクルーシブオーケストラ「シンフォニー」</t>
    <phoneticPr fontId="6"/>
  </si>
  <si>
    <t>　 ⑥ｲﾝｸﾙｰｼﾌﾞ教育の実現のための響生教育事業</t>
    <phoneticPr fontId="6"/>
  </si>
  <si>
    <t>　　ハミング</t>
    <phoneticPr fontId="6"/>
  </si>
  <si>
    <t>　 ⑤地域活動支援事業</t>
    <rPh sb="3" eb="5">
      <t>チイキ</t>
    </rPh>
    <rPh sb="5" eb="7">
      <t>カツドウ</t>
    </rPh>
    <rPh sb="7" eb="9">
      <t>シエン</t>
    </rPh>
    <rPh sb="9" eb="11">
      <t>ジギョウ</t>
    </rPh>
    <phoneticPr fontId="3"/>
  </si>
  <si>
    <t>　　 b.マーシーアート</t>
    <phoneticPr fontId="6"/>
  </si>
  <si>
    <t>　　 a.マーシーミュージック</t>
    <phoneticPr fontId="6"/>
  </si>
  <si>
    <t>100,000×12か月</t>
    <rPh sb="11" eb="12">
      <t>ゲツ</t>
    </rPh>
    <phoneticPr fontId="6"/>
  </si>
  <si>
    <t xml:space="preserve">    　tomatis</t>
    <phoneticPr fontId="6"/>
  </si>
  <si>
    <t xml:space="preserve">    ③障害者教育に関する調査研究事業</t>
    <rPh sb="5" eb="8">
      <t>ショウガイシャ</t>
    </rPh>
    <rPh sb="8" eb="10">
      <t>キョウイク</t>
    </rPh>
    <rPh sb="11" eb="12">
      <t>カン</t>
    </rPh>
    <rPh sb="18" eb="20">
      <t>ジギョウ</t>
    </rPh>
    <phoneticPr fontId="6"/>
  </si>
  <si>
    <t>　　　アーツフェスつみきイベント</t>
    <phoneticPr fontId="6"/>
  </si>
  <si>
    <t>　　　かにNPOフェスタ</t>
    <phoneticPr fontId="3"/>
  </si>
  <si>
    <t>　　　Art　Christmas</t>
    <phoneticPr fontId="3"/>
  </si>
  <si>
    <t>合唱団員20名×1,000円×12カ月</t>
    <rPh sb="0" eb="2">
      <t>ガッショウ</t>
    </rPh>
    <rPh sb="2" eb="4">
      <t>ダンイン</t>
    </rPh>
    <rPh sb="6" eb="7">
      <t>メイ</t>
    </rPh>
    <rPh sb="13" eb="14">
      <t>エン</t>
    </rPh>
    <rPh sb="18" eb="19">
      <t>ゲツ</t>
    </rPh>
    <phoneticPr fontId="6"/>
  </si>
  <si>
    <t>　　　アカデメイア合唱団</t>
    <phoneticPr fontId="6"/>
  </si>
  <si>
    <t xml:space="preserve">    ①障害者教育に関する芸術・文化事業</t>
    <phoneticPr fontId="6"/>
  </si>
  <si>
    <t xml:space="preserve">  ３　事業費　</t>
    <rPh sb="6" eb="7">
      <t>ヒ</t>
    </rPh>
    <phoneticPr fontId="6"/>
  </si>
  <si>
    <t>会費・入会金収入計</t>
    <phoneticPr fontId="6"/>
  </si>
  <si>
    <t>3,000円×30名</t>
    <rPh sb="5" eb="6">
      <t>エン</t>
    </rPh>
    <rPh sb="9" eb="10">
      <t>メイ</t>
    </rPh>
    <phoneticPr fontId="6"/>
  </si>
  <si>
    <t xml:space="preserve">  　１）正会員会費収入・賛助会員</t>
    <phoneticPr fontId="6"/>
  </si>
  <si>
    <t xml:space="preserve">  ２　会費・入会金収入</t>
    <phoneticPr fontId="6"/>
  </si>
  <si>
    <t>財産運用収入計</t>
    <phoneticPr fontId="6"/>
  </si>
  <si>
    <t xml:space="preserve">  １　財産運用収入</t>
    <phoneticPr fontId="6"/>
  </si>
  <si>
    <t xml:space="preserve">Ⅰ　経常収入の部 </t>
    <rPh sb="2" eb="4">
      <t>ケイジョウ</t>
    </rPh>
    <phoneticPr fontId="6"/>
  </si>
  <si>
    <t>差額</t>
    <rPh sb="0" eb="2">
      <t>サガク</t>
    </rPh>
    <phoneticPr fontId="3"/>
  </si>
  <si>
    <t>決算額</t>
    <rPh sb="0" eb="2">
      <t>ケッサン</t>
    </rPh>
    <rPh sb="2" eb="3">
      <t>ガク</t>
    </rPh>
    <phoneticPr fontId="3"/>
  </si>
  <si>
    <t>予算額</t>
    <rPh sb="0" eb="2">
      <t>ヨサン</t>
    </rPh>
    <rPh sb="2" eb="3">
      <t>ガク</t>
    </rPh>
    <phoneticPr fontId="3"/>
  </si>
  <si>
    <t>【経常収支の部】</t>
    <rPh sb="1" eb="3">
      <t>ケイジョウ</t>
    </rPh>
    <rPh sb="3" eb="5">
      <t>シュウシ</t>
    </rPh>
    <rPh sb="6" eb="7">
      <t>ブ</t>
    </rPh>
    <phoneticPr fontId="3"/>
  </si>
  <si>
    <t>備　　考</t>
    <rPh sb="0" eb="1">
      <t>ビ</t>
    </rPh>
    <rPh sb="3" eb="4">
      <t>コウ</t>
    </rPh>
    <phoneticPr fontId="6"/>
  </si>
  <si>
    <t xml:space="preserve">            金　　額（円）</t>
    <rPh sb="12" eb="13">
      <t>キン</t>
    </rPh>
    <rPh sb="15" eb="16">
      <t>ガク</t>
    </rPh>
    <rPh sb="17" eb="18">
      <t>エン</t>
    </rPh>
    <phoneticPr fontId="6"/>
  </si>
  <si>
    <t>科　　目</t>
    <rPh sb="0" eb="1">
      <t>カ</t>
    </rPh>
    <rPh sb="3" eb="4">
      <t>メ</t>
    </rPh>
    <phoneticPr fontId="6"/>
  </si>
  <si>
    <t>特定非営利活動法人響愛学園</t>
    <rPh sb="0" eb="2">
      <t>トクテイ</t>
    </rPh>
    <rPh sb="2" eb="5">
      <t>ヒエイリ</t>
    </rPh>
    <rPh sb="5" eb="7">
      <t>カツドウ</t>
    </rPh>
    <rPh sb="7" eb="9">
      <t>ホウジン</t>
    </rPh>
    <rPh sb="9" eb="13">
      <t>キョウアイガクエン</t>
    </rPh>
    <phoneticPr fontId="6"/>
  </si>
  <si>
    <t>平成26年9月1日から平成27年8月31日まで</t>
    <rPh sb="0" eb="2">
      <t>ヘイセイ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20" eb="21">
      <t>ヒ</t>
    </rPh>
    <phoneticPr fontId="6"/>
  </si>
  <si>
    <t>平成26年度「特定非営利活動に係る事業会計」収支計算書</t>
    <rPh sb="0" eb="2">
      <t>ヘイセイ</t>
    </rPh>
    <rPh sb="4" eb="6">
      <t>ネンド</t>
    </rPh>
    <rPh sb="7" eb="9">
      <t>トクテイ</t>
    </rPh>
    <rPh sb="9" eb="12">
      <t>ヒエイリ</t>
    </rPh>
    <rPh sb="12" eb="14">
      <t>カツドウ</t>
    </rPh>
    <rPh sb="15" eb="16">
      <t>カカ</t>
    </rPh>
    <rPh sb="17" eb="19">
      <t>ジギョウ</t>
    </rPh>
    <rPh sb="19" eb="21">
      <t>カイケイ</t>
    </rPh>
    <rPh sb="22" eb="24">
      <t>シュウシ</t>
    </rPh>
    <rPh sb="24" eb="27">
      <t>ケイサンショ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</si>
</sst>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SｺﾞｼｯｸM"/>
      <family val="3"/>
      <charset val="128"/>
    </font>
    <font>
      <b/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38" fontId="2" fillId="0" borderId="0" xfId="1" applyFont="1"/>
    <xf numFmtId="38" fontId="4" fillId="0" borderId="0" xfId="1" applyFont="1" applyAlignment="1">
      <alignment shrinkToFit="1"/>
    </xf>
    <xf numFmtId="38" fontId="4" fillId="0" borderId="0" xfId="1" applyFont="1"/>
    <xf numFmtId="38" fontId="2" fillId="0" borderId="1" xfId="1" applyFont="1" applyBorder="1"/>
    <xf numFmtId="38" fontId="2" fillId="2" borderId="0" xfId="1" applyFont="1" applyFill="1"/>
    <xf numFmtId="38" fontId="4" fillId="2" borderId="2" xfId="1" applyFont="1" applyFill="1" applyBorder="1" applyAlignment="1">
      <alignment shrinkToFit="1"/>
    </xf>
    <xf numFmtId="38" fontId="5" fillId="2" borderId="3" xfId="1" applyFont="1" applyFill="1" applyBorder="1"/>
    <xf numFmtId="38" fontId="5" fillId="2" borderId="3" xfId="1" applyFont="1" applyFill="1" applyBorder="1" applyAlignment="1">
      <alignment shrinkToFit="1"/>
    </xf>
    <xf numFmtId="38" fontId="4" fillId="0" borderId="2" xfId="1" applyFont="1" applyBorder="1" applyAlignment="1">
      <alignment shrinkToFit="1"/>
    </xf>
    <xf numFmtId="38" fontId="4" fillId="0" borderId="3" xfId="1" applyFont="1" applyBorder="1"/>
    <xf numFmtId="38" fontId="4" fillId="0" borderId="4" xfId="1" applyFont="1" applyBorder="1"/>
    <xf numFmtId="38" fontId="4" fillId="0" borderId="3" xfId="1" applyFont="1" applyBorder="1" applyAlignment="1">
      <alignment shrinkToFit="1"/>
    </xf>
    <xf numFmtId="38" fontId="4" fillId="0" borderId="5" xfId="1" applyFont="1" applyBorder="1"/>
    <xf numFmtId="38" fontId="4" fillId="0" borderId="6" xfId="1" applyFont="1" applyBorder="1"/>
    <xf numFmtId="38" fontId="4" fillId="0" borderId="7" xfId="1" applyFont="1" applyBorder="1" applyAlignment="1">
      <alignment shrinkToFit="1"/>
    </xf>
    <xf numFmtId="38" fontId="4" fillId="0" borderId="8" xfId="1" applyFont="1" applyBorder="1"/>
    <xf numFmtId="38" fontId="4" fillId="0" borderId="9" xfId="1" applyFont="1" applyBorder="1"/>
    <xf numFmtId="38" fontId="5" fillId="0" borderId="8" xfId="1" applyFont="1" applyBorder="1" applyAlignment="1">
      <alignment horizontal="left" shrinkToFit="1"/>
    </xf>
    <xf numFmtId="38" fontId="4" fillId="2" borderId="2" xfId="1" applyFont="1" applyFill="1" applyBorder="1" applyAlignment="1">
      <alignment vertical="center" shrinkToFit="1"/>
    </xf>
    <xf numFmtId="38" fontId="4" fillId="2" borderId="3" xfId="1" applyFont="1" applyFill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38" fontId="4" fillId="2" borderId="5" xfId="1" applyFont="1" applyFill="1" applyBorder="1" applyAlignment="1">
      <alignment vertical="center" shrinkToFit="1"/>
    </xf>
    <xf numFmtId="38" fontId="4" fillId="2" borderId="3" xfId="1" applyFont="1" applyFill="1" applyBorder="1" applyAlignment="1">
      <alignment vertical="center" shrinkToFit="1"/>
    </xf>
    <xf numFmtId="38" fontId="4" fillId="2" borderId="10" xfId="1" applyFont="1" applyFill="1" applyBorder="1" applyAlignment="1">
      <alignment vertical="center"/>
    </xf>
    <xf numFmtId="38" fontId="4" fillId="0" borderId="2" xfId="1" applyFont="1" applyBorder="1" applyAlignment="1">
      <alignment vertical="center" shrinkToFit="1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3" xfId="1" applyFont="1" applyBorder="1" applyAlignment="1">
      <alignment vertical="center" shrinkToFit="1"/>
    </xf>
    <xf numFmtId="38" fontId="4" fillId="0" borderId="5" xfId="1" applyFont="1" applyBorder="1" applyAlignment="1">
      <alignment vertical="center"/>
    </xf>
    <xf numFmtId="38" fontId="4" fillId="0" borderId="5" xfId="1" applyFont="1" applyBorder="1" applyAlignment="1">
      <alignment vertical="center" shrinkToFit="1"/>
    </xf>
    <xf numFmtId="38" fontId="4" fillId="0" borderId="8" xfId="1" applyFont="1" applyBorder="1" applyAlignment="1">
      <alignment vertical="center"/>
    </xf>
    <xf numFmtId="38" fontId="5" fillId="2" borderId="11" xfId="1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38" fontId="5" fillId="2" borderId="13" xfId="1" applyFont="1" applyFill="1" applyBorder="1" applyAlignment="1">
      <alignment vertical="center"/>
    </xf>
    <xf numFmtId="38" fontId="5" fillId="2" borderId="13" xfId="1" applyFont="1" applyFill="1" applyBorder="1" applyAlignment="1">
      <alignment vertical="center" shrinkToFit="1"/>
    </xf>
    <xf numFmtId="38" fontId="5" fillId="2" borderId="12" xfId="1" applyFont="1" applyFill="1" applyBorder="1" applyAlignment="1">
      <alignment vertical="center" shrinkToFit="1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5" xfId="1" applyFont="1" applyBorder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38" fontId="5" fillId="0" borderId="11" xfId="1" applyFont="1" applyBorder="1" applyAlignment="1">
      <alignment vertical="center"/>
    </xf>
    <xf numFmtId="38" fontId="4" fillId="0" borderId="6" xfId="1" applyFont="1" applyBorder="1" applyAlignment="1">
      <alignment vertical="center" shrinkToFit="1"/>
    </xf>
    <xf numFmtId="38" fontId="4" fillId="0" borderId="3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/>
    </xf>
    <xf numFmtId="38" fontId="4" fillId="0" borderId="11" xfId="1" applyFont="1" applyBorder="1" applyAlignment="1">
      <alignment vertical="center" shrinkToFit="1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5" fillId="0" borderId="5" xfId="1" applyFont="1" applyBorder="1" applyAlignment="1">
      <alignment vertical="center" shrinkToFit="1"/>
    </xf>
    <xf numFmtId="38" fontId="5" fillId="0" borderId="3" xfId="1" applyFont="1" applyBorder="1" applyAlignment="1">
      <alignment vertical="center" shrinkToFit="1"/>
    </xf>
    <xf numFmtId="38" fontId="4" fillId="2" borderId="18" xfId="1" applyFont="1" applyFill="1" applyBorder="1" applyAlignment="1">
      <alignment vertical="center" shrinkToFit="1"/>
    </xf>
    <xf numFmtId="38" fontId="5" fillId="2" borderId="19" xfId="1" applyFont="1" applyFill="1" applyBorder="1" applyAlignment="1">
      <alignment vertical="center"/>
    </xf>
    <xf numFmtId="38" fontId="5" fillId="2" borderId="18" xfId="1" applyFont="1" applyFill="1" applyBorder="1" applyAlignment="1">
      <alignment vertical="center"/>
    </xf>
    <xf numFmtId="38" fontId="5" fillId="2" borderId="13" xfId="1" applyFont="1" applyFill="1" applyBorder="1" applyAlignment="1">
      <alignment horizontal="right" vertical="center" shrinkToFit="1"/>
    </xf>
    <xf numFmtId="38" fontId="5" fillId="0" borderId="20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6" xfId="1" applyFont="1" applyBorder="1" applyAlignment="1">
      <alignment vertical="center"/>
    </xf>
    <xf numFmtId="38" fontId="5" fillId="0" borderId="11" xfId="1" applyFont="1" applyBorder="1" applyAlignment="1">
      <alignment horizontal="right" vertical="center" shrinkToFit="1"/>
    </xf>
    <xf numFmtId="38" fontId="5" fillId="0" borderId="3" xfId="1" applyFont="1" applyBorder="1" applyAlignment="1">
      <alignment horizontal="right" vertical="center" shrinkToFit="1"/>
    </xf>
    <xf numFmtId="38" fontId="5" fillId="0" borderId="5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horizontal="right" vertical="center" shrinkToFit="1"/>
    </xf>
    <xf numFmtId="38" fontId="5" fillId="0" borderId="1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6" xfId="1" applyFont="1" applyBorder="1" applyAlignment="1">
      <alignment horizontal="right" vertical="center" shrinkToFit="1"/>
    </xf>
    <xf numFmtId="38" fontId="4" fillId="0" borderId="5" xfId="1" applyFont="1" applyBorder="1" applyAlignment="1">
      <alignment horizontal="left" vertical="top" shrinkToFit="1"/>
    </xf>
    <xf numFmtId="38" fontId="4" fillId="0" borderId="3" xfId="1" applyFont="1" applyBorder="1" applyAlignment="1">
      <alignment horizontal="left" vertical="top" shrinkToFit="1"/>
    </xf>
    <xf numFmtId="38" fontId="4" fillId="0" borderId="11" xfId="1" applyFont="1" applyBorder="1" applyAlignment="1">
      <alignment vertical="center"/>
    </xf>
    <xf numFmtId="38" fontId="7" fillId="0" borderId="0" xfId="1" applyFont="1"/>
    <xf numFmtId="38" fontId="7" fillId="0" borderId="3" xfId="1" applyFont="1" applyBorder="1" applyAlignment="1">
      <alignment horizontal="center" vertical="center" shrinkToFit="1"/>
    </xf>
    <xf numFmtId="38" fontId="7" fillId="0" borderId="22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23" xfId="1" applyFont="1" applyBorder="1" applyAlignment="1">
      <alignment horizontal="left" vertical="top" shrinkToFit="1"/>
    </xf>
    <xf numFmtId="38" fontId="8" fillId="0" borderId="3" xfId="1" applyFont="1" applyBorder="1" applyAlignment="1">
      <alignment horizontal="left" vertical="top" shrinkToFit="1"/>
    </xf>
    <xf numFmtId="38" fontId="7" fillId="0" borderId="22" xfId="1" applyFont="1" applyBorder="1" applyAlignment="1">
      <alignment horizontal="center" vertical="center" shrinkToFit="1"/>
    </xf>
    <xf numFmtId="38" fontId="7" fillId="0" borderId="24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0" xfId="1" applyFont="1" applyAlignment="1">
      <alignment horizontal="right" vertical="center" shrinkToFit="1"/>
    </xf>
    <xf numFmtId="38" fontId="4" fillId="0" borderId="0" xfId="1" applyFont="1" applyAlignment="1">
      <alignment vertical="center"/>
    </xf>
    <xf numFmtId="38" fontId="4" fillId="0" borderId="0" xfId="1" applyFont="1" applyAlignment="1">
      <alignment vertical="center" shrinkToFit="1"/>
    </xf>
    <xf numFmtId="38" fontId="7" fillId="0" borderId="0" xfId="1" applyFont="1" applyAlignment="1">
      <alignment horizontal="center" vertical="center"/>
    </xf>
    <xf numFmtId="38" fontId="8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abSelected="1" view="pageBreakPreview" zoomScaleNormal="100" zoomScaleSheetLayoutView="100" workbookViewId="0">
      <selection sqref="A1:E1"/>
    </sheetView>
  </sheetViews>
  <sheetFormatPr defaultRowHeight="13.5"/>
  <cols>
    <col min="1" max="1" width="28.625" style="2" customWidth="1"/>
    <col min="2" max="2" width="12" style="2" customWidth="1"/>
    <col min="3" max="4" width="10.625" style="3" customWidth="1"/>
    <col min="5" max="5" width="27.625" style="2" customWidth="1"/>
    <col min="6" max="9" width="9" style="1"/>
    <col min="10" max="10" width="11.625" style="1" bestFit="1" customWidth="1"/>
    <col min="11" max="16384" width="9" style="1"/>
  </cols>
  <sheetData>
    <row r="1" spans="1:5" ht="18" customHeight="1">
      <c r="A1" s="82" t="s">
        <v>155</v>
      </c>
      <c r="B1" s="82"/>
      <c r="C1" s="82"/>
      <c r="D1" s="82"/>
      <c r="E1" s="82"/>
    </row>
    <row r="2" spans="1:5">
      <c r="A2" s="81" t="s">
        <v>154</v>
      </c>
      <c r="B2" s="81"/>
      <c r="C2" s="81"/>
      <c r="D2" s="81"/>
      <c r="E2" s="81"/>
    </row>
    <row r="3" spans="1:5">
      <c r="A3" s="80"/>
      <c r="B3" s="80"/>
      <c r="C3" s="79"/>
      <c r="D3" s="79"/>
      <c r="E3" s="78" t="s">
        <v>153</v>
      </c>
    </row>
    <row r="4" spans="1:5" s="69" customFormat="1" ht="13.5" customHeight="1">
      <c r="A4" s="75" t="s">
        <v>152</v>
      </c>
      <c r="B4" s="77" t="s">
        <v>151</v>
      </c>
      <c r="C4" s="76"/>
      <c r="D4" s="76"/>
      <c r="E4" s="75" t="s">
        <v>150</v>
      </c>
    </row>
    <row r="5" spans="1:5" s="69" customFormat="1" ht="12">
      <c r="A5" s="74" t="s">
        <v>149</v>
      </c>
      <c r="B5" s="73" t="s">
        <v>148</v>
      </c>
      <c r="C5" s="72" t="s">
        <v>147</v>
      </c>
      <c r="D5" s="71" t="s">
        <v>146</v>
      </c>
      <c r="E5" s="70"/>
    </row>
    <row r="6" spans="1:5">
      <c r="A6" s="50" t="s">
        <v>145</v>
      </c>
      <c r="B6" s="49"/>
      <c r="C6" s="29"/>
      <c r="D6" s="68"/>
      <c r="E6" s="25"/>
    </row>
    <row r="7" spans="1:5">
      <c r="A7" s="67"/>
      <c r="B7" s="66"/>
      <c r="C7" s="29"/>
      <c r="D7" s="26"/>
      <c r="E7" s="25"/>
    </row>
    <row r="8" spans="1:5">
      <c r="A8" s="28" t="s">
        <v>144</v>
      </c>
      <c r="B8" s="30">
        <v>0</v>
      </c>
      <c r="C8" s="48">
        <v>0</v>
      </c>
      <c r="D8" s="47"/>
      <c r="E8" s="25"/>
    </row>
    <row r="9" spans="1:5">
      <c r="A9" s="59" t="s">
        <v>143</v>
      </c>
      <c r="B9" s="58">
        <f>SUM(B8)</f>
        <v>0</v>
      </c>
      <c r="C9" s="29">
        <f>SUM(C8)</f>
        <v>0</v>
      </c>
      <c r="D9" s="61"/>
      <c r="E9" s="25"/>
    </row>
    <row r="10" spans="1:5">
      <c r="A10" s="28" t="s">
        <v>142</v>
      </c>
      <c r="B10" s="28"/>
      <c r="C10" s="29"/>
      <c r="D10" s="26"/>
      <c r="E10" s="25"/>
    </row>
    <row r="11" spans="1:5">
      <c r="A11" s="28" t="s">
        <v>141</v>
      </c>
      <c r="B11" s="30">
        <v>1590000</v>
      </c>
      <c r="C11" s="29">
        <v>568750</v>
      </c>
      <c r="D11" s="26"/>
      <c r="E11" s="25" t="s">
        <v>140</v>
      </c>
    </row>
    <row r="12" spans="1:5">
      <c r="A12" s="59" t="s">
        <v>139</v>
      </c>
      <c r="B12" s="65">
        <f>SUM(B11)</f>
        <v>1590000</v>
      </c>
      <c r="C12" s="57">
        <f>SUM(C11)</f>
        <v>568750</v>
      </c>
      <c r="D12" s="41">
        <f>C12-B12</f>
        <v>-1021250</v>
      </c>
      <c r="E12" s="25"/>
    </row>
    <row r="13" spans="1:5">
      <c r="A13" s="28" t="s">
        <v>138</v>
      </c>
      <c r="B13" s="30"/>
      <c r="C13" s="29"/>
      <c r="D13" s="26"/>
      <c r="E13" s="25"/>
    </row>
    <row r="14" spans="1:5">
      <c r="A14" s="30" t="s">
        <v>137</v>
      </c>
      <c r="B14" s="30"/>
      <c r="C14" s="29"/>
      <c r="D14" s="26"/>
      <c r="E14" s="25"/>
    </row>
    <row r="15" spans="1:5">
      <c r="A15" s="30" t="s">
        <v>104</v>
      </c>
      <c r="B15" s="30"/>
      <c r="C15" s="29"/>
      <c r="D15" s="26"/>
      <c r="E15" s="25"/>
    </row>
    <row r="16" spans="1:5">
      <c r="A16" s="30" t="s">
        <v>136</v>
      </c>
      <c r="B16" s="30">
        <v>200000</v>
      </c>
      <c r="C16" s="29">
        <v>68600</v>
      </c>
      <c r="D16" s="26"/>
      <c r="E16" s="25" t="s">
        <v>135</v>
      </c>
    </row>
    <row r="17" spans="1:5">
      <c r="A17" s="30" t="s">
        <v>101</v>
      </c>
      <c r="B17" s="30">
        <v>50000</v>
      </c>
      <c r="C17" s="29">
        <v>8400</v>
      </c>
      <c r="D17" s="26"/>
      <c r="E17" s="25" t="s">
        <v>87</v>
      </c>
    </row>
    <row r="18" spans="1:5">
      <c r="A18" s="30" t="s">
        <v>134</v>
      </c>
      <c r="B18" s="30">
        <v>600000</v>
      </c>
      <c r="C18" s="29">
        <v>390804</v>
      </c>
      <c r="D18" s="26"/>
      <c r="E18" s="25" t="s">
        <v>99</v>
      </c>
    </row>
    <row r="19" spans="1:5">
      <c r="A19" s="44" t="s">
        <v>133</v>
      </c>
      <c r="B19" s="30">
        <v>50000</v>
      </c>
      <c r="C19" s="29">
        <v>15250</v>
      </c>
      <c r="D19" s="26"/>
      <c r="E19" s="25"/>
    </row>
    <row r="20" spans="1:5">
      <c r="A20" s="30" t="s">
        <v>132</v>
      </c>
      <c r="B20" s="30">
        <v>200000</v>
      </c>
      <c r="C20" s="48">
        <v>73850</v>
      </c>
      <c r="D20" s="47"/>
      <c r="E20" s="25" t="s">
        <v>96</v>
      </c>
    </row>
    <row r="21" spans="1:5">
      <c r="A21" s="30"/>
      <c r="B21" s="46">
        <f>SUM(B16:B20)</f>
        <v>1100000</v>
      </c>
      <c r="C21" s="29">
        <f>SUM(C16:C20)</f>
        <v>556904</v>
      </c>
      <c r="D21" s="41">
        <f>C21-B21</f>
        <v>-543096</v>
      </c>
      <c r="E21" s="25"/>
    </row>
    <row r="22" spans="1:5">
      <c r="A22" s="28" t="s">
        <v>95</v>
      </c>
      <c r="B22" s="28"/>
      <c r="C22" s="29"/>
      <c r="D22" s="26"/>
      <c r="E22" s="25"/>
    </row>
    <row r="23" spans="1:5">
      <c r="A23" s="30" t="s">
        <v>94</v>
      </c>
      <c r="B23" s="30">
        <v>500000</v>
      </c>
      <c r="C23" s="29">
        <v>600600</v>
      </c>
      <c r="D23" s="26"/>
      <c r="E23" s="25" t="s">
        <v>91</v>
      </c>
    </row>
    <row r="24" spans="1:5">
      <c r="A24" s="30" t="s">
        <v>93</v>
      </c>
      <c r="B24" s="30">
        <v>400000</v>
      </c>
      <c r="C24" s="29">
        <v>337500</v>
      </c>
      <c r="D24" s="26"/>
      <c r="E24" s="25" t="s">
        <v>91</v>
      </c>
    </row>
    <row r="25" spans="1:5">
      <c r="A25" s="30" t="s">
        <v>92</v>
      </c>
      <c r="B25" s="30">
        <v>400000</v>
      </c>
      <c r="C25" s="48">
        <v>172950</v>
      </c>
      <c r="D25" s="47"/>
      <c r="E25" s="25" t="s">
        <v>91</v>
      </c>
    </row>
    <row r="26" spans="1:5">
      <c r="A26" s="30"/>
      <c r="B26" s="46">
        <f>SUM(B23:B25)</f>
        <v>1300000</v>
      </c>
      <c r="C26" s="29">
        <f>SUM(C23:C25)</f>
        <v>1111050</v>
      </c>
      <c r="D26" s="41">
        <f>C26-B26</f>
        <v>-188950</v>
      </c>
      <c r="E26" s="25"/>
    </row>
    <row r="27" spans="1:5">
      <c r="A27" s="28" t="s">
        <v>90</v>
      </c>
      <c r="B27" s="30"/>
      <c r="C27" s="29"/>
      <c r="D27" s="26"/>
      <c r="E27" s="25"/>
    </row>
    <row r="28" spans="1:5">
      <c r="A28" s="30" t="s">
        <v>89</v>
      </c>
      <c r="B28" s="30">
        <v>50000</v>
      </c>
      <c r="C28" s="29">
        <v>23116</v>
      </c>
      <c r="D28" s="26"/>
      <c r="E28" s="25" t="s">
        <v>87</v>
      </c>
    </row>
    <row r="29" spans="1:5">
      <c r="A29" s="30" t="s">
        <v>88</v>
      </c>
      <c r="B29" s="30">
        <v>50000</v>
      </c>
      <c r="C29" s="47">
        <v>51500</v>
      </c>
      <c r="D29" s="26"/>
      <c r="E29" s="25" t="s">
        <v>87</v>
      </c>
    </row>
    <row r="30" spans="1:5">
      <c r="A30" s="28"/>
      <c r="B30" s="46">
        <f>SUM(B28:B29)</f>
        <v>100000</v>
      </c>
      <c r="C30" s="29">
        <f>SUM(C27:C29)</f>
        <v>74616</v>
      </c>
      <c r="D30" s="41">
        <f>C30-B30</f>
        <v>-25384</v>
      </c>
      <c r="E30" s="25"/>
    </row>
    <row r="31" spans="1:5">
      <c r="A31" s="28" t="s">
        <v>131</v>
      </c>
      <c r="B31" s="30"/>
      <c r="C31" s="29"/>
      <c r="D31" s="26"/>
      <c r="E31" s="25"/>
    </row>
    <row r="32" spans="1:5">
      <c r="A32" s="28" t="s">
        <v>130</v>
      </c>
      <c r="B32" s="30">
        <v>1200000</v>
      </c>
      <c r="C32" s="48">
        <v>159320</v>
      </c>
      <c r="D32" s="47"/>
      <c r="E32" s="25" t="s">
        <v>129</v>
      </c>
    </row>
    <row r="33" spans="1:5">
      <c r="A33" s="28"/>
      <c r="B33" s="46">
        <f>SUM(B32)</f>
        <v>1200000</v>
      </c>
      <c r="C33" s="29">
        <f>SUM(C32)</f>
        <v>159320</v>
      </c>
      <c r="D33" s="41">
        <f>C33-B33</f>
        <v>-1040680</v>
      </c>
      <c r="E33" s="25"/>
    </row>
    <row r="34" spans="1:5">
      <c r="A34" s="28" t="s">
        <v>80</v>
      </c>
      <c r="B34" s="30"/>
      <c r="C34" s="29"/>
      <c r="D34" s="26"/>
      <c r="E34" s="25"/>
    </row>
    <row r="35" spans="1:5">
      <c r="A35" s="28" t="s">
        <v>128</v>
      </c>
      <c r="B35" s="30">
        <v>36000000</v>
      </c>
      <c r="C35" s="29">
        <v>34502400</v>
      </c>
      <c r="D35" s="26"/>
      <c r="E35" s="25"/>
    </row>
    <row r="36" spans="1:5">
      <c r="A36" s="28" t="s">
        <v>127</v>
      </c>
      <c r="B36" s="30">
        <v>24000000</v>
      </c>
      <c r="C36" s="29">
        <v>24699203</v>
      </c>
      <c r="D36" s="26"/>
      <c r="E36" s="25"/>
    </row>
    <row r="37" spans="1:5">
      <c r="A37" s="28" t="s">
        <v>75</v>
      </c>
      <c r="B37" s="30">
        <v>24000000</v>
      </c>
      <c r="C37" s="48">
        <v>20629362</v>
      </c>
      <c r="D37" s="47"/>
      <c r="E37" s="25"/>
    </row>
    <row r="38" spans="1:5">
      <c r="A38" s="28"/>
      <c r="B38" s="46">
        <f>SUM(B35:B37)</f>
        <v>84000000</v>
      </c>
      <c r="C38" s="29">
        <f>SUM(C35:C37)</f>
        <v>79830965</v>
      </c>
      <c r="D38" s="41">
        <f>C38-B38</f>
        <v>-4169035</v>
      </c>
      <c r="E38" s="25"/>
    </row>
    <row r="39" spans="1:5">
      <c r="A39" s="28" t="s">
        <v>126</v>
      </c>
      <c r="B39" s="30"/>
      <c r="C39" s="29"/>
      <c r="D39" s="26"/>
      <c r="E39" s="25"/>
    </row>
    <row r="40" spans="1:5" ht="15" customHeight="1">
      <c r="A40" s="28" t="s">
        <v>125</v>
      </c>
      <c r="B40" s="30">
        <v>2710000</v>
      </c>
      <c r="C40" s="29">
        <v>2343239</v>
      </c>
      <c r="D40" s="26"/>
      <c r="E40" s="25"/>
    </row>
    <row r="41" spans="1:5">
      <c r="A41" s="28"/>
      <c r="B41" s="46">
        <f>SUM(B40)</f>
        <v>2710000</v>
      </c>
      <c r="C41" s="27">
        <f>SUM(C40)</f>
        <v>2343239</v>
      </c>
      <c r="D41" s="41">
        <f>C41-B41</f>
        <v>-366761</v>
      </c>
      <c r="E41" s="25"/>
    </row>
    <row r="42" spans="1:5">
      <c r="A42" s="28" t="s">
        <v>124</v>
      </c>
      <c r="B42" s="30"/>
      <c r="C42" s="29"/>
      <c r="D42" s="26"/>
      <c r="E42" s="25"/>
    </row>
    <row r="43" spans="1:5">
      <c r="A43" s="28" t="s">
        <v>123</v>
      </c>
      <c r="B43" s="30">
        <v>500000</v>
      </c>
      <c r="C43" s="48">
        <v>129150</v>
      </c>
      <c r="D43" s="47"/>
      <c r="E43" s="25"/>
    </row>
    <row r="44" spans="1:5" ht="14.25" thickBot="1">
      <c r="A44" s="28"/>
      <c r="B44" s="46">
        <f>SUM(B43)</f>
        <v>500000</v>
      </c>
      <c r="C44" s="29">
        <f>SUM(C43)</f>
        <v>129150</v>
      </c>
      <c r="D44" s="41">
        <f>C44-B44</f>
        <v>-370850</v>
      </c>
      <c r="E44" s="25"/>
    </row>
    <row r="45" spans="1:5" ht="14.25" thickTop="1">
      <c r="A45" s="59" t="s">
        <v>122</v>
      </c>
      <c r="B45" s="64">
        <f>B21+B26+B30+B33+B38+B41+B44</f>
        <v>90910000</v>
      </c>
      <c r="C45" s="63">
        <f>C21+C26+C33+C38+C41+C44+C30</f>
        <v>84205244</v>
      </c>
      <c r="D45" s="41">
        <f>C45-B45</f>
        <v>-6704756</v>
      </c>
      <c r="E45" s="25"/>
    </row>
    <row r="46" spans="1:5">
      <c r="A46" s="59"/>
      <c r="B46" s="62"/>
      <c r="C46" s="29"/>
      <c r="D46" s="61"/>
      <c r="E46" s="25"/>
    </row>
    <row r="47" spans="1:5">
      <c r="A47" s="28" t="s">
        <v>121</v>
      </c>
      <c r="B47" s="28"/>
      <c r="C47" s="29"/>
      <c r="D47" s="26"/>
      <c r="E47" s="25"/>
    </row>
    <row r="48" spans="1:5">
      <c r="A48" s="28" t="s">
        <v>120</v>
      </c>
      <c r="B48" s="30">
        <v>3000000</v>
      </c>
      <c r="C48" s="29">
        <v>450000</v>
      </c>
      <c r="D48" s="26"/>
      <c r="E48" s="25" t="s">
        <v>119</v>
      </c>
    </row>
    <row r="49" spans="1:5">
      <c r="A49" s="28" t="s">
        <v>118</v>
      </c>
      <c r="B49" s="30"/>
      <c r="C49" s="29"/>
      <c r="D49" s="26"/>
      <c r="E49" s="25"/>
    </row>
    <row r="50" spans="1:5">
      <c r="A50" s="28" t="s">
        <v>117</v>
      </c>
      <c r="B50" s="30"/>
      <c r="C50" s="48"/>
      <c r="D50" s="47"/>
      <c r="E50" s="25"/>
    </row>
    <row r="51" spans="1:5">
      <c r="A51" s="59" t="s">
        <v>116</v>
      </c>
      <c r="B51" s="58">
        <f>SUM(B48:B50)</f>
        <v>3000000</v>
      </c>
      <c r="C51" s="60">
        <f>SUM(C48:C50)</f>
        <v>450000</v>
      </c>
      <c r="D51" s="41">
        <f>C51-B51</f>
        <v>-2550000</v>
      </c>
      <c r="E51" s="25"/>
    </row>
    <row r="52" spans="1:5">
      <c r="A52" s="28" t="s">
        <v>115</v>
      </c>
      <c r="B52" s="28"/>
      <c r="C52" s="29"/>
      <c r="D52" s="26"/>
      <c r="E52" s="25"/>
    </row>
    <row r="53" spans="1:5">
      <c r="A53" s="28" t="s">
        <v>114</v>
      </c>
      <c r="B53" s="30">
        <v>5000000</v>
      </c>
      <c r="C53" s="29">
        <v>1501540</v>
      </c>
      <c r="D53" s="26"/>
      <c r="E53" s="25" t="s">
        <v>113</v>
      </c>
    </row>
    <row r="54" spans="1:5">
      <c r="A54" s="59" t="s">
        <v>112</v>
      </c>
      <c r="B54" s="58">
        <f>SUM(B53)</f>
        <v>5000000</v>
      </c>
      <c r="C54" s="57">
        <f>SUM(C53)</f>
        <v>1501540</v>
      </c>
      <c r="D54" s="41">
        <f>C54-B54</f>
        <v>-3498460</v>
      </c>
      <c r="E54" s="25"/>
    </row>
    <row r="55" spans="1:5">
      <c r="A55" s="28" t="s">
        <v>111</v>
      </c>
      <c r="B55" s="30"/>
      <c r="C55" s="29"/>
      <c r="D55" s="26"/>
      <c r="E55" s="25"/>
    </row>
    <row r="56" spans="1:5">
      <c r="A56" s="28" t="s">
        <v>110</v>
      </c>
      <c r="B56" s="30">
        <v>0</v>
      </c>
      <c r="C56" s="48">
        <v>10811</v>
      </c>
      <c r="D56" s="47"/>
      <c r="E56" s="25"/>
    </row>
    <row r="57" spans="1:5" ht="14.25" thickBot="1">
      <c r="A57" s="56" t="s">
        <v>109</v>
      </c>
      <c r="B57" s="55">
        <f>SUM(B56)</f>
        <v>0</v>
      </c>
      <c r="C57" s="38">
        <f>SUM(C56)</f>
        <v>10811</v>
      </c>
      <c r="D57" s="41">
        <f>C57-B57</f>
        <v>10811</v>
      </c>
      <c r="E57" s="25"/>
    </row>
    <row r="58" spans="1:5" s="5" customFormat="1" ht="14.25" thickBot="1">
      <c r="A58" s="54" t="s">
        <v>108</v>
      </c>
      <c r="B58" s="53">
        <f>B9+B12+B45+B51+B54+B57</f>
        <v>100500000</v>
      </c>
      <c r="C58" s="52">
        <f>C9+C12+C45+C51+C54+C57</f>
        <v>86736345</v>
      </c>
      <c r="D58" s="34">
        <f>C58-B58</f>
        <v>-13763655</v>
      </c>
      <c r="E58" s="51"/>
    </row>
    <row r="59" spans="1:5">
      <c r="A59" s="28"/>
      <c r="B59" s="30"/>
      <c r="C59" s="29"/>
      <c r="D59" s="31"/>
      <c r="E59" s="25"/>
    </row>
    <row r="60" spans="1:5">
      <c r="A60" s="50" t="s">
        <v>107</v>
      </c>
      <c r="B60" s="49"/>
      <c r="C60" s="29"/>
      <c r="D60" s="26"/>
      <c r="E60" s="25"/>
    </row>
    <row r="61" spans="1:5">
      <c r="A61" s="30" t="s">
        <v>106</v>
      </c>
      <c r="B61" s="30"/>
      <c r="C61" s="29"/>
      <c r="D61" s="26"/>
      <c r="E61" s="25"/>
    </row>
    <row r="62" spans="1:5">
      <c r="A62" s="30" t="s">
        <v>105</v>
      </c>
      <c r="B62" s="30"/>
      <c r="C62" s="29"/>
      <c r="D62" s="26"/>
      <c r="E62" s="25"/>
    </row>
    <row r="63" spans="1:5">
      <c r="A63" s="30" t="s">
        <v>104</v>
      </c>
      <c r="B63" s="30"/>
      <c r="C63" s="29"/>
      <c r="D63" s="26"/>
      <c r="E63" s="25"/>
    </row>
    <row r="64" spans="1:5">
      <c r="A64" s="30" t="s">
        <v>103</v>
      </c>
      <c r="B64" s="30">
        <v>200000</v>
      </c>
      <c r="C64" s="29">
        <v>3438</v>
      </c>
      <c r="D64" s="26"/>
      <c r="E64" s="25" t="s">
        <v>102</v>
      </c>
    </row>
    <row r="65" spans="1:5">
      <c r="A65" s="30" t="s">
        <v>101</v>
      </c>
      <c r="B65" s="30">
        <v>50000</v>
      </c>
      <c r="C65" s="29">
        <v>28770</v>
      </c>
      <c r="D65" s="26"/>
      <c r="E65" s="25" t="s">
        <v>87</v>
      </c>
    </row>
    <row r="66" spans="1:5">
      <c r="A66" s="30" t="s">
        <v>100</v>
      </c>
      <c r="B66" s="30">
        <v>600000</v>
      </c>
      <c r="C66" s="29">
        <v>598458</v>
      </c>
      <c r="D66" s="26"/>
      <c r="E66" s="25" t="s">
        <v>99</v>
      </c>
    </row>
    <row r="67" spans="1:5">
      <c r="A67" s="44" t="s">
        <v>98</v>
      </c>
      <c r="B67" s="30">
        <v>50000</v>
      </c>
      <c r="C67" s="29">
        <v>14116</v>
      </c>
      <c r="D67" s="26"/>
      <c r="E67" s="25" t="s">
        <v>87</v>
      </c>
    </row>
    <row r="68" spans="1:5">
      <c r="A68" s="30" t="s">
        <v>97</v>
      </c>
      <c r="B68" s="30">
        <v>200000</v>
      </c>
      <c r="C68" s="48">
        <v>254924</v>
      </c>
      <c r="D68" s="47"/>
      <c r="E68" s="25" t="s">
        <v>96</v>
      </c>
    </row>
    <row r="69" spans="1:5">
      <c r="A69" s="30"/>
      <c r="B69" s="46">
        <f>SUM(B64:B68)</f>
        <v>1100000</v>
      </c>
      <c r="C69" s="29">
        <f>SUM(C64:C68)</f>
        <v>899706</v>
      </c>
      <c r="D69" s="41">
        <f>C69-B69</f>
        <v>-200294</v>
      </c>
      <c r="E69" s="25"/>
    </row>
    <row r="70" spans="1:5">
      <c r="A70" s="28" t="s">
        <v>95</v>
      </c>
      <c r="B70" s="28"/>
      <c r="C70" s="29"/>
      <c r="D70" s="26"/>
      <c r="E70" s="25"/>
    </row>
    <row r="71" spans="1:5">
      <c r="A71" s="30" t="s">
        <v>94</v>
      </c>
      <c r="B71" s="30">
        <v>500000</v>
      </c>
      <c r="C71" s="29">
        <v>521473</v>
      </c>
      <c r="D71" s="26"/>
      <c r="E71" s="25" t="s">
        <v>91</v>
      </c>
    </row>
    <row r="72" spans="1:5">
      <c r="A72" s="30" t="s">
        <v>93</v>
      </c>
      <c r="B72" s="30">
        <v>400000</v>
      </c>
      <c r="C72" s="29">
        <v>296700</v>
      </c>
      <c r="D72" s="26"/>
      <c r="E72" s="25" t="s">
        <v>91</v>
      </c>
    </row>
    <row r="73" spans="1:5">
      <c r="A73" s="30" t="s">
        <v>92</v>
      </c>
      <c r="B73" s="30">
        <v>400000</v>
      </c>
      <c r="C73" s="48">
        <v>122013</v>
      </c>
      <c r="D73" s="47"/>
      <c r="E73" s="25" t="s">
        <v>91</v>
      </c>
    </row>
    <row r="74" spans="1:5">
      <c r="A74" s="30"/>
      <c r="B74" s="46">
        <f>SUM(B71:B73)</f>
        <v>1300000</v>
      </c>
      <c r="C74" s="29">
        <f>SUM(C71:C73)</f>
        <v>940186</v>
      </c>
      <c r="D74" s="41">
        <f>C74-B74</f>
        <v>-359814</v>
      </c>
      <c r="E74" s="25"/>
    </row>
    <row r="75" spans="1:5">
      <c r="A75" s="28" t="s">
        <v>90</v>
      </c>
      <c r="B75" s="30"/>
      <c r="C75" s="29"/>
      <c r="D75" s="26"/>
      <c r="E75" s="25"/>
    </row>
    <row r="76" spans="1:5">
      <c r="A76" s="30" t="s">
        <v>89</v>
      </c>
      <c r="B76" s="30">
        <v>50000</v>
      </c>
      <c r="C76" s="29">
        <v>23116</v>
      </c>
      <c r="D76" s="26"/>
      <c r="E76" s="25" t="s">
        <v>87</v>
      </c>
    </row>
    <row r="77" spans="1:5">
      <c r="A77" s="30" t="s">
        <v>88</v>
      </c>
      <c r="B77" s="30">
        <v>50000</v>
      </c>
      <c r="C77" s="47">
        <v>51500</v>
      </c>
      <c r="D77" s="26"/>
      <c r="E77" s="25" t="s">
        <v>87</v>
      </c>
    </row>
    <row r="78" spans="1:5">
      <c r="A78" s="28"/>
      <c r="B78" s="46">
        <f>SUM(B76:B77)</f>
        <v>100000</v>
      </c>
      <c r="C78" s="29">
        <f>SUM(C75:C77)</f>
        <v>74616</v>
      </c>
      <c r="D78" s="41">
        <f>C78-B78</f>
        <v>-25384</v>
      </c>
      <c r="E78" s="25"/>
    </row>
    <row r="79" spans="1:5">
      <c r="A79" s="28" t="s">
        <v>86</v>
      </c>
      <c r="B79" s="30"/>
      <c r="C79" s="29"/>
      <c r="D79" s="26"/>
      <c r="E79" s="25"/>
    </row>
    <row r="80" spans="1:5">
      <c r="A80" s="28" t="s">
        <v>85</v>
      </c>
      <c r="B80" s="30">
        <v>500000</v>
      </c>
      <c r="C80" s="48">
        <v>941275</v>
      </c>
      <c r="D80" s="47"/>
      <c r="E80" s="25" t="s">
        <v>84</v>
      </c>
    </row>
    <row r="81" spans="1:5">
      <c r="A81" s="28"/>
      <c r="B81" s="46">
        <f>SUM(B80)</f>
        <v>500000</v>
      </c>
      <c r="C81" s="29">
        <f>SUM(C80)</f>
        <v>941275</v>
      </c>
      <c r="D81" s="41">
        <f>C81-B81</f>
        <v>441275</v>
      </c>
      <c r="E81" s="25"/>
    </row>
    <row r="82" spans="1:5">
      <c r="A82" s="28" t="s">
        <v>83</v>
      </c>
      <c r="B82" s="30"/>
      <c r="C82" s="29"/>
      <c r="D82" s="26"/>
      <c r="E82" s="25"/>
    </row>
    <row r="83" spans="1:5">
      <c r="A83" s="28" t="s">
        <v>82</v>
      </c>
      <c r="B83" s="28">
        <v>2000000</v>
      </c>
      <c r="C83" s="48"/>
      <c r="D83" s="47"/>
      <c r="E83" s="25" t="s">
        <v>81</v>
      </c>
    </row>
    <row r="84" spans="1:5">
      <c r="A84" s="28"/>
      <c r="B84" s="46">
        <f>SUM(B83)</f>
        <v>2000000</v>
      </c>
      <c r="C84" s="29"/>
      <c r="D84" s="41">
        <f>C84-B84</f>
        <v>-2000000</v>
      </c>
      <c r="E84" s="25"/>
    </row>
    <row r="85" spans="1:5">
      <c r="A85" s="28" t="s">
        <v>80</v>
      </c>
      <c r="B85" s="30"/>
      <c r="C85" s="29"/>
      <c r="D85" s="26"/>
      <c r="E85" s="25"/>
    </row>
    <row r="86" spans="1:5">
      <c r="A86" s="28" t="s">
        <v>79</v>
      </c>
      <c r="B86" s="28">
        <v>21600000</v>
      </c>
      <c r="C86" s="29">
        <v>15032099</v>
      </c>
      <c r="D86" s="26"/>
      <c r="E86" s="25" t="s">
        <v>78</v>
      </c>
    </row>
    <row r="87" spans="1:5">
      <c r="A87" s="28" t="s">
        <v>77</v>
      </c>
      <c r="B87" s="30">
        <v>14400000</v>
      </c>
      <c r="C87" s="29">
        <v>11953946</v>
      </c>
      <c r="D87" s="26"/>
      <c r="E87" s="25" t="s">
        <v>76</v>
      </c>
    </row>
    <row r="88" spans="1:5">
      <c r="A88" s="28" t="s">
        <v>75</v>
      </c>
      <c r="B88" s="30">
        <v>14400000</v>
      </c>
      <c r="C88" s="48">
        <v>12711218</v>
      </c>
      <c r="D88" s="47"/>
      <c r="E88" s="25" t="s">
        <v>74</v>
      </c>
    </row>
    <row r="89" spans="1:5">
      <c r="A89" s="28"/>
      <c r="B89" s="46">
        <f>SUM(B86:B88)</f>
        <v>50400000</v>
      </c>
      <c r="C89" s="29">
        <f>SUM(C86:C88)</f>
        <v>39697263</v>
      </c>
      <c r="D89" s="41">
        <f>C89-B89</f>
        <v>-10702737</v>
      </c>
      <c r="E89" s="25"/>
    </row>
    <row r="90" spans="1:5">
      <c r="A90" s="28" t="s">
        <v>73</v>
      </c>
      <c r="B90" s="28"/>
      <c r="C90" s="29"/>
      <c r="D90" s="26"/>
      <c r="E90" s="25"/>
    </row>
    <row r="91" spans="1:5">
      <c r="A91" s="28" t="s">
        <v>72</v>
      </c>
      <c r="B91" s="28">
        <v>2500000</v>
      </c>
      <c r="C91" s="48">
        <v>7651833</v>
      </c>
      <c r="D91" s="47"/>
      <c r="E91" s="25" t="s">
        <v>71</v>
      </c>
    </row>
    <row r="92" spans="1:5">
      <c r="A92" s="28"/>
      <c r="B92" s="46">
        <f>SUM(B91)</f>
        <v>2500000</v>
      </c>
      <c r="C92" s="29">
        <f>SUM(C91)</f>
        <v>7651833</v>
      </c>
      <c r="D92" s="41">
        <f>C92-B92</f>
        <v>5151833</v>
      </c>
      <c r="E92" s="25"/>
    </row>
    <row r="93" spans="1:5">
      <c r="A93" s="28" t="s">
        <v>70</v>
      </c>
      <c r="B93" s="28"/>
      <c r="C93" s="29"/>
      <c r="D93" s="26"/>
      <c r="E93" s="25"/>
    </row>
    <row r="94" spans="1:5">
      <c r="A94" s="28" t="s">
        <v>69</v>
      </c>
      <c r="B94" s="30">
        <v>500000</v>
      </c>
      <c r="C94" s="48">
        <v>0</v>
      </c>
      <c r="D94" s="47"/>
      <c r="E94" s="25" t="s">
        <v>68</v>
      </c>
    </row>
    <row r="95" spans="1:5">
      <c r="A95" s="28"/>
      <c r="B95" s="46">
        <f>SUM(B94)</f>
        <v>500000</v>
      </c>
      <c r="C95" s="45">
        <f>SUM(C94)</f>
        <v>0</v>
      </c>
      <c r="D95" s="41">
        <f>C95-B95</f>
        <v>-500000</v>
      </c>
      <c r="E95" s="25"/>
    </row>
    <row r="96" spans="1:5">
      <c r="A96" s="28" t="s">
        <v>67</v>
      </c>
      <c r="B96" s="30"/>
      <c r="C96" s="29"/>
      <c r="D96" s="26"/>
      <c r="E96" s="25"/>
    </row>
    <row r="97" spans="1:5">
      <c r="A97" s="43" t="s">
        <v>66</v>
      </c>
      <c r="B97" s="30">
        <v>7800000</v>
      </c>
      <c r="C97" s="29">
        <v>7800000</v>
      </c>
      <c r="D97" s="26"/>
      <c r="E97" s="25"/>
    </row>
    <row r="98" spans="1:5">
      <c r="A98" s="43" t="s">
        <v>65</v>
      </c>
      <c r="B98" s="30">
        <v>1200000</v>
      </c>
      <c r="C98" s="29">
        <v>4422519</v>
      </c>
      <c r="D98" s="26"/>
      <c r="E98" s="25" t="s">
        <v>64</v>
      </c>
    </row>
    <row r="99" spans="1:5">
      <c r="A99" s="43" t="s">
        <v>63</v>
      </c>
      <c r="B99" s="29">
        <v>600000</v>
      </c>
      <c r="C99" s="29">
        <v>417612</v>
      </c>
      <c r="D99" s="26"/>
      <c r="E99" s="25" t="s">
        <v>62</v>
      </c>
    </row>
    <row r="100" spans="1:5">
      <c r="A100" s="43" t="s">
        <v>61</v>
      </c>
      <c r="B100" s="29">
        <v>1000000</v>
      </c>
      <c r="C100" s="29">
        <v>502919</v>
      </c>
      <c r="D100" s="26"/>
      <c r="E100" s="25" t="s">
        <v>60</v>
      </c>
    </row>
    <row r="101" spans="1:5">
      <c r="A101" s="43" t="s">
        <v>59</v>
      </c>
      <c r="B101" s="29">
        <v>500000</v>
      </c>
      <c r="C101" s="29">
        <v>122150</v>
      </c>
      <c r="D101" s="26"/>
      <c r="E101" s="25"/>
    </row>
    <row r="102" spans="1:5">
      <c r="A102" s="43" t="s">
        <v>58</v>
      </c>
      <c r="B102" s="29">
        <v>500000</v>
      </c>
      <c r="C102" s="29">
        <v>1661124</v>
      </c>
      <c r="D102" s="26"/>
      <c r="E102" s="25" t="s">
        <v>57</v>
      </c>
    </row>
    <row r="103" spans="1:5">
      <c r="A103" s="43" t="s">
        <v>56</v>
      </c>
      <c r="B103" s="29">
        <v>300000</v>
      </c>
      <c r="C103" s="29">
        <v>896164</v>
      </c>
      <c r="D103" s="26"/>
      <c r="E103" s="25"/>
    </row>
    <row r="104" spans="1:5">
      <c r="A104" s="43" t="s">
        <v>55</v>
      </c>
      <c r="B104" s="29">
        <v>300000</v>
      </c>
      <c r="C104" s="29">
        <v>344505</v>
      </c>
      <c r="D104" s="26"/>
      <c r="E104" s="25"/>
    </row>
    <row r="105" spans="1:5">
      <c r="A105" s="43" t="s">
        <v>54</v>
      </c>
      <c r="B105" s="29">
        <v>1500000</v>
      </c>
      <c r="C105" s="29">
        <v>2277792</v>
      </c>
      <c r="D105" s="26"/>
      <c r="E105" s="25" t="s">
        <v>53</v>
      </c>
    </row>
    <row r="106" spans="1:5">
      <c r="A106" s="43" t="s">
        <v>52</v>
      </c>
      <c r="B106" s="29">
        <v>400000</v>
      </c>
      <c r="C106" s="29">
        <v>57966</v>
      </c>
      <c r="D106" s="26"/>
      <c r="E106" s="25"/>
    </row>
    <row r="107" spans="1:5">
      <c r="A107" s="43" t="s">
        <v>51</v>
      </c>
      <c r="B107" s="29">
        <v>0</v>
      </c>
      <c r="C107" s="29">
        <v>40465</v>
      </c>
      <c r="D107" s="26"/>
      <c r="E107" s="25"/>
    </row>
    <row r="108" spans="1:5">
      <c r="A108" s="43" t="s">
        <v>50</v>
      </c>
      <c r="B108" s="29">
        <v>350000</v>
      </c>
      <c r="C108" s="29">
        <v>400575</v>
      </c>
      <c r="D108" s="26"/>
      <c r="E108" s="25"/>
    </row>
    <row r="109" spans="1:5">
      <c r="A109" s="43" t="s">
        <v>49</v>
      </c>
      <c r="B109" s="29">
        <v>150000</v>
      </c>
      <c r="C109" s="29">
        <v>299315</v>
      </c>
      <c r="D109" s="26"/>
      <c r="E109" s="25" t="s">
        <v>48</v>
      </c>
    </row>
    <row r="110" spans="1:5">
      <c r="A110" s="43" t="s">
        <v>47</v>
      </c>
      <c r="B110" s="29">
        <v>100000</v>
      </c>
      <c r="C110" s="29">
        <v>167580</v>
      </c>
      <c r="D110" s="26"/>
      <c r="E110" s="25"/>
    </row>
    <row r="111" spans="1:5">
      <c r="A111" s="43" t="s">
        <v>46</v>
      </c>
      <c r="B111" s="29">
        <f>350000*12</f>
        <v>4200000</v>
      </c>
      <c r="C111" s="29">
        <v>378223</v>
      </c>
      <c r="D111" s="26"/>
      <c r="E111" s="25"/>
    </row>
    <row r="112" spans="1:5">
      <c r="A112" s="43" t="s">
        <v>45</v>
      </c>
      <c r="B112" s="29">
        <v>150000</v>
      </c>
      <c r="C112" s="29">
        <v>19360</v>
      </c>
      <c r="D112" s="26"/>
      <c r="E112" s="25"/>
    </row>
    <row r="113" spans="1:5">
      <c r="A113" s="43" t="s">
        <v>44</v>
      </c>
      <c r="B113" s="29">
        <v>600000</v>
      </c>
      <c r="C113" s="29">
        <v>1280160</v>
      </c>
      <c r="D113" s="26"/>
      <c r="E113" s="25"/>
    </row>
    <row r="114" spans="1:5">
      <c r="A114" s="43" t="s">
        <v>43</v>
      </c>
      <c r="B114" s="29"/>
      <c r="C114" s="29">
        <v>60827</v>
      </c>
      <c r="D114" s="26"/>
      <c r="E114" s="25"/>
    </row>
    <row r="115" spans="1:5">
      <c r="A115" s="43" t="s">
        <v>42</v>
      </c>
      <c r="B115" s="29">
        <v>300000</v>
      </c>
      <c r="C115" s="29">
        <v>335192</v>
      </c>
      <c r="D115" s="26"/>
      <c r="E115" s="25"/>
    </row>
    <row r="116" spans="1:5">
      <c r="A116" s="43" t="s">
        <v>41</v>
      </c>
      <c r="B116" s="29">
        <v>400000</v>
      </c>
      <c r="C116" s="29">
        <v>479299</v>
      </c>
      <c r="D116" s="26"/>
      <c r="E116" s="25"/>
    </row>
    <row r="117" spans="1:5">
      <c r="A117" s="43" t="s">
        <v>40</v>
      </c>
      <c r="B117" s="29">
        <v>50000</v>
      </c>
      <c r="C117" s="29">
        <v>91693</v>
      </c>
      <c r="D117" s="26"/>
      <c r="E117" s="25"/>
    </row>
    <row r="118" spans="1:5">
      <c r="A118" s="43" t="s">
        <v>39</v>
      </c>
      <c r="B118" s="29">
        <v>400000</v>
      </c>
      <c r="C118" s="29">
        <v>2418394</v>
      </c>
      <c r="D118" s="26"/>
      <c r="E118" s="25"/>
    </row>
    <row r="119" spans="1:5">
      <c r="A119" s="43" t="s">
        <v>38</v>
      </c>
      <c r="B119" s="29">
        <v>50000</v>
      </c>
      <c r="C119" s="29">
        <v>40344</v>
      </c>
      <c r="D119" s="26"/>
      <c r="E119" s="25"/>
    </row>
    <row r="120" spans="1:5">
      <c r="A120" s="43" t="s">
        <v>37</v>
      </c>
      <c r="B120" s="29">
        <v>500000</v>
      </c>
      <c r="C120" s="29">
        <v>660214</v>
      </c>
      <c r="D120" s="26"/>
      <c r="E120" s="25" t="s">
        <v>36</v>
      </c>
    </row>
    <row r="121" spans="1:5">
      <c r="A121" s="43" t="s">
        <v>35</v>
      </c>
      <c r="B121" s="28">
        <v>2500000</v>
      </c>
      <c r="C121" s="29">
        <v>1487227</v>
      </c>
      <c r="D121" s="26"/>
      <c r="E121" s="25" t="s">
        <v>34</v>
      </c>
    </row>
    <row r="122" spans="1:5">
      <c r="A122" s="43" t="s">
        <v>33</v>
      </c>
      <c r="B122" s="30">
        <v>9000000</v>
      </c>
      <c r="C122" s="29">
        <v>4487666</v>
      </c>
      <c r="D122" s="26"/>
      <c r="E122" s="25"/>
    </row>
    <row r="123" spans="1:5">
      <c r="A123" s="43" t="s">
        <v>32</v>
      </c>
      <c r="B123" s="44"/>
      <c r="C123" s="29">
        <v>21954</v>
      </c>
      <c r="D123" s="26"/>
      <c r="E123" s="25"/>
    </row>
    <row r="124" spans="1:5">
      <c r="A124" s="43" t="s">
        <v>31</v>
      </c>
      <c r="B124" s="44"/>
      <c r="C124" s="29">
        <v>48900</v>
      </c>
      <c r="D124" s="26"/>
      <c r="E124" s="25"/>
    </row>
    <row r="125" spans="1:5">
      <c r="A125" s="43" t="s">
        <v>30</v>
      </c>
      <c r="B125" s="44"/>
      <c r="C125" s="29">
        <v>33300</v>
      </c>
      <c r="D125" s="26"/>
      <c r="E125" s="25"/>
    </row>
    <row r="126" spans="1:5">
      <c r="A126" s="43" t="s">
        <v>29</v>
      </c>
      <c r="B126" s="30">
        <v>1100000</v>
      </c>
      <c r="C126" s="29">
        <v>65648</v>
      </c>
      <c r="D126" s="26"/>
      <c r="E126" s="25"/>
    </row>
    <row r="127" spans="1:5">
      <c r="A127" s="43" t="s">
        <v>28</v>
      </c>
      <c r="B127" s="42">
        <f>SUM(B97:B126)</f>
        <v>33950000</v>
      </c>
      <c r="C127" s="27">
        <f>SUM(C97:C126)</f>
        <v>31319087</v>
      </c>
      <c r="D127" s="41">
        <f>C127-B127</f>
        <v>-2630913</v>
      </c>
      <c r="E127" s="25"/>
    </row>
    <row r="128" spans="1:5">
      <c r="A128" s="28" t="s">
        <v>27</v>
      </c>
      <c r="B128" s="28"/>
      <c r="C128" s="29"/>
      <c r="D128" s="26"/>
      <c r="E128" s="25"/>
    </row>
    <row r="129" spans="1:5" ht="14.25" thickBot="1">
      <c r="A129" s="40" t="s">
        <v>26</v>
      </c>
      <c r="B129" s="39">
        <v>500000</v>
      </c>
      <c r="C129" s="38">
        <v>0</v>
      </c>
      <c r="D129" s="37">
        <f>SUM(C129)</f>
        <v>0</v>
      </c>
      <c r="E129" s="25"/>
    </row>
    <row r="130" spans="1:5" s="5" customFormat="1" ht="14.25" thickBot="1">
      <c r="A130" s="35" t="s">
        <v>25</v>
      </c>
      <c r="B130" s="35">
        <f>B69+B74+B81+B89+B92+B95+B127+B129+B84+B78</f>
        <v>92850000</v>
      </c>
      <c r="C130" s="36">
        <f>C69+C74+C81+C89+C92+C95+C127+C129+C84+C78</f>
        <v>81523966</v>
      </c>
      <c r="D130" s="32">
        <f>C130-B130</f>
        <v>-11326034</v>
      </c>
      <c r="E130" s="19"/>
    </row>
    <row r="131" spans="1:5" s="5" customFormat="1" ht="13.5" customHeight="1" thickBot="1">
      <c r="A131" s="35" t="s">
        <v>24</v>
      </c>
      <c r="B131" s="34">
        <f>B58-B130</f>
        <v>7650000</v>
      </c>
      <c r="C131" s="33">
        <f>C58-C130</f>
        <v>5212379</v>
      </c>
      <c r="D131" s="32">
        <f>C131-B131</f>
        <v>-2437621</v>
      </c>
      <c r="E131" s="19"/>
    </row>
    <row r="132" spans="1:5">
      <c r="A132" s="28" t="s">
        <v>23</v>
      </c>
      <c r="B132" s="30"/>
      <c r="C132" s="29"/>
      <c r="D132" s="31"/>
      <c r="E132" s="25"/>
    </row>
    <row r="133" spans="1:5">
      <c r="A133" s="28" t="s">
        <v>22</v>
      </c>
      <c r="B133" s="30"/>
      <c r="C133" s="29">
        <v>10141533</v>
      </c>
      <c r="D133" s="26"/>
      <c r="E133" s="25"/>
    </row>
    <row r="134" spans="1:5">
      <c r="A134" s="28" t="s">
        <v>21</v>
      </c>
      <c r="B134" s="28"/>
      <c r="C134" s="27">
        <f>SUM(C133)</f>
        <v>10141533</v>
      </c>
      <c r="D134" s="26"/>
      <c r="E134" s="25"/>
    </row>
    <row r="135" spans="1:5">
      <c r="A135" s="28" t="s">
        <v>20</v>
      </c>
      <c r="B135" s="30"/>
      <c r="C135" s="29"/>
      <c r="D135" s="26"/>
      <c r="E135" s="25"/>
    </row>
    <row r="136" spans="1:5">
      <c r="A136" s="28" t="s">
        <v>19</v>
      </c>
      <c r="B136" s="30"/>
      <c r="C136" s="29"/>
      <c r="D136" s="26"/>
      <c r="E136" s="25"/>
    </row>
    <row r="137" spans="1:5">
      <c r="A137" s="28" t="s">
        <v>18</v>
      </c>
      <c r="B137" s="30"/>
      <c r="C137" s="29">
        <v>3081537</v>
      </c>
      <c r="D137" s="26"/>
      <c r="E137" s="25"/>
    </row>
    <row r="138" spans="1:5">
      <c r="A138" s="28" t="s">
        <v>17</v>
      </c>
      <c r="B138" s="30"/>
      <c r="C138" s="29">
        <v>5000000</v>
      </c>
      <c r="D138" s="26"/>
      <c r="E138" s="25"/>
    </row>
    <row r="139" spans="1:5">
      <c r="A139" s="28" t="s">
        <v>16</v>
      </c>
      <c r="B139" s="28"/>
      <c r="C139" s="29">
        <v>1100000</v>
      </c>
      <c r="D139" s="26"/>
      <c r="E139" s="25"/>
    </row>
    <row r="140" spans="1:5" ht="14.25" thickBot="1">
      <c r="A140" s="28" t="s">
        <v>15</v>
      </c>
      <c r="B140" s="28"/>
      <c r="C140" s="27">
        <f>SUM(C137:C139)</f>
        <v>9181537</v>
      </c>
      <c r="D140" s="26"/>
      <c r="E140" s="25"/>
    </row>
    <row r="141" spans="1:5" s="5" customFormat="1" ht="14.25" thickTop="1">
      <c r="A141" s="23" t="s">
        <v>14</v>
      </c>
      <c r="B141" s="22"/>
      <c r="C141" s="24">
        <f>C134-C140</f>
        <v>959996</v>
      </c>
      <c r="D141" s="20"/>
      <c r="E141" s="19"/>
    </row>
    <row r="142" spans="1:5" s="5" customFormat="1">
      <c r="A142" s="23" t="s">
        <v>13</v>
      </c>
      <c r="B142" s="22"/>
      <c r="C142" s="21">
        <v>11078967</v>
      </c>
      <c r="D142" s="20"/>
      <c r="E142" s="19"/>
    </row>
    <row r="143" spans="1:5" s="5" customFormat="1" ht="14.25" thickBot="1">
      <c r="A143" s="23" t="s">
        <v>12</v>
      </c>
      <c r="B143" s="22"/>
      <c r="C143" s="21">
        <f>SUM(C141:C142)</f>
        <v>12038963</v>
      </c>
      <c r="D143" s="20"/>
      <c r="E143" s="19"/>
    </row>
    <row r="144" spans="1:5">
      <c r="A144" s="18" t="s">
        <v>11</v>
      </c>
      <c r="B144" s="18"/>
      <c r="C144" s="17"/>
      <c r="D144" s="16"/>
      <c r="E144" s="15"/>
    </row>
    <row r="145" spans="1:5">
      <c r="A145" s="12" t="s">
        <v>10</v>
      </c>
      <c r="B145" s="12"/>
      <c r="C145" s="13"/>
      <c r="D145" s="10"/>
      <c r="E145" s="9"/>
    </row>
    <row r="146" spans="1:5">
      <c r="A146" s="12" t="s">
        <v>9</v>
      </c>
      <c r="B146" s="12"/>
      <c r="C146" s="13">
        <v>8081537</v>
      </c>
      <c r="D146" s="10"/>
      <c r="E146" s="9"/>
    </row>
    <row r="147" spans="1:5">
      <c r="A147" s="12" t="s">
        <v>8</v>
      </c>
      <c r="B147" s="12"/>
      <c r="C147" s="13">
        <v>5950582</v>
      </c>
      <c r="D147" s="10"/>
      <c r="E147" s="9"/>
    </row>
    <row r="148" spans="1:5">
      <c r="A148" s="12" t="s">
        <v>7</v>
      </c>
      <c r="B148" s="12"/>
      <c r="C148" s="14">
        <f>SUM(C146:C147)</f>
        <v>14032119</v>
      </c>
      <c r="D148" s="10"/>
      <c r="E148" s="9"/>
    </row>
    <row r="149" spans="1:5">
      <c r="A149" s="12" t="s">
        <v>6</v>
      </c>
      <c r="B149" s="12"/>
      <c r="C149" s="13"/>
      <c r="D149" s="10"/>
      <c r="E149" s="9"/>
    </row>
    <row r="150" spans="1:5">
      <c r="A150" s="12" t="s">
        <v>5</v>
      </c>
      <c r="B150" s="12"/>
      <c r="C150" s="13">
        <v>1908569</v>
      </c>
      <c r="D150" s="10"/>
      <c r="E150" s="9"/>
    </row>
    <row r="151" spans="1:5">
      <c r="A151" s="12" t="s">
        <v>4</v>
      </c>
      <c r="B151" s="12"/>
      <c r="C151" s="13">
        <v>9041533</v>
      </c>
      <c r="D151" s="10"/>
      <c r="E151" s="9"/>
    </row>
    <row r="152" spans="1:5" ht="14.25" thickBot="1">
      <c r="A152" s="12" t="s">
        <v>3</v>
      </c>
      <c r="B152" s="12"/>
      <c r="C152" s="11">
        <f>SUM(C150:C151)</f>
        <v>10950102</v>
      </c>
      <c r="D152" s="10"/>
      <c r="E152" s="9"/>
    </row>
    <row r="153" spans="1:5" s="5" customFormat="1" ht="14.25" thickTop="1">
      <c r="A153" s="8" t="s">
        <v>2</v>
      </c>
      <c r="B153" s="8"/>
      <c r="C153" s="7">
        <f>C148-C152</f>
        <v>3082017</v>
      </c>
      <c r="D153" s="7"/>
      <c r="E153" s="6"/>
    </row>
    <row r="154" spans="1:5" s="5" customFormat="1" ht="14.25" customHeight="1">
      <c r="A154" s="8" t="s">
        <v>1</v>
      </c>
      <c r="B154" s="8"/>
      <c r="C154" s="7">
        <v>11078967</v>
      </c>
      <c r="D154" s="7"/>
      <c r="E154" s="6"/>
    </row>
    <row r="155" spans="1:5" s="5" customFormat="1">
      <c r="A155" s="8" t="s">
        <v>0</v>
      </c>
      <c r="B155" s="8"/>
      <c r="C155" s="7">
        <f>SUM(C153:C154)</f>
        <v>14160984</v>
      </c>
      <c r="D155" s="7"/>
      <c r="E155" s="6"/>
    </row>
    <row r="156" spans="1:5">
      <c r="A156" s="4"/>
      <c r="B156" s="4"/>
      <c r="C156" s="4"/>
      <c r="D156" s="4"/>
      <c r="E156" s="4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A160" s="1"/>
      <c r="B160" s="1"/>
      <c r="C160" s="1"/>
      <c r="D160" s="1"/>
      <c r="E160" s="1"/>
    </row>
  </sheetData>
  <mergeCells count="3">
    <mergeCell ref="A1:E1"/>
    <mergeCell ref="A2:E2"/>
    <mergeCell ref="B4:D4"/>
  </mergeCells>
  <phoneticPr fontId="3"/>
  <pageMargins left="0.70866141732283472" right="0" top="0.55118110236220474" bottom="0" header="0.31496062992125984" footer="0.31496062992125984"/>
  <pageSetup paperSize="9" scale="97" orientation="portrait" r:id="rId1"/>
  <headerFooter scaleWithDoc="0"/>
  <rowBreaks count="2" manualBreakCount="2">
    <brk id="58" max="16383" man="1"/>
    <brk id="120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201508第5期</vt:lpstr>
      <vt:lpstr>'201508第5期'!Print_Area</vt:lpstr>
      <vt:lpstr>'201508第5期'!Print_Titles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2016-01-28T02:11:24Z</dcterms:created>
  <dcterms:modified xsi:type="dcterms:W3CDTF">2016-01-28T02:12:36Z</dcterms:modified>
</cp:coreProperties>
</file>