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C:\Users\GOLD\Desktop\日本財団添付資料\活動収支計算書\"/>
    </mc:Choice>
  </mc:AlternateContent>
  <xr:revisionPtr revIDLastSave="0" documentId="13_ncr:1_{BAF51601-20BE-45B3-B8CE-BF17D06E6E59}" xr6:coauthVersionLast="44" xr6:coauthVersionMax="44" xr10:uidLastSave="{00000000-0000-0000-0000-000000000000}"/>
  <bookViews>
    <workbookView xWindow="-108" yWindow="-108" windowWidth="23256" windowHeight="12576" tabRatio="905" xr2:uid="{00000000-000D-0000-FFFF-FFFF00000000}"/>
  </bookViews>
  <sheets>
    <sheet name="活動計算書" sheetId="3" r:id="rId1"/>
  </sheets>
  <definedNames>
    <definedName name="_xlnm.Print_Area" localSheetId="0">活動計算書!$A$1:$K$78</definedName>
  </definedNames>
  <calcPr calcId="191029" refMode="R1C1"/>
  <customWorkbookViews>
    <customWorkbookView name="JDL - 個人用ビュー" guid="{1F4C3A28-8AF7-4CA2-AA54-2977604E1925}" mergeInterval="0" personalView="1" maximized="1" xWindow="1" yWindow="1" windowWidth="1676" windowHeight="825" activeSheetId="6"/>
    <customWorkbookView name="江田 - 個人用ビュー" guid="{C6C41CC9-EC89-4C60-B6AF-090407442283}" mergeInterval="0" personalView="1" maximized="1" xWindow="1" yWindow="1" windowWidth="1676" windowHeight="831" activeSheetId="7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1" i="3" l="1"/>
  <c r="H49" i="3"/>
  <c r="I11" i="3"/>
  <c r="I62" i="3" l="1"/>
  <c r="H23" i="3"/>
  <c r="I44" i="3" s="1"/>
  <c r="J71" i="3" l="1"/>
  <c r="I67" i="3" l="1"/>
  <c r="J68" i="3" s="1"/>
  <c r="I14" i="3" l="1"/>
  <c r="J15" i="3" s="1"/>
  <c r="M44" i="3" s="1"/>
  <c r="J63" i="3" l="1"/>
  <c r="J64" i="3" l="1"/>
  <c r="J72" i="3" s="1"/>
  <c r="J74" i="3" s="1"/>
  <c r="J76" i="3" s="1"/>
</calcChain>
</file>

<file path=xl/sharedStrings.xml><?xml version="1.0" encoding="utf-8"?>
<sst xmlns="http://schemas.openxmlformats.org/spreadsheetml/2006/main" count="124" uniqueCount="93">
  <si>
    <t>（単位：円）</t>
    <rPh sb="1" eb="3">
      <t>タンイ</t>
    </rPh>
    <rPh sb="4" eb="5">
      <t>エン</t>
    </rPh>
    <phoneticPr fontId="2"/>
  </si>
  <si>
    <t>１．</t>
  </si>
  <si>
    <t>経常収益</t>
  </si>
  <si>
    <t>Ⅰ</t>
  </si>
  <si>
    <t>２．</t>
    <phoneticPr fontId="2"/>
  </si>
  <si>
    <t>経常費用</t>
  </si>
  <si>
    <t>Ⅱ</t>
    <phoneticPr fontId="2"/>
  </si>
  <si>
    <t>経常外収益</t>
    <phoneticPr fontId="2"/>
  </si>
  <si>
    <t>Ⅲ</t>
    <phoneticPr fontId="2"/>
  </si>
  <si>
    <t>経常外費用</t>
    <phoneticPr fontId="2"/>
  </si>
  <si>
    <t>Ⅳ</t>
    <phoneticPr fontId="2"/>
  </si>
  <si>
    <t>その他収益</t>
    <phoneticPr fontId="2"/>
  </si>
  <si>
    <t>当期経常増減額</t>
    <rPh sb="0" eb="2">
      <t>トウキ</t>
    </rPh>
    <rPh sb="2" eb="4">
      <t>ケイジョウ</t>
    </rPh>
    <rPh sb="4" eb="7">
      <t>ゾウゲンガク</t>
    </rPh>
    <phoneticPr fontId="2"/>
  </si>
  <si>
    <t>経常外収益計</t>
    <phoneticPr fontId="2"/>
  </si>
  <si>
    <t>経常外費用計</t>
    <phoneticPr fontId="2"/>
  </si>
  <si>
    <t>経常収益計</t>
    <phoneticPr fontId="2"/>
  </si>
  <si>
    <t>当期正味財産増減額</t>
  </si>
  <si>
    <t>前期繰越正味財産額</t>
  </si>
  <si>
    <t>次期繰越正味財産額</t>
  </si>
  <si>
    <t>１．</t>
    <phoneticPr fontId="2"/>
  </si>
  <si>
    <t>事業費</t>
    <phoneticPr fontId="2"/>
  </si>
  <si>
    <t>２．</t>
    <phoneticPr fontId="2"/>
  </si>
  <si>
    <t>管理費</t>
    <phoneticPr fontId="2"/>
  </si>
  <si>
    <t>税引前当期正味財産増減額</t>
    <rPh sb="0" eb="2">
      <t>ゼイビキ</t>
    </rPh>
    <rPh sb="2" eb="3">
      <t>マエ</t>
    </rPh>
    <rPh sb="3" eb="5">
      <t>トウキ</t>
    </rPh>
    <rPh sb="5" eb="7">
      <t>ショウミ</t>
    </rPh>
    <rPh sb="7" eb="9">
      <t>ザイサン</t>
    </rPh>
    <rPh sb="9" eb="11">
      <t>ゾウゲン</t>
    </rPh>
    <rPh sb="11" eb="12">
      <t>ガク</t>
    </rPh>
    <phoneticPr fontId="2"/>
  </si>
  <si>
    <t>法人税、住民税及び事業税</t>
    <rPh sb="0" eb="3">
      <t>ホウジンゼイ</t>
    </rPh>
    <rPh sb="4" eb="7">
      <t>ジュウミンゼイ</t>
    </rPh>
    <rPh sb="7" eb="8">
      <t>オヨ</t>
    </rPh>
    <rPh sb="9" eb="12">
      <t>ジギョウゼイ</t>
    </rPh>
    <phoneticPr fontId="2"/>
  </si>
  <si>
    <t>※　今年度はその他の事業を実施していません。</t>
    <rPh sb="2" eb="5">
      <t>コンネンド</t>
    </rPh>
    <rPh sb="8" eb="9">
      <t>タ</t>
    </rPh>
    <rPh sb="10" eb="12">
      <t>ジギョウ</t>
    </rPh>
    <rPh sb="13" eb="15">
      <t>ジッシ</t>
    </rPh>
    <phoneticPr fontId="2"/>
  </si>
  <si>
    <t>特定非営利活動法人ＨＯＴ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</si>
  <si>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事業収益</t>
    <rPh sb="0" eb="2">
      <t>ジギョウ</t>
    </rPh>
    <rPh sb="2" eb="4">
      <t>シュウエキ</t>
    </rPh>
    <phoneticPr fontId="2"/>
  </si>
  <si>
    <t>①</t>
    <phoneticPr fontId="2"/>
  </si>
  <si>
    <t>障がい児(者)福祉サービス等事業収益</t>
    <rPh sb="0" eb="1">
      <t>ショウ</t>
    </rPh>
    <rPh sb="3" eb="4">
      <t>ジ</t>
    </rPh>
    <rPh sb="5" eb="6">
      <t>シャ</t>
    </rPh>
    <rPh sb="7" eb="9">
      <t>フクシ</t>
    </rPh>
    <rPh sb="13" eb="14">
      <t>トウ</t>
    </rPh>
    <rPh sb="14" eb="16">
      <t>ジギョウ</t>
    </rPh>
    <rPh sb="16" eb="18">
      <t>シュウエキ</t>
    </rPh>
    <phoneticPr fontId="2"/>
  </si>
  <si>
    <t>①</t>
    <phoneticPr fontId="2"/>
  </si>
  <si>
    <t>人件費</t>
    <rPh sb="0" eb="3">
      <t>ジンケンヒ</t>
    </rPh>
    <phoneticPr fontId="2"/>
  </si>
  <si>
    <t>職員給与</t>
    <rPh sb="0" eb="2">
      <t>ショクイン</t>
    </rPh>
    <rPh sb="2" eb="4">
      <t>キュウヨ</t>
    </rPh>
    <phoneticPr fontId="2"/>
  </si>
  <si>
    <t>職員賞与</t>
    <rPh sb="0" eb="2">
      <t>ショクイン</t>
    </rPh>
    <rPh sb="2" eb="4">
      <t>ショウヨ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</si>
  <si>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</si>
  <si>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②</t>
    <phoneticPr fontId="2"/>
  </si>
  <si>
    <t>給食費</t>
    <rPh sb="0" eb="2">
      <t>キュウショク</t>
    </rPh>
    <rPh sb="2" eb="3">
      <t>ヒ</t>
    </rPh>
    <phoneticPr fontId="2"/>
  </si>
  <si>
    <t>施設消耗品費</t>
    <rPh sb="0" eb="2">
      <t>シセツ</t>
    </rPh>
    <rPh sb="2" eb="4">
      <t>ショウモウ</t>
    </rPh>
    <rPh sb="4" eb="5">
      <t>ヒン</t>
    </rPh>
    <rPh sb="5" eb="6">
      <t>ヒ</t>
    </rPh>
    <phoneticPr fontId="2"/>
  </si>
  <si>
    <t>水道光熱費</t>
    <rPh sb="0" eb="2">
      <t>スイドウ</t>
    </rPh>
    <rPh sb="2" eb="5">
      <t>コウネツヒ</t>
    </rPh>
    <phoneticPr fontId="2"/>
  </si>
  <si>
    <t>車両関連費</t>
    <rPh sb="0" eb="2">
      <t>シャリョウ</t>
    </rPh>
    <rPh sb="2" eb="4">
      <t>カンレン</t>
    </rPh>
    <rPh sb="4" eb="5">
      <t>ヒ</t>
    </rPh>
    <phoneticPr fontId="2"/>
  </si>
  <si>
    <t>賃借料</t>
    <rPh sb="0" eb="3">
      <t>チンシャクリョウ</t>
    </rPh>
    <phoneticPr fontId="2"/>
  </si>
  <si>
    <t>通信費</t>
    <rPh sb="0" eb="3">
      <t>ツウシンヒ</t>
    </rPh>
    <phoneticPr fontId="2"/>
  </si>
  <si>
    <t>諸会費</t>
    <rPh sb="0" eb="3">
      <t>ショカイヒ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</si>
  <si>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</si>
  <si>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図書教育費</t>
    <rPh sb="0" eb="2">
      <t>トショ</t>
    </rPh>
    <rPh sb="2" eb="5">
      <t>キョウイクヒ</t>
    </rPh>
    <phoneticPr fontId="2"/>
  </si>
  <si>
    <t>雑費</t>
    <rPh sb="0" eb="2">
      <t>ザッピ</t>
    </rPh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</si>
  <si>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</si>
  <si>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</si>
  <si>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</si>
  <si>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</si>
  <si>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</si>
  <si>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⑨</t>
    <phoneticPr fontId="2"/>
  </si>
  <si>
    <t>⑩</t>
    <phoneticPr fontId="2"/>
  </si>
  <si>
    <t>⑪</t>
    <phoneticPr fontId="2"/>
  </si>
  <si>
    <t>事業費　計</t>
    <rPh sb="0" eb="2">
      <t>ジギョウ</t>
    </rPh>
    <rPh sb="2" eb="3">
      <t>ヒ</t>
    </rPh>
    <rPh sb="4" eb="5">
      <t>ケイ</t>
    </rPh>
    <phoneticPr fontId="2"/>
  </si>
  <si>
    <t>人件費　計</t>
    <rPh sb="0" eb="3">
      <t>ジンケンヒ</t>
    </rPh>
    <rPh sb="4" eb="5">
      <t>ケイ</t>
    </rPh>
    <phoneticPr fontId="2"/>
  </si>
  <si>
    <t>福利厚生費</t>
    <rPh sb="0" eb="2">
      <t>フクリ</t>
    </rPh>
    <rPh sb="2" eb="5">
      <t>コウセイヒ</t>
    </rPh>
    <phoneticPr fontId="2"/>
  </si>
  <si>
    <t>事務用消耗品費</t>
    <rPh sb="0" eb="3">
      <t>ジムヨウ</t>
    </rPh>
    <rPh sb="3" eb="5">
      <t>ショウモウ</t>
    </rPh>
    <rPh sb="5" eb="6">
      <t>ヒン</t>
    </rPh>
    <rPh sb="6" eb="7">
      <t>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</si>
  <si>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</si>
  <si>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租税公課</t>
    <rPh sb="0" eb="2">
      <t>ソゼイ</t>
    </rPh>
    <rPh sb="2" eb="4">
      <t>コウカ</t>
    </rPh>
    <phoneticPr fontId="2"/>
  </si>
  <si>
    <t>接待交際費</t>
    <rPh sb="0" eb="2">
      <t>セッタイ</t>
    </rPh>
    <rPh sb="2" eb="5">
      <t>コウサイヒ</t>
    </rPh>
    <phoneticPr fontId="2"/>
  </si>
  <si>
    <t>⑫</t>
    <phoneticPr fontId="2"/>
  </si>
  <si>
    <t>旅費交通費</t>
    <rPh sb="0" eb="2">
      <t>リョヒ</t>
    </rPh>
    <rPh sb="2" eb="5">
      <t>コウツウヒ</t>
    </rPh>
    <phoneticPr fontId="2"/>
  </si>
  <si>
    <t>⑬</t>
    <phoneticPr fontId="2"/>
  </si>
  <si>
    <t>会議費</t>
    <rPh sb="0" eb="3">
      <t>カイギヒ</t>
    </rPh>
    <phoneticPr fontId="2"/>
  </si>
  <si>
    <t>⑭</t>
    <phoneticPr fontId="2"/>
  </si>
  <si>
    <t>管理費　計</t>
    <rPh sb="0" eb="2">
      <t>カンリ</t>
    </rPh>
    <rPh sb="2" eb="3">
      <t>ヒ</t>
    </rPh>
    <rPh sb="4" eb="5">
      <t>ケイ</t>
    </rPh>
    <phoneticPr fontId="2"/>
  </si>
  <si>
    <t>経常費用　計</t>
    <rPh sb="0" eb="2">
      <t>ケイジョウ</t>
    </rPh>
    <rPh sb="2" eb="4">
      <t>ヒヨウ</t>
    </rPh>
    <rPh sb="5" eb="6">
      <t>ケイ</t>
    </rPh>
    <phoneticPr fontId="2"/>
  </si>
  <si>
    <t>受取利息</t>
    <rPh sb="0" eb="2">
      <t>ウケトリ</t>
    </rPh>
    <rPh sb="2" eb="4">
      <t>リソク</t>
    </rPh>
    <phoneticPr fontId="2"/>
  </si>
  <si>
    <t>⑮</t>
    <phoneticPr fontId="2"/>
  </si>
  <si>
    <t>科　　　目</t>
    <rPh sb="0" eb="1">
      <t>カ</t>
    </rPh>
    <rPh sb="4" eb="5">
      <t>メ</t>
    </rPh>
    <phoneticPr fontId="2"/>
  </si>
  <si>
    <t>金　　　　額</t>
    <rPh sb="0" eb="1">
      <t>キン</t>
    </rPh>
    <rPh sb="5" eb="6">
      <t>ガク</t>
    </rPh>
    <phoneticPr fontId="2"/>
  </si>
  <si>
    <t>（法第28条第１項）</t>
    <rPh sb="1" eb="2">
      <t>ホウ</t>
    </rPh>
    <rPh sb="2" eb="3">
      <t>ダイ</t>
    </rPh>
    <rPh sb="5" eb="6">
      <t>ジョウ</t>
    </rPh>
    <rPh sb="6" eb="7">
      <t>ダイ</t>
    </rPh>
    <rPh sb="8" eb="9">
      <t>コウ</t>
    </rPh>
    <phoneticPr fontId="2"/>
  </si>
  <si>
    <t>支払保険料</t>
    <rPh sb="0" eb="2">
      <t>シハラ</t>
    </rPh>
    <rPh sb="2" eb="5">
      <t>ホケンリョウ</t>
    </rPh>
    <phoneticPr fontId="2"/>
  </si>
  <si>
    <t>⑧</t>
    <phoneticPr fontId="2"/>
  </si>
  <si>
    <t>⑯</t>
    <phoneticPr fontId="2"/>
  </si>
  <si>
    <t>１．雑収入</t>
    <rPh sb="2" eb="5">
      <t>ザツシュウニュウ</t>
    </rPh>
    <phoneticPr fontId="2"/>
  </si>
  <si>
    <t>平成２９年度　活動計算書</t>
    <rPh sb="0" eb="2">
      <t>ヘイセイ</t>
    </rPh>
    <rPh sb="4" eb="5">
      <t>ネン</t>
    </rPh>
    <rPh sb="5" eb="6">
      <t>ド</t>
    </rPh>
    <rPh sb="7" eb="9">
      <t>カツドウ</t>
    </rPh>
    <rPh sb="9" eb="12">
      <t>ケイサンショ</t>
    </rPh>
    <phoneticPr fontId="2"/>
  </si>
  <si>
    <t>接待交際費</t>
    <phoneticPr fontId="2"/>
  </si>
  <si>
    <t>⑰</t>
    <phoneticPr fontId="2"/>
  </si>
  <si>
    <t>⑱</t>
    <phoneticPr fontId="2"/>
  </si>
  <si>
    <t>⑲</t>
    <phoneticPr fontId="2"/>
  </si>
  <si>
    <t>退職共済掛金</t>
    <rPh sb="0" eb="2">
      <t>タイショク</t>
    </rPh>
    <rPh sb="2" eb="4">
      <t>キョウサイ</t>
    </rPh>
    <rPh sb="4" eb="6">
      <t>カケキン</t>
    </rPh>
    <phoneticPr fontId="2"/>
  </si>
  <si>
    <t>②</t>
    <phoneticPr fontId="2"/>
  </si>
  <si>
    <t>職業安定局助成金収入</t>
    <rPh sb="0" eb="2">
      <t>ショクギョウ</t>
    </rPh>
    <rPh sb="2" eb="4">
      <t>アンテイ</t>
    </rPh>
    <rPh sb="4" eb="5">
      <t>キョク</t>
    </rPh>
    <rPh sb="5" eb="8">
      <t>ジョセイキン</t>
    </rPh>
    <rPh sb="8" eb="10">
      <t>シュウニュウ</t>
    </rPh>
    <phoneticPr fontId="2"/>
  </si>
  <si>
    <t>③</t>
    <phoneticPr fontId="2"/>
  </si>
  <si>
    <t>補助金収入</t>
    <rPh sb="0" eb="3">
      <t>ホジョキン</t>
    </rPh>
    <rPh sb="3" eb="5">
      <t>シュウニュウ</t>
    </rPh>
    <phoneticPr fontId="2"/>
  </si>
  <si>
    <t>⑳</t>
    <phoneticPr fontId="2"/>
  </si>
  <si>
    <t>リース料</t>
    <rPh sb="3" eb="4">
      <t>リョウ</t>
    </rPh>
    <phoneticPr fontId="2"/>
  </si>
  <si>
    <t>㉑</t>
    <phoneticPr fontId="2"/>
  </si>
  <si>
    <t>修繕費</t>
    <rPh sb="0" eb="2">
      <t>シュウゼン</t>
    </rPh>
    <rPh sb="2" eb="3">
      <t>ヒ</t>
    </rPh>
    <phoneticPr fontId="2"/>
  </si>
  <si>
    <t>租税公課</t>
    <rPh sb="0" eb="2">
      <t>ソゼイ</t>
    </rPh>
    <rPh sb="2" eb="4">
      <t>コウカ</t>
    </rPh>
    <phoneticPr fontId="2"/>
  </si>
  <si>
    <t>平成２９年　９月　１日から平成３０年　８月３１日まで</t>
    <rPh sb="0" eb="2">
      <t>ヘイセイ</t>
    </rPh>
    <rPh sb="4" eb="5">
      <t>ネン</t>
    </rPh>
    <rPh sb="7" eb="8">
      <t>ガツ</t>
    </rPh>
    <rPh sb="10" eb="11">
      <t>ニチ</t>
    </rPh>
    <rPh sb="13" eb="15">
      <t>ヘイセイ</t>
    </rPh>
    <rPh sb="17" eb="18">
      <t>ネン</t>
    </rPh>
    <rPh sb="20" eb="21">
      <t>ガツ</t>
    </rPh>
    <rPh sb="23" eb="2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</si>
</sst>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;&quot;▲ &quot;#,##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4"/>
      <name val="ＭＳ Ｐ明朝"/>
      <family val="1"/>
      <charset val="128"/>
    </font>
    <font>
      <sz val="10.5"/>
      <name val="ＭＳ 明朝"/>
      <family val="1"/>
      <charset val="128"/>
    </font>
    <font>
      <u/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7" fillId="0" borderId="0">
      <alignment vertical="center"/>
    </xf>
    <xf numFmtId="0" fontId="7" fillId="0" borderId="0">
      <alignment vertical="center"/>
    </xf>
    <xf numFmtId="38" fontId="1" fillId="0" borderId="0" applyFont="0" applyFill="0" applyBorder="0" applyAlignment="0" applyProtection="0"/>
    <xf numFmtId="0" fontId="9" fillId="0" borderId="0">
      <alignment vertical="center"/>
    </xf>
  </cellStyleXfs>
  <cellXfs count="46">
    <xf numFmtId="0" fontId="0" fillId="0" borderId="0" xfId="0"/>
    <xf numFmtId="0" fontId="3" fillId="0" borderId="0" xfId="0" applyFont="1"/>
    <xf numFmtId="49" fontId="0" fillId="0" borderId="0" xfId="0" applyNumberFormat="1"/>
    <xf numFmtId="49" fontId="4" fillId="0" borderId="0" xfId="0" applyNumberFormat="1" applyFont="1" applyAlignment="1">
      <alignment horizontal="centerContinuous"/>
    </xf>
    <xf numFmtId="49" fontId="0" fillId="0" borderId="0" xfId="0" applyNumberFormat="1" applyFont="1"/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/>
    </xf>
    <xf numFmtId="49" fontId="5" fillId="0" borderId="0" xfId="0" applyNumberFormat="1" applyFont="1" applyAlignment="1"/>
    <xf numFmtId="49" fontId="5" fillId="0" borderId="0" xfId="0" applyNumberFormat="1" applyFont="1"/>
    <xf numFmtId="49" fontId="5" fillId="0" borderId="0" xfId="0" applyNumberFormat="1" applyFont="1" applyAlignment="1">
      <alignment horizontal="centerContinuous"/>
    </xf>
    <xf numFmtId="49" fontId="6" fillId="0" borderId="0" xfId="0" applyNumberFormat="1" applyFont="1" applyAlignment="1">
      <alignment horizontal="centerContinuous"/>
    </xf>
    <xf numFmtId="0" fontId="5" fillId="0" borderId="0" xfId="0" applyFont="1"/>
    <xf numFmtId="0" fontId="5" fillId="0" borderId="0" xfId="0" applyFont="1" applyFill="1"/>
    <xf numFmtId="0" fontId="5" fillId="0" borderId="0" xfId="0" applyFont="1" applyBorder="1" applyAlignment="1">
      <alignment vertical="center"/>
    </xf>
    <xf numFmtId="177" fontId="0" fillId="0" borderId="0" xfId="0" applyNumberFormat="1" applyFont="1"/>
    <xf numFmtId="177" fontId="4" fillId="0" borderId="0" xfId="0" applyNumberFormat="1" applyFont="1" applyAlignment="1">
      <alignment horizontal="centerContinuous"/>
    </xf>
    <xf numFmtId="177" fontId="5" fillId="0" borderId="0" xfId="0" applyNumberFormat="1" applyFont="1" applyAlignment="1">
      <alignment horizontal="centerContinuous"/>
    </xf>
    <xf numFmtId="177" fontId="5" fillId="0" borderId="0" xfId="0" applyNumberFormat="1" applyFont="1"/>
    <xf numFmtId="177" fontId="5" fillId="0" borderId="0" xfId="0" applyNumberFormat="1" applyFont="1" applyAlignment="1">
      <alignment horizontal="right"/>
    </xf>
    <xf numFmtId="177" fontId="3" fillId="0" borderId="0" xfId="0" applyNumberFormat="1" applyFont="1" applyAlignment="1">
      <alignment vertical="top" wrapText="1"/>
    </xf>
    <xf numFmtId="177" fontId="0" fillId="0" borderId="0" xfId="0" applyNumberFormat="1"/>
    <xf numFmtId="49" fontId="5" fillId="0" borderId="11" xfId="0" applyNumberFormat="1" applyFont="1" applyFill="1" applyBorder="1" applyAlignment="1">
      <alignment horizontal="centerContinuous" vertical="center"/>
    </xf>
    <xf numFmtId="49" fontId="5" fillId="0" borderId="10" xfId="0" applyNumberFormat="1" applyFont="1" applyFill="1" applyBorder="1" applyAlignment="1">
      <alignment horizontal="centerContinuous" vertical="center"/>
    </xf>
    <xf numFmtId="49" fontId="5" fillId="0" borderId="12" xfId="0" applyNumberFormat="1" applyFont="1" applyFill="1" applyBorder="1" applyAlignment="1">
      <alignment horizontal="centerContinuous" vertical="center"/>
    </xf>
    <xf numFmtId="49" fontId="5" fillId="0" borderId="2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horizontal="right" vertical="center"/>
    </xf>
    <xf numFmtId="177" fontId="5" fillId="0" borderId="1" xfId="0" applyNumberFormat="1" applyFont="1" applyBorder="1" applyAlignment="1">
      <alignment horizontal="right" vertical="center"/>
    </xf>
    <xf numFmtId="177" fontId="5" fillId="0" borderId="4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49" fontId="5" fillId="0" borderId="3" xfId="0" applyNumberFormat="1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vertical="center"/>
    </xf>
    <xf numFmtId="49" fontId="5" fillId="0" borderId="7" xfId="0" applyNumberFormat="1" applyFont="1" applyBorder="1" applyAlignment="1">
      <alignment vertical="center"/>
    </xf>
    <xf numFmtId="49" fontId="5" fillId="0" borderId="8" xfId="0" applyNumberFormat="1" applyFont="1" applyBorder="1" applyAlignment="1">
      <alignment vertical="center"/>
    </xf>
    <xf numFmtId="177" fontId="5" fillId="0" borderId="7" xfId="0" applyNumberFormat="1" applyFont="1" applyBorder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177" fontId="5" fillId="0" borderId="0" xfId="0" applyNumberFormat="1" applyFont="1" applyAlignment="1">
      <alignment vertical="center" wrapText="1"/>
    </xf>
    <xf numFmtId="49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77" fontId="5" fillId="0" borderId="12" xfId="0" applyNumberFormat="1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/>
    </xf>
  </cellXfs>
  <cellStyles count="5">
    <cellStyle name="Excel Built-in Comma [0]" xfId="1" xr:uid="{00000000-0005-0000-0000-000000000000}"/>
    <cellStyle name="Excel Built-in Normal" xfId="2" xr:uid="{00000000-0005-0000-0000-000001000000}"/>
    <cellStyle name="桁区切り 2" xfId="3" xr:uid="{00000000-0005-0000-0000-000002000000}"/>
    <cellStyle name="標準" xfId="0" builtinId="0"/>
    <cellStyle name="標準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78"/>
  <sheetViews>
    <sheetView tabSelected="1" zoomScaleNormal="100" zoomScaleSheetLayoutView="100" workbookViewId="0">
      <selection activeCell="B3" sqref="B3"/>
    </sheetView>
  </sheetViews>
  <sheetFormatPr defaultRowHeight="5.85" customHeight="1" x14ac:dyDescent="0.2"/>
  <cols>
    <col min="1" max="1" width="2.21875" customWidth="1"/>
    <col min="2" max="3" width="2.6640625" style="2" customWidth="1"/>
    <col min="4" max="6" width="2.109375" style="2" customWidth="1"/>
    <col min="7" max="7" width="36" style="2" customWidth="1"/>
    <col min="8" max="10" width="17.6640625" style="20" customWidth="1"/>
    <col min="11" max="11" width="1.88671875" customWidth="1"/>
    <col min="13" max="13" width="9.33203125" bestFit="1" customWidth="1"/>
  </cols>
  <sheetData>
    <row r="1" spans="2:10" ht="14.25" customHeight="1" x14ac:dyDescent="0.2">
      <c r="B1" s="7" t="s">
        <v>72</v>
      </c>
      <c r="C1" s="4"/>
      <c r="D1" s="4"/>
      <c r="E1" s="4"/>
      <c r="F1" s="4"/>
      <c r="G1" s="4"/>
      <c r="H1" s="14"/>
      <c r="I1" s="14"/>
      <c r="J1" s="14"/>
    </row>
    <row r="2" spans="2:10" ht="24" customHeight="1" x14ac:dyDescent="0.2">
      <c r="B2" s="10" t="s">
        <v>77</v>
      </c>
      <c r="C2" s="3"/>
      <c r="D2" s="3"/>
      <c r="E2" s="3"/>
      <c r="F2" s="3"/>
      <c r="G2" s="3"/>
      <c r="H2" s="15"/>
      <c r="I2" s="15"/>
      <c r="J2" s="15"/>
    </row>
    <row r="3" spans="2:10" s="11" customFormat="1" ht="13.2" x14ac:dyDescent="0.2">
      <c r="B3" s="9" t="s">
        <v>92</v>
      </c>
      <c r="C3" s="9"/>
      <c r="D3" s="9"/>
      <c r="E3" s="9"/>
      <c r="F3" s="9"/>
      <c r="G3" s="9"/>
      <c r="H3" s="16"/>
      <c r="I3" s="16"/>
      <c r="J3" s="16"/>
    </row>
    <row r="4" spans="2:10" s="11" customFormat="1" ht="13.2" x14ac:dyDescent="0.2">
      <c r="B4" s="8"/>
      <c r="C4" s="8"/>
      <c r="D4" s="8"/>
      <c r="E4" s="8"/>
      <c r="F4" s="8"/>
      <c r="G4" s="8"/>
      <c r="H4" s="17"/>
      <c r="I4" s="17"/>
      <c r="J4" s="18" t="s">
        <v>26</v>
      </c>
    </row>
    <row r="5" spans="2:10" s="8" customFormat="1" ht="13.2" x14ac:dyDescent="0.2">
      <c r="H5" s="17"/>
      <c r="I5" s="17"/>
      <c r="J5" s="18" t="s">
        <v>0</v>
      </c>
    </row>
    <row r="6" spans="2:10" s="12" customFormat="1" ht="15.75" customHeight="1" x14ac:dyDescent="0.2">
      <c r="B6" s="21" t="s">
        <v>70</v>
      </c>
      <c r="C6" s="22"/>
      <c r="D6" s="22"/>
      <c r="E6" s="22"/>
      <c r="F6" s="22"/>
      <c r="G6" s="23"/>
      <c r="H6" s="44" t="s">
        <v>71</v>
      </c>
      <c r="I6" s="45"/>
      <c r="J6" s="45"/>
    </row>
    <row r="7" spans="2:10" s="11" customFormat="1" ht="13.2" x14ac:dyDescent="0.2">
      <c r="B7" s="24" t="s">
        <v>3</v>
      </c>
      <c r="C7" s="25" t="s">
        <v>2</v>
      </c>
      <c r="D7" s="25"/>
      <c r="E7" s="25"/>
      <c r="F7" s="25"/>
      <c r="G7" s="26"/>
      <c r="H7" s="27"/>
      <c r="I7" s="28"/>
      <c r="J7" s="28"/>
    </row>
    <row r="8" spans="2:10" s="11" customFormat="1" ht="13.2" x14ac:dyDescent="0.2">
      <c r="B8" s="24"/>
      <c r="C8" s="25" t="s">
        <v>1</v>
      </c>
      <c r="D8" s="25" t="s">
        <v>27</v>
      </c>
      <c r="E8" s="25"/>
      <c r="F8" s="25"/>
      <c r="G8" s="26"/>
      <c r="H8" s="27"/>
      <c r="I8" s="28"/>
      <c r="J8" s="28"/>
    </row>
    <row r="9" spans="2:10" s="11" customFormat="1" ht="13.2" x14ac:dyDescent="0.2">
      <c r="B9" s="24"/>
      <c r="C9" s="25"/>
      <c r="D9" s="42" t="s">
        <v>28</v>
      </c>
      <c r="E9" s="25" t="s">
        <v>29</v>
      </c>
      <c r="F9" s="25"/>
      <c r="G9" s="26"/>
      <c r="H9" s="27">
        <v>44572369</v>
      </c>
      <c r="I9" s="28"/>
      <c r="J9" s="28"/>
    </row>
    <row r="10" spans="2:10" s="11" customFormat="1" ht="13.2" x14ac:dyDescent="0.2">
      <c r="B10" s="24"/>
      <c r="C10" s="25"/>
      <c r="D10" s="25" t="s">
        <v>83</v>
      </c>
      <c r="E10" s="25" t="s">
        <v>84</v>
      </c>
      <c r="F10" s="25"/>
      <c r="G10" s="26"/>
      <c r="H10" s="28">
        <v>300000</v>
      </c>
      <c r="I10" s="28"/>
      <c r="J10" s="28"/>
    </row>
    <row r="11" spans="2:10" s="11" customFormat="1" ht="13.2" x14ac:dyDescent="0.2">
      <c r="B11" s="24"/>
      <c r="C11" s="25"/>
      <c r="D11" s="25" t="s">
        <v>85</v>
      </c>
      <c r="E11" s="25" t="s">
        <v>86</v>
      </c>
      <c r="F11" s="25"/>
      <c r="G11" s="26"/>
      <c r="H11" s="29">
        <v>777000</v>
      </c>
      <c r="I11" s="28">
        <f>H9+H10+H11</f>
        <v>45649369</v>
      </c>
      <c r="J11" s="28"/>
    </row>
    <row r="12" spans="2:10" s="11" customFormat="1" ht="13.2" x14ac:dyDescent="0.2">
      <c r="B12" s="24"/>
      <c r="C12" s="25" t="s">
        <v>4</v>
      </c>
      <c r="D12" s="25" t="s">
        <v>11</v>
      </c>
      <c r="E12" s="25"/>
      <c r="F12" s="25"/>
      <c r="G12" s="26"/>
      <c r="H12" s="28"/>
      <c r="I12" s="28"/>
      <c r="J12" s="28"/>
    </row>
    <row r="13" spans="2:10" s="11" customFormat="1" ht="13.2" x14ac:dyDescent="0.2">
      <c r="B13" s="24"/>
      <c r="C13" s="25"/>
      <c r="D13" s="42" t="s">
        <v>30</v>
      </c>
      <c r="E13" s="25" t="s">
        <v>68</v>
      </c>
      <c r="F13" s="25"/>
      <c r="G13" s="26"/>
      <c r="H13" s="28">
        <v>21</v>
      </c>
      <c r="I13" s="28"/>
      <c r="J13" s="28"/>
    </row>
    <row r="14" spans="2:10" s="11" customFormat="1" ht="13.2" x14ac:dyDescent="0.2">
      <c r="B14" s="24"/>
      <c r="C14" s="25"/>
      <c r="D14" s="42"/>
      <c r="E14" s="25"/>
      <c r="F14" s="25"/>
      <c r="G14" s="26"/>
      <c r="H14" s="29"/>
      <c r="I14" s="29">
        <f>H13+H14</f>
        <v>21</v>
      </c>
      <c r="J14" s="28"/>
    </row>
    <row r="15" spans="2:10" s="11" customFormat="1" ht="13.2" x14ac:dyDescent="0.2">
      <c r="B15" s="24"/>
      <c r="C15" s="25" t="s">
        <v>15</v>
      </c>
      <c r="D15" s="25"/>
      <c r="E15" s="25"/>
      <c r="F15" s="25"/>
      <c r="G15" s="26"/>
      <c r="H15" s="28"/>
      <c r="I15" s="28"/>
      <c r="J15" s="28">
        <f>+I11+I14</f>
        <v>45649390</v>
      </c>
    </row>
    <row r="16" spans="2:10" s="11" customFormat="1" ht="13.2" x14ac:dyDescent="0.2">
      <c r="B16" s="24" t="s">
        <v>6</v>
      </c>
      <c r="C16" s="25" t="s">
        <v>5</v>
      </c>
      <c r="D16" s="25"/>
      <c r="E16" s="25"/>
      <c r="F16" s="25"/>
      <c r="G16" s="26"/>
      <c r="H16" s="30"/>
      <c r="I16" s="28"/>
      <c r="J16" s="28"/>
    </row>
    <row r="17" spans="2:10" s="11" customFormat="1" ht="13.2" x14ac:dyDescent="0.2">
      <c r="B17" s="24"/>
      <c r="C17" s="25" t="s">
        <v>19</v>
      </c>
      <c r="D17" s="25" t="s">
        <v>20</v>
      </c>
      <c r="E17" s="25"/>
      <c r="F17" s="25"/>
      <c r="G17" s="26"/>
      <c r="H17" s="30"/>
      <c r="I17" s="28"/>
      <c r="J17" s="28"/>
    </row>
    <row r="18" spans="2:10" s="11" customFormat="1" ht="13.2" x14ac:dyDescent="0.2">
      <c r="B18" s="24"/>
      <c r="C18" s="25"/>
      <c r="D18" s="42" t="s">
        <v>30</v>
      </c>
      <c r="E18" s="25" t="s">
        <v>31</v>
      </c>
      <c r="F18" s="25"/>
      <c r="G18" s="26"/>
      <c r="H18" s="28"/>
      <c r="I18" s="28"/>
      <c r="J18" s="28"/>
    </row>
    <row r="19" spans="2:10" s="11" customFormat="1" ht="13.2" x14ac:dyDescent="0.2">
      <c r="B19" s="24"/>
      <c r="C19" s="13"/>
      <c r="D19" s="42"/>
      <c r="E19" s="25"/>
      <c r="F19" s="25" t="s">
        <v>32</v>
      </c>
      <c r="G19" s="26"/>
      <c r="H19" s="30">
        <v>21673590</v>
      </c>
      <c r="I19" s="28"/>
      <c r="J19" s="28"/>
    </row>
    <row r="20" spans="2:10" s="11" customFormat="1" ht="13.2" x14ac:dyDescent="0.2">
      <c r="B20" s="31"/>
      <c r="C20" s="13"/>
      <c r="D20" s="43"/>
      <c r="E20" s="25"/>
      <c r="F20" s="25" t="s">
        <v>33</v>
      </c>
      <c r="G20" s="26"/>
      <c r="H20" s="30">
        <v>4241170</v>
      </c>
      <c r="I20" s="28"/>
      <c r="J20" s="28"/>
    </row>
    <row r="21" spans="2:10" s="11" customFormat="1" ht="13.2" x14ac:dyDescent="0.2">
      <c r="B21" s="31"/>
      <c r="C21" s="13"/>
      <c r="D21" s="43"/>
      <c r="E21" s="25"/>
      <c r="F21" s="25" t="s">
        <v>34</v>
      </c>
      <c r="G21" s="26"/>
      <c r="H21" s="28">
        <v>3246161</v>
      </c>
      <c r="I21" s="28"/>
      <c r="J21" s="28"/>
    </row>
    <row r="22" spans="2:10" s="11" customFormat="1" ht="13.2" x14ac:dyDescent="0.2">
      <c r="B22" s="31"/>
      <c r="C22" s="13"/>
      <c r="D22" s="43"/>
      <c r="E22" s="25"/>
      <c r="F22" s="25" t="s">
        <v>82</v>
      </c>
      <c r="G22" s="26"/>
      <c r="H22" s="29">
        <v>430240</v>
      </c>
      <c r="I22" s="28"/>
      <c r="J22" s="28"/>
    </row>
    <row r="23" spans="2:10" s="11" customFormat="1" ht="13.2" x14ac:dyDescent="0.2">
      <c r="B23" s="24"/>
      <c r="C23" s="25"/>
      <c r="D23" s="43"/>
      <c r="E23" s="13"/>
      <c r="F23" s="25" t="s">
        <v>55</v>
      </c>
      <c r="G23" s="26"/>
      <c r="H23" s="28">
        <f>SUM(H19:H22)</f>
        <v>29591161</v>
      </c>
      <c r="I23" s="28"/>
      <c r="J23" s="28"/>
    </row>
    <row r="24" spans="2:10" s="11" customFormat="1" ht="13.2" x14ac:dyDescent="0.2">
      <c r="B24" s="24"/>
      <c r="C24" s="25"/>
      <c r="D24" s="43" t="s">
        <v>35</v>
      </c>
      <c r="E24" s="25" t="s">
        <v>36</v>
      </c>
      <c r="G24" s="26"/>
      <c r="H24" s="28">
        <v>268226</v>
      </c>
      <c r="I24" s="28"/>
      <c r="J24" s="28"/>
    </row>
    <row r="25" spans="2:10" s="11" customFormat="1" ht="13.2" x14ac:dyDescent="0.2">
      <c r="B25" s="24"/>
      <c r="C25" s="13"/>
      <c r="D25" s="43" t="s">
        <v>46</v>
      </c>
      <c r="E25" s="25" t="s">
        <v>37</v>
      </c>
      <c r="G25" s="26"/>
      <c r="H25" s="30">
        <v>1552913</v>
      </c>
      <c r="I25" s="28"/>
      <c r="J25" s="28"/>
    </row>
    <row r="26" spans="2:10" s="11" customFormat="1" ht="13.2" x14ac:dyDescent="0.2">
      <c r="B26" s="24"/>
      <c r="C26" s="25"/>
      <c r="D26" s="43" t="s">
        <v>47</v>
      </c>
      <c r="E26" s="13" t="s">
        <v>56</v>
      </c>
      <c r="F26" s="25"/>
      <c r="G26" s="26"/>
      <c r="H26" s="30">
        <v>180513</v>
      </c>
      <c r="I26" s="28"/>
      <c r="J26" s="28"/>
    </row>
    <row r="27" spans="2:10" s="11" customFormat="1" ht="13.2" x14ac:dyDescent="0.2">
      <c r="B27" s="24"/>
      <c r="C27" s="13"/>
      <c r="D27" s="43" t="s">
        <v>48</v>
      </c>
      <c r="E27" s="25" t="s">
        <v>38</v>
      </c>
      <c r="G27" s="26"/>
      <c r="H27" s="30">
        <v>330714</v>
      </c>
      <c r="I27" s="28"/>
      <c r="J27" s="28"/>
    </row>
    <row r="28" spans="2:10" s="11" customFormat="1" ht="13.2" x14ac:dyDescent="0.2">
      <c r="B28" s="24"/>
      <c r="C28" s="13"/>
      <c r="D28" s="43" t="s">
        <v>49</v>
      </c>
      <c r="E28" s="25" t="s">
        <v>88</v>
      </c>
      <c r="G28" s="26"/>
      <c r="H28" s="30">
        <v>366727</v>
      </c>
      <c r="I28" s="28"/>
      <c r="J28" s="28"/>
    </row>
    <row r="29" spans="2:10" s="11" customFormat="1" ht="13.2" x14ac:dyDescent="0.2">
      <c r="B29" s="24"/>
      <c r="C29" s="13"/>
      <c r="D29" s="43" t="s">
        <v>50</v>
      </c>
      <c r="E29" s="25" t="s">
        <v>39</v>
      </c>
      <c r="G29" s="26"/>
      <c r="H29" s="30">
        <v>2227920</v>
      </c>
      <c r="I29" s="28"/>
      <c r="J29" s="28"/>
    </row>
    <row r="30" spans="2:10" s="11" customFormat="1" ht="13.2" x14ac:dyDescent="0.2">
      <c r="B30" s="24"/>
      <c r="C30" s="13"/>
      <c r="D30" s="43" t="s">
        <v>74</v>
      </c>
      <c r="E30" s="25" t="s">
        <v>57</v>
      </c>
      <c r="G30" s="26"/>
      <c r="H30" s="30">
        <v>186619</v>
      </c>
      <c r="I30" s="28"/>
      <c r="J30" s="28"/>
    </row>
    <row r="31" spans="2:10" s="11" customFormat="1" ht="13.2" x14ac:dyDescent="0.2">
      <c r="B31" s="24"/>
      <c r="C31" s="13"/>
      <c r="D31" s="43" t="s">
        <v>51</v>
      </c>
      <c r="E31" s="25" t="s">
        <v>58</v>
      </c>
      <c r="G31" s="26"/>
      <c r="H31" s="30">
        <v>170372</v>
      </c>
      <c r="I31" s="28"/>
      <c r="J31" s="28"/>
    </row>
    <row r="32" spans="2:10" s="11" customFormat="1" ht="13.2" x14ac:dyDescent="0.2">
      <c r="B32" s="24"/>
      <c r="C32" s="13"/>
      <c r="D32" s="43" t="s">
        <v>52</v>
      </c>
      <c r="E32" s="25" t="s">
        <v>40</v>
      </c>
      <c r="G32" s="26"/>
      <c r="H32" s="30">
        <v>2352286</v>
      </c>
      <c r="I32" s="28"/>
      <c r="J32" s="28"/>
    </row>
    <row r="33" spans="2:13" s="11" customFormat="1" ht="13.2" x14ac:dyDescent="0.2">
      <c r="B33" s="24"/>
      <c r="C33" s="13"/>
      <c r="D33" s="43" t="s">
        <v>53</v>
      </c>
      <c r="E33" s="25" t="s">
        <v>90</v>
      </c>
      <c r="G33" s="26"/>
      <c r="H33" s="30">
        <v>110019</v>
      </c>
      <c r="I33" s="28"/>
      <c r="J33" s="28"/>
    </row>
    <row r="34" spans="2:13" s="11" customFormat="1" ht="13.2" x14ac:dyDescent="0.2">
      <c r="B34" s="24"/>
      <c r="C34" s="13"/>
      <c r="D34" s="43" t="s">
        <v>61</v>
      </c>
      <c r="E34" s="25" t="s">
        <v>91</v>
      </c>
      <c r="G34" s="26"/>
      <c r="H34" s="30">
        <v>525</v>
      </c>
      <c r="I34" s="28"/>
      <c r="J34" s="28"/>
    </row>
    <row r="35" spans="2:13" s="11" customFormat="1" ht="13.2" x14ac:dyDescent="0.2">
      <c r="B35" s="24"/>
      <c r="C35" s="13"/>
      <c r="D35" s="43" t="s">
        <v>63</v>
      </c>
      <c r="E35" s="25" t="s">
        <v>73</v>
      </c>
      <c r="G35" s="26"/>
      <c r="H35" s="30">
        <v>2158900</v>
      </c>
      <c r="I35" s="28"/>
      <c r="J35" s="28"/>
    </row>
    <row r="36" spans="2:13" s="11" customFormat="1" ht="13.2" x14ac:dyDescent="0.2">
      <c r="B36" s="24"/>
      <c r="C36" s="13"/>
      <c r="D36" s="43" t="s">
        <v>65</v>
      </c>
      <c r="E36" s="25" t="s">
        <v>43</v>
      </c>
      <c r="G36" s="26"/>
      <c r="H36" s="30">
        <v>1800741</v>
      </c>
      <c r="I36" s="28"/>
      <c r="J36" s="28"/>
    </row>
    <row r="37" spans="2:13" s="11" customFormat="1" ht="13.2" x14ac:dyDescent="0.2">
      <c r="B37" s="24"/>
      <c r="C37" s="13"/>
      <c r="D37" s="43" t="s">
        <v>69</v>
      </c>
      <c r="E37" s="25" t="s">
        <v>78</v>
      </c>
      <c r="G37" s="26"/>
      <c r="H37" s="30">
        <v>17332</v>
      </c>
      <c r="I37" s="28"/>
      <c r="J37" s="28"/>
    </row>
    <row r="38" spans="2:13" s="11" customFormat="1" ht="13.2" x14ac:dyDescent="0.2">
      <c r="B38" s="24"/>
      <c r="C38" s="13"/>
      <c r="D38" s="43" t="s">
        <v>75</v>
      </c>
      <c r="E38" s="25" t="s">
        <v>62</v>
      </c>
      <c r="G38" s="26"/>
      <c r="H38" s="30">
        <v>78300</v>
      </c>
      <c r="I38" s="28"/>
      <c r="J38" s="28"/>
    </row>
    <row r="39" spans="2:13" s="11" customFormat="1" ht="13.2" x14ac:dyDescent="0.2">
      <c r="B39" s="24"/>
      <c r="C39" s="13"/>
      <c r="D39" s="43" t="s">
        <v>79</v>
      </c>
      <c r="E39" s="25" t="s">
        <v>41</v>
      </c>
      <c r="G39" s="26"/>
      <c r="H39" s="30">
        <v>510123</v>
      </c>
      <c r="I39" s="28"/>
      <c r="J39" s="28"/>
    </row>
    <row r="40" spans="2:13" s="11" customFormat="1" ht="13.2" x14ac:dyDescent="0.2">
      <c r="B40" s="24"/>
      <c r="C40" s="13"/>
      <c r="D40" s="43" t="s">
        <v>80</v>
      </c>
      <c r="E40" s="25" t="s">
        <v>64</v>
      </c>
      <c r="G40" s="26"/>
      <c r="H40" s="30">
        <v>76446</v>
      </c>
      <c r="I40" s="28"/>
      <c r="J40" s="28"/>
    </row>
    <row r="41" spans="2:13" s="11" customFormat="1" ht="13.2" x14ac:dyDescent="0.2">
      <c r="B41" s="24"/>
      <c r="C41" s="13"/>
      <c r="D41" s="43" t="s">
        <v>81</v>
      </c>
      <c r="E41" s="25" t="s">
        <v>42</v>
      </c>
      <c r="G41" s="26"/>
      <c r="H41" s="30">
        <v>70000</v>
      </c>
      <c r="I41" s="28"/>
      <c r="J41" s="28"/>
    </row>
    <row r="42" spans="2:13" s="11" customFormat="1" ht="13.2" x14ac:dyDescent="0.2">
      <c r="B42" s="24"/>
      <c r="C42" s="13"/>
      <c r="D42" s="43" t="s">
        <v>87</v>
      </c>
      <c r="E42" s="25" t="s">
        <v>44</v>
      </c>
      <c r="G42" s="26"/>
      <c r="H42" s="30">
        <v>80700</v>
      </c>
      <c r="I42" s="28"/>
      <c r="J42" s="28"/>
    </row>
    <row r="43" spans="2:13" s="11" customFormat="1" ht="13.2" x14ac:dyDescent="0.2">
      <c r="B43" s="24"/>
      <c r="C43" s="13"/>
      <c r="D43" s="43" t="s">
        <v>89</v>
      </c>
      <c r="E43" s="25" t="s">
        <v>45</v>
      </c>
      <c r="G43" s="26"/>
      <c r="H43" s="29">
        <v>65084</v>
      </c>
      <c r="I43" s="28"/>
      <c r="J43" s="28"/>
    </row>
    <row r="44" spans="2:13" s="11" customFormat="1" ht="13.2" x14ac:dyDescent="0.2">
      <c r="B44" s="24"/>
      <c r="C44" s="13"/>
      <c r="D44" s="13"/>
      <c r="E44" s="13"/>
      <c r="F44" s="25"/>
      <c r="G44" s="32" t="s">
        <v>54</v>
      </c>
      <c r="H44" s="30"/>
      <c r="I44" s="28">
        <f>SUM(H23:H43)</f>
        <v>42195621</v>
      </c>
      <c r="J44" s="28"/>
      <c r="M44" s="17">
        <f>J15-I44</f>
        <v>3453769</v>
      </c>
    </row>
    <row r="45" spans="2:13" s="11" customFormat="1" ht="13.2" x14ac:dyDescent="0.2">
      <c r="B45" s="24"/>
      <c r="C45" s="25" t="s">
        <v>21</v>
      </c>
      <c r="D45" s="25" t="s">
        <v>22</v>
      </c>
      <c r="E45" s="25"/>
      <c r="F45" s="25"/>
      <c r="G45" s="26"/>
      <c r="H45" s="30"/>
      <c r="I45" s="28"/>
      <c r="J45" s="28"/>
    </row>
    <row r="46" spans="2:13" s="11" customFormat="1" ht="13.2" x14ac:dyDescent="0.2">
      <c r="B46" s="24"/>
      <c r="C46" s="25"/>
      <c r="D46" s="43" t="s">
        <v>30</v>
      </c>
      <c r="E46" s="25" t="s">
        <v>31</v>
      </c>
      <c r="F46" s="25"/>
      <c r="G46" s="26"/>
      <c r="H46" s="28">
        <v>95560</v>
      </c>
      <c r="I46" s="28"/>
      <c r="J46" s="28"/>
    </row>
    <row r="47" spans="2:13" s="11" customFormat="1" ht="13.2" x14ac:dyDescent="0.2">
      <c r="B47" s="24"/>
      <c r="C47" s="25"/>
      <c r="D47" s="43" t="s">
        <v>35</v>
      </c>
      <c r="E47" s="13" t="s">
        <v>56</v>
      </c>
      <c r="F47" s="25"/>
      <c r="G47" s="26"/>
      <c r="H47" s="30">
        <v>36668</v>
      </c>
      <c r="I47" s="28"/>
      <c r="J47" s="28"/>
    </row>
    <row r="48" spans="2:13" s="11" customFormat="1" ht="13.2" x14ac:dyDescent="0.2">
      <c r="B48" s="24"/>
      <c r="C48" s="25"/>
      <c r="D48" s="43" t="s">
        <v>46</v>
      </c>
      <c r="E48" s="13" t="s">
        <v>38</v>
      </c>
      <c r="F48" s="25"/>
      <c r="G48" s="26"/>
      <c r="H48" s="30">
        <v>82679</v>
      </c>
      <c r="I48" s="28"/>
      <c r="J48" s="28"/>
    </row>
    <row r="49" spans="2:10" s="11" customFormat="1" ht="13.2" x14ac:dyDescent="0.2">
      <c r="B49" s="24"/>
      <c r="C49" s="25"/>
      <c r="D49" s="43" t="s">
        <v>47</v>
      </c>
      <c r="E49" s="13" t="s">
        <v>39</v>
      </c>
      <c r="F49" s="25"/>
      <c r="G49" s="26"/>
      <c r="H49" s="30">
        <f>243683+40749</f>
        <v>284432</v>
      </c>
      <c r="I49" s="28"/>
      <c r="J49" s="28"/>
    </row>
    <row r="50" spans="2:10" s="11" customFormat="1" ht="13.2" x14ac:dyDescent="0.2">
      <c r="B50" s="24"/>
      <c r="C50" s="25"/>
      <c r="D50" s="43" t="s">
        <v>48</v>
      </c>
      <c r="E50" s="13" t="s">
        <v>57</v>
      </c>
      <c r="F50" s="25"/>
      <c r="G50" s="26"/>
      <c r="H50" s="30">
        <v>228115</v>
      </c>
      <c r="I50" s="28"/>
      <c r="J50" s="28"/>
    </row>
    <row r="51" spans="2:10" s="11" customFormat="1" ht="13.2" x14ac:dyDescent="0.2">
      <c r="B51" s="24"/>
      <c r="C51" s="25"/>
      <c r="D51" s="43" t="s">
        <v>49</v>
      </c>
      <c r="E51" s="13" t="s">
        <v>58</v>
      </c>
      <c r="F51" s="25"/>
      <c r="G51" s="26"/>
      <c r="H51" s="30">
        <f>152035+7892</f>
        <v>159927</v>
      </c>
      <c r="I51" s="28"/>
      <c r="J51" s="28"/>
    </row>
    <row r="52" spans="2:10" s="11" customFormat="1" ht="13.2" x14ac:dyDescent="0.2">
      <c r="B52" s="24"/>
      <c r="C52" s="25"/>
      <c r="D52" s="43" t="s">
        <v>50</v>
      </c>
      <c r="E52" s="13" t="s">
        <v>40</v>
      </c>
      <c r="F52" s="25"/>
      <c r="G52" s="26"/>
      <c r="H52" s="30">
        <v>588072</v>
      </c>
      <c r="I52" s="28"/>
      <c r="J52" s="28"/>
    </row>
    <row r="53" spans="2:10" s="11" customFormat="1" ht="13.2" x14ac:dyDescent="0.2">
      <c r="B53" s="24"/>
      <c r="C53" s="25"/>
      <c r="D53" s="43" t="s">
        <v>74</v>
      </c>
      <c r="E53" s="13" t="s">
        <v>73</v>
      </c>
      <c r="F53" s="25"/>
      <c r="G53" s="26"/>
      <c r="H53" s="30">
        <v>530688</v>
      </c>
      <c r="I53" s="28"/>
      <c r="J53" s="28"/>
    </row>
    <row r="54" spans="2:10" s="11" customFormat="1" ht="13.2" x14ac:dyDescent="0.2">
      <c r="B54" s="24"/>
      <c r="C54" s="25"/>
      <c r="D54" s="43" t="s">
        <v>51</v>
      </c>
      <c r="E54" s="25" t="s">
        <v>59</v>
      </c>
      <c r="F54" s="25"/>
      <c r="G54" s="26"/>
      <c r="H54" s="30">
        <v>525</v>
      </c>
      <c r="I54" s="28"/>
      <c r="J54" s="28"/>
    </row>
    <row r="55" spans="2:10" s="11" customFormat="1" ht="13.2" x14ac:dyDescent="0.2">
      <c r="B55" s="24"/>
      <c r="C55" s="25"/>
      <c r="D55" s="43" t="s">
        <v>52</v>
      </c>
      <c r="E55" s="25" t="s">
        <v>43</v>
      </c>
      <c r="F55" s="25"/>
      <c r="G55" s="26"/>
      <c r="H55" s="30">
        <v>294930</v>
      </c>
      <c r="I55" s="28"/>
      <c r="J55" s="28"/>
    </row>
    <row r="56" spans="2:10" s="11" customFormat="1" ht="13.2" x14ac:dyDescent="0.2">
      <c r="B56" s="24"/>
      <c r="C56" s="25"/>
      <c r="D56" s="43" t="s">
        <v>53</v>
      </c>
      <c r="E56" s="25" t="s">
        <v>60</v>
      </c>
      <c r="F56" s="25"/>
      <c r="G56" s="26"/>
      <c r="H56" s="30">
        <v>15819</v>
      </c>
      <c r="I56" s="28"/>
      <c r="J56" s="28"/>
    </row>
    <row r="57" spans="2:10" s="11" customFormat="1" ht="13.2" x14ac:dyDescent="0.2">
      <c r="B57" s="24"/>
      <c r="C57" s="25"/>
      <c r="D57" s="43" t="s">
        <v>61</v>
      </c>
      <c r="E57" s="25" t="s">
        <v>62</v>
      </c>
      <c r="F57" s="25"/>
      <c r="G57" s="26"/>
      <c r="H57" s="30">
        <v>2350</v>
      </c>
      <c r="I57" s="28"/>
      <c r="J57" s="28"/>
    </row>
    <row r="58" spans="2:10" s="11" customFormat="1" ht="13.2" x14ac:dyDescent="0.2">
      <c r="B58" s="24"/>
      <c r="C58" s="25"/>
      <c r="D58" s="43" t="s">
        <v>63</v>
      </c>
      <c r="E58" s="25" t="s">
        <v>41</v>
      </c>
      <c r="F58" s="25"/>
      <c r="G58" s="26"/>
      <c r="H58" s="30">
        <v>127532</v>
      </c>
      <c r="I58" s="28"/>
      <c r="J58" s="28"/>
    </row>
    <row r="59" spans="2:10" s="11" customFormat="1" ht="13.2" x14ac:dyDescent="0.2">
      <c r="B59" s="24"/>
      <c r="C59" s="25"/>
      <c r="D59" s="43" t="s">
        <v>65</v>
      </c>
      <c r="E59" s="25" t="s">
        <v>64</v>
      </c>
      <c r="F59" s="25"/>
      <c r="G59" s="26"/>
      <c r="H59" s="30">
        <v>45557</v>
      </c>
      <c r="I59" s="28"/>
      <c r="J59" s="28"/>
    </row>
    <row r="60" spans="2:10" s="11" customFormat="1" ht="13.2" x14ac:dyDescent="0.2">
      <c r="B60" s="24"/>
      <c r="C60" s="25"/>
      <c r="D60" s="43" t="s">
        <v>69</v>
      </c>
      <c r="E60" s="25" t="s">
        <v>44</v>
      </c>
      <c r="F60" s="25"/>
      <c r="G60" s="26"/>
      <c r="H60" s="30"/>
      <c r="I60" s="28"/>
      <c r="J60" s="28"/>
    </row>
    <row r="61" spans="2:10" s="11" customFormat="1" ht="13.2" x14ac:dyDescent="0.2">
      <c r="B61" s="24"/>
      <c r="C61" s="25"/>
      <c r="D61" s="43" t="s">
        <v>75</v>
      </c>
      <c r="E61" s="25" t="s">
        <v>45</v>
      </c>
      <c r="F61" s="25"/>
      <c r="G61" s="26"/>
      <c r="H61" s="29">
        <v>149842</v>
      </c>
      <c r="I61" s="28"/>
      <c r="J61" s="28"/>
    </row>
    <row r="62" spans="2:10" s="11" customFormat="1" ht="13.2" x14ac:dyDescent="0.2">
      <c r="B62" s="24"/>
      <c r="C62" s="25"/>
      <c r="D62" s="13"/>
      <c r="E62" s="25"/>
      <c r="F62" s="25"/>
      <c r="G62" s="32" t="s">
        <v>66</v>
      </c>
      <c r="H62" s="30"/>
      <c r="I62" s="29">
        <f>SUM(H46:H61)</f>
        <v>2642696</v>
      </c>
      <c r="J62" s="28"/>
    </row>
    <row r="63" spans="2:10" s="11" customFormat="1" ht="13.2" x14ac:dyDescent="0.2">
      <c r="B63" s="24"/>
      <c r="C63" s="25" t="s">
        <v>67</v>
      </c>
      <c r="D63" s="13"/>
      <c r="E63" s="25"/>
      <c r="F63" s="25"/>
      <c r="G63" s="26"/>
      <c r="H63" s="30"/>
      <c r="I63" s="28"/>
      <c r="J63" s="29">
        <f>I44+I62</f>
        <v>44838317</v>
      </c>
    </row>
    <row r="64" spans="2:10" s="11" customFormat="1" ht="13.2" x14ac:dyDescent="0.2">
      <c r="B64" s="24"/>
      <c r="C64" s="13"/>
      <c r="D64" s="25" t="s">
        <v>12</v>
      </c>
      <c r="E64" s="25"/>
      <c r="F64" s="25"/>
      <c r="G64" s="26"/>
      <c r="H64" s="30"/>
      <c r="I64" s="30"/>
      <c r="J64" s="28">
        <f>+J15-J63</f>
        <v>811073</v>
      </c>
    </row>
    <row r="65" spans="2:10" s="11" customFormat="1" ht="13.2" x14ac:dyDescent="0.2">
      <c r="B65" s="24" t="s">
        <v>8</v>
      </c>
      <c r="C65" s="25" t="s">
        <v>7</v>
      </c>
      <c r="D65" s="25"/>
      <c r="E65" s="25"/>
      <c r="F65" s="25"/>
      <c r="G65" s="26"/>
      <c r="H65" s="30"/>
      <c r="I65" s="28"/>
      <c r="J65" s="28"/>
    </row>
    <row r="66" spans="2:10" s="11" customFormat="1" ht="13.2" x14ac:dyDescent="0.2">
      <c r="B66" s="24"/>
      <c r="C66" s="25" t="s">
        <v>76</v>
      </c>
      <c r="D66" s="25"/>
      <c r="E66" s="25"/>
      <c r="F66" s="25"/>
      <c r="G66" s="26"/>
      <c r="H66" s="30">
        <v>0</v>
      </c>
      <c r="I66" s="28"/>
      <c r="J66" s="28"/>
    </row>
    <row r="67" spans="2:10" s="11" customFormat="1" ht="13.2" x14ac:dyDescent="0.2">
      <c r="B67" s="24"/>
      <c r="C67" s="25"/>
      <c r="D67" s="25"/>
      <c r="E67" s="25"/>
      <c r="F67" s="25"/>
      <c r="G67" s="26"/>
      <c r="H67" s="33"/>
      <c r="I67" s="29">
        <f>+H66+H67</f>
        <v>0</v>
      </c>
      <c r="J67" s="28"/>
    </row>
    <row r="68" spans="2:10" s="11" customFormat="1" ht="13.2" x14ac:dyDescent="0.2">
      <c r="B68" s="24"/>
      <c r="C68" s="25" t="s">
        <v>13</v>
      </c>
      <c r="D68" s="13"/>
      <c r="E68" s="25"/>
      <c r="F68" s="25"/>
      <c r="G68" s="26"/>
      <c r="H68" s="30"/>
      <c r="I68" s="28"/>
      <c r="J68" s="28">
        <f>+I67</f>
        <v>0</v>
      </c>
    </row>
    <row r="69" spans="2:10" s="11" customFormat="1" ht="13.2" x14ac:dyDescent="0.2">
      <c r="B69" s="24" t="s">
        <v>10</v>
      </c>
      <c r="C69" s="25" t="s">
        <v>9</v>
      </c>
      <c r="D69" s="25"/>
      <c r="E69" s="25"/>
      <c r="F69" s="25"/>
      <c r="G69" s="26"/>
      <c r="H69" s="30"/>
      <c r="I69" s="28"/>
      <c r="J69" s="28"/>
    </row>
    <row r="70" spans="2:10" s="11" customFormat="1" ht="13.2" x14ac:dyDescent="0.2">
      <c r="B70" s="24"/>
      <c r="C70" s="25"/>
      <c r="D70" s="25"/>
      <c r="E70" s="25"/>
      <c r="F70" s="25"/>
      <c r="G70" s="26"/>
      <c r="H70" s="33"/>
      <c r="I70" s="29"/>
      <c r="J70" s="28"/>
    </row>
    <row r="71" spans="2:10" s="11" customFormat="1" ht="13.2" x14ac:dyDescent="0.2">
      <c r="B71" s="24"/>
      <c r="C71" s="25" t="s">
        <v>14</v>
      </c>
      <c r="D71" s="13"/>
      <c r="E71" s="25"/>
      <c r="F71" s="25"/>
      <c r="G71" s="26"/>
      <c r="H71" s="30"/>
      <c r="I71" s="28"/>
      <c r="J71" s="29">
        <f>+I70</f>
        <v>0</v>
      </c>
    </row>
    <row r="72" spans="2:10" s="11" customFormat="1" ht="13.2" x14ac:dyDescent="0.2">
      <c r="B72" s="24"/>
      <c r="C72" s="25"/>
      <c r="D72" s="13" t="s">
        <v>23</v>
      </c>
      <c r="E72" s="25"/>
      <c r="F72" s="25"/>
      <c r="G72" s="26"/>
      <c r="H72" s="30"/>
      <c r="I72" s="28"/>
      <c r="J72" s="28">
        <f>+J64+J68-J71</f>
        <v>811073</v>
      </c>
    </row>
    <row r="73" spans="2:10" s="11" customFormat="1" ht="13.2" x14ac:dyDescent="0.2">
      <c r="B73" s="24"/>
      <c r="C73" s="25"/>
      <c r="D73" s="13" t="s">
        <v>24</v>
      </c>
      <c r="E73" s="25"/>
      <c r="F73" s="25"/>
      <c r="G73" s="26"/>
      <c r="H73" s="30"/>
      <c r="I73" s="28"/>
      <c r="J73" s="29">
        <v>0</v>
      </c>
    </row>
    <row r="74" spans="2:10" s="11" customFormat="1" ht="13.2" x14ac:dyDescent="0.2">
      <c r="B74" s="24"/>
      <c r="C74" s="25"/>
      <c r="D74" s="25" t="s">
        <v>16</v>
      </c>
      <c r="E74" s="25"/>
      <c r="F74" s="25"/>
      <c r="G74" s="26"/>
      <c r="H74" s="30"/>
      <c r="I74" s="28"/>
      <c r="J74" s="28">
        <f>+J72-J73</f>
        <v>811073</v>
      </c>
    </row>
    <row r="75" spans="2:10" s="11" customFormat="1" ht="13.2" x14ac:dyDescent="0.2">
      <c r="B75" s="24"/>
      <c r="C75" s="25"/>
      <c r="D75" s="25" t="s">
        <v>17</v>
      </c>
      <c r="E75" s="25"/>
      <c r="F75" s="25"/>
      <c r="G75" s="26"/>
      <c r="H75" s="27"/>
      <c r="I75" s="28"/>
      <c r="J75" s="29">
        <v>11962401</v>
      </c>
    </row>
    <row r="76" spans="2:10" s="11" customFormat="1" ht="13.8" thickBot="1" x14ac:dyDescent="0.25">
      <c r="B76" s="34"/>
      <c r="C76" s="35"/>
      <c r="D76" s="35" t="s">
        <v>18</v>
      </c>
      <c r="E76" s="35"/>
      <c r="F76" s="35"/>
      <c r="G76" s="36"/>
      <c r="H76" s="37"/>
      <c r="I76" s="29"/>
      <c r="J76" s="38">
        <f>+J74+J75</f>
        <v>12773474</v>
      </c>
    </row>
    <row r="77" spans="2:10" s="11" customFormat="1" ht="13.8" thickTop="1" x14ac:dyDescent="0.2">
      <c r="B77" s="39" t="s">
        <v>25</v>
      </c>
      <c r="C77" s="40"/>
      <c r="D77" s="40"/>
      <c r="E77" s="40"/>
      <c r="F77" s="40"/>
      <c r="G77" s="40"/>
      <c r="H77" s="41"/>
      <c r="I77" s="41"/>
      <c r="J77" s="41"/>
    </row>
    <row r="78" spans="2:10" s="1" customFormat="1" ht="13.2" x14ac:dyDescent="0.2">
      <c r="B78" s="6"/>
      <c r="C78" s="5"/>
      <c r="D78" s="5"/>
      <c r="E78" s="5"/>
      <c r="F78" s="5"/>
      <c r="G78" s="5"/>
      <c r="H78" s="19"/>
      <c r="I78" s="19"/>
      <c r="J78" s="19"/>
    </row>
  </sheetData>
  <customSheetViews>
    <customSheetView guid="{1F4C3A28-8AF7-4CA2-AA54-2977604E1925}" showPageBreaks="1" topLeftCell="A31">
      <selection activeCell="M28" sqref="M28"/>
      <pageMargins left="0.51181102362204722" right="0.51181102362204722" top="0.51181102362204722" bottom="0.51181102362204722" header="0.51181102362204722" footer="0.39370078740157483"/>
      <printOptions horizontalCentered="1"/>
      <pageSetup paperSize="9" scale="90" orientation="portrait" r:id="rId1"/>
      <headerFooter alignWithMargins="0">
        <oddFooter xml:space="preserve">&amp;C&amp;"Century,標準"
</oddFooter>
      </headerFooter>
    </customSheetView>
    <customSheetView guid="{C6C41CC9-EC89-4C60-B6AF-090407442283}" showPageBreaks="1">
      <pageMargins left="0.51181102362204722" right="0.51181102362204722" top="0.51181102362204722" bottom="0.51181102362204722" header="0.31496062992125984" footer="0.39370078740157483"/>
      <printOptions horizontalCentered="1"/>
      <pageSetup paperSize="9" scale="90" orientation="portrait" r:id="rId2"/>
      <headerFooter>
        <oddFooter>&amp;C&amp;"Century,標準"25</oddFooter>
      </headerFooter>
    </customSheetView>
  </customSheetViews>
  <mergeCells count="1">
    <mergeCell ref="H6:J6"/>
  </mergeCells>
  <phoneticPr fontId="2"/>
  <printOptions horizontalCentered="1"/>
  <pageMargins left="0.51181102362204722" right="0.51181102362204722" top="0.74803149606299213" bottom="0.74803149606299213" header="0.31496062992125984" footer="0.19685039370078741"/>
  <pageSetup paperSize="9" scale="80" firstPageNumber="152" orientation="portrait" useFirstPageNumber="1" r:id="rId3"/>
  <headerFooter scaleWithDoc="0" alignWithMargins="0">
    <oddFooter xml:space="preserve">&amp;C
</oddFoot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活動計算書</vt:lpstr>
      <vt:lpstr>活動計算書!Print_Area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的場 秀剛（NPO認定制度特命室）</dc:creator>
  <cp:lastModifiedBy>GOLD</cp:lastModifiedBy>
  <cp:lastPrinted>2018-11-22T07:45:08Z</cp:lastPrinted>
  <dcterms:created xsi:type="dcterms:W3CDTF">2009-08-15T00:27:33Z</dcterms:created>
  <dcterms:modified xsi:type="dcterms:W3CDTF">2019-09-18T02:03:44Z</dcterms:modified>
</cp:coreProperties>
</file>