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A9FE" lockStructure="1"/>
  <bookViews>
    <workbookView xWindow="0" yWindow="0" windowWidth="7485" windowHeight="3975" firstSheet="1" activeTab="1"/>
  </bookViews>
  <sheets>
    <sheet name="収支予算等入力例" sheetId="28" r:id="rId1"/>
    <sheet name="収支予算等入力フォーム" sheetId="30" r:id="rId2"/>
    <sheet name="申請準備ワークシート記入例" sheetId="32" r:id="rId3"/>
    <sheet name="申請準備ワークシート入力フォーム" sheetId="31" r:id="rId4"/>
  </sheets>
  <definedNames>
    <definedName name="_xlnm.Print_Area" localSheetId="1">収支予算等入力フォーム!$A$1:$N$122</definedName>
    <definedName name="_xlnm.Print_Area" localSheetId="0">収支予算等入力例!$A$1:$N$118</definedName>
    <definedName name="あなたのまちづくり">収支予算等入力フォーム!$U$2:$U$5</definedName>
    <definedName name="みんなのいのち">収支予算等入力フォーム!$V$2:$V$4</definedName>
    <definedName name="海と身近にふれあう">収支予算等入力フォーム!$S$2</definedName>
    <definedName name="海と船の研究">収支予算等入力フォーム!$P$2</definedName>
    <definedName name="海の安全・環境をまもる">収支予算等入力フォーム!$R$2</definedName>
    <definedName name="海をささえる人づくり">収支予算等入力フォーム!$Q$2</definedName>
    <definedName name="海洋教育の推進">収支予算等入力フォーム!$T$2</definedName>
    <definedName name="子ども・若者の未来">収支予算等入力フォーム!$W$2:$W$4</definedName>
    <definedName name="豊かな文化">収支予算等入力フォーム!$X$2:$X$4</definedName>
  </definedNames>
  <calcPr calcId="145621"/>
  <fileRecoveryPr autoRecover="0"/>
</workbook>
</file>

<file path=xl/calcChain.xml><?xml version="1.0" encoding="utf-8"?>
<calcChain xmlns="http://schemas.openxmlformats.org/spreadsheetml/2006/main">
  <c r="F36" i="28" l="1"/>
  <c r="F35" i="28"/>
  <c r="G17" i="32"/>
  <c r="G16" i="32"/>
  <c r="G15" i="32"/>
  <c r="G17" i="31"/>
  <c r="G16" i="31"/>
  <c r="G15" i="31"/>
  <c r="M102" i="30"/>
  <c r="M101" i="30"/>
  <c r="M100" i="30"/>
  <c r="M99" i="30"/>
  <c r="M98" i="30"/>
  <c r="B98" i="30" s="1"/>
  <c r="M97" i="30"/>
  <c r="M96" i="30"/>
  <c r="M95" i="30"/>
  <c r="M94" i="30"/>
  <c r="M93" i="30"/>
  <c r="B93" i="30" s="1"/>
  <c r="M92" i="30"/>
  <c r="M91" i="30"/>
  <c r="M90" i="30"/>
  <c r="M89" i="30"/>
  <c r="M88" i="30"/>
  <c r="M87" i="30"/>
  <c r="M86" i="30"/>
  <c r="M85" i="30"/>
  <c r="M84" i="30"/>
  <c r="M83" i="30"/>
  <c r="M82" i="30"/>
  <c r="M81" i="30"/>
  <c r="M80" i="30"/>
  <c r="M79" i="30"/>
  <c r="M78" i="30"/>
  <c r="M77" i="30"/>
  <c r="M76" i="30"/>
  <c r="M75" i="30"/>
  <c r="M74" i="30"/>
  <c r="M73" i="30"/>
  <c r="M72" i="30"/>
  <c r="M71" i="30"/>
  <c r="M70" i="30"/>
  <c r="M69" i="30"/>
  <c r="M68" i="30"/>
  <c r="M67" i="30"/>
  <c r="M66" i="30"/>
  <c r="M65" i="30"/>
  <c r="M64" i="30"/>
  <c r="M63" i="30"/>
  <c r="B63" i="30" s="1"/>
  <c r="M62" i="30"/>
  <c r="M61" i="30"/>
  <c r="M60" i="30"/>
  <c r="M59" i="30"/>
  <c r="M58" i="30"/>
  <c r="M57" i="30"/>
  <c r="M56" i="30"/>
  <c r="M55" i="30"/>
  <c r="M54" i="30"/>
  <c r="M53" i="30"/>
  <c r="M52" i="30"/>
  <c r="M51" i="30"/>
  <c r="M50" i="30"/>
  <c r="M49" i="30"/>
  <c r="M48" i="30"/>
  <c r="M47" i="30"/>
  <c r="M46" i="30"/>
  <c r="M45" i="30"/>
  <c r="M44" i="30"/>
  <c r="M43" i="30"/>
  <c r="M44" i="28"/>
  <c r="M45" i="28"/>
  <c r="M46" i="28"/>
  <c r="M47" i="28"/>
  <c r="M48" i="28"/>
  <c r="F32" i="28" s="1"/>
  <c r="M49" i="28"/>
  <c r="B48" i="28" s="1"/>
  <c r="M50" i="28"/>
  <c r="F34" i="28" s="1"/>
  <c r="M51" i="28"/>
  <c r="M52" i="28"/>
  <c r="M53" i="28"/>
  <c r="M54" i="28"/>
  <c r="B53" i="28" s="1"/>
  <c r="M55" i="28"/>
  <c r="M56" i="28"/>
  <c r="M57" i="28"/>
  <c r="M58" i="28"/>
  <c r="M59" i="28"/>
  <c r="M60" i="28"/>
  <c r="B58" i="28" s="1"/>
  <c r="M61" i="28"/>
  <c r="M62" i="28"/>
  <c r="M63" i="28"/>
  <c r="M64" i="28"/>
  <c r="B64" i="28" s="1"/>
  <c r="M65" i="28"/>
  <c r="M66" i="28"/>
  <c r="M67" i="28"/>
  <c r="M68" i="28"/>
  <c r="M69" i="28"/>
  <c r="M70" i="28"/>
  <c r="M71" i="28"/>
  <c r="M72" i="28"/>
  <c r="B69" i="28"/>
  <c r="M73" i="28"/>
  <c r="M74" i="28"/>
  <c r="M75" i="28"/>
  <c r="M76" i="28"/>
  <c r="M77" i="28"/>
  <c r="B74" i="28" s="1"/>
  <c r="M78" i="28"/>
  <c r="M79" i="28"/>
  <c r="F37" i="28" s="1"/>
  <c r="M80" i="28"/>
  <c r="M81" i="28"/>
  <c r="M82" i="28"/>
  <c r="M83" i="28"/>
  <c r="M84" i="28"/>
  <c r="M85" i="28"/>
  <c r="M86" i="28"/>
  <c r="M87" i="28"/>
  <c r="B84" i="28" s="1"/>
  <c r="M88" i="28"/>
  <c r="M89" i="28"/>
  <c r="M90" i="28"/>
  <c r="M91" i="28"/>
  <c r="M92" i="28"/>
  <c r="M93" i="28"/>
  <c r="M94" i="28"/>
  <c r="M95" i="28"/>
  <c r="M96" i="28"/>
  <c r="B94" i="28" s="1"/>
  <c r="M97" i="28"/>
  <c r="M98" i="28"/>
  <c r="M43" i="28"/>
  <c r="F33" i="28" s="1"/>
  <c r="B43" i="28"/>
  <c r="F35" i="30"/>
  <c r="F36" i="30"/>
  <c r="F37" i="30"/>
  <c r="B38" i="28"/>
  <c r="L65" i="28"/>
  <c r="I65" i="28"/>
  <c r="F65" i="28"/>
  <c r="L60" i="28"/>
  <c r="I60" i="28"/>
  <c r="F60" i="28"/>
  <c r="L102" i="30"/>
  <c r="I102" i="30"/>
  <c r="F102" i="30"/>
  <c r="L101" i="30"/>
  <c r="I101" i="30"/>
  <c r="F101" i="30"/>
  <c r="L100" i="30"/>
  <c r="I100" i="30"/>
  <c r="F100" i="30"/>
  <c r="L99" i="30"/>
  <c r="I99" i="30"/>
  <c r="F99" i="30"/>
  <c r="L98" i="30"/>
  <c r="I98" i="30"/>
  <c r="F98" i="30"/>
  <c r="L97" i="30"/>
  <c r="I97" i="30"/>
  <c r="F97" i="30"/>
  <c r="L96" i="30"/>
  <c r="I96" i="30"/>
  <c r="F96" i="30"/>
  <c r="L95" i="30"/>
  <c r="I95" i="30"/>
  <c r="F95" i="30"/>
  <c r="L94" i="30"/>
  <c r="I94" i="30"/>
  <c r="F94" i="30"/>
  <c r="L93" i="30"/>
  <c r="I93" i="30"/>
  <c r="F93" i="30"/>
  <c r="L92" i="30"/>
  <c r="I92" i="30"/>
  <c r="F92" i="30"/>
  <c r="L91" i="30"/>
  <c r="I91" i="30"/>
  <c r="F91" i="30"/>
  <c r="L90" i="30"/>
  <c r="I90" i="30"/>
  <c r="F90" i="30"/>
  <c r="L89" i="30"/>
  <c r="I89" i="30"/>
  <c r="F89" i="30"/>
  <c r="L88" i="30"/>
  <c r="I88" i="30"/>
  <c r="F88" i="30"/>
  <c r="L87" i="30"/>
  <c r="I87" i="30"/>
  <c r="F87" i="30"/>
  <c r="L86" i="30"/>
  <c r="I86" i="30"/>
  <c r="F86" i="30"/>
  <c r="L85" i="30"/>
  <c r="I85" i="30"/>
  <c r="F85" i="30"/>
  <c r="L84" i="30"/>
  <c r="I84" i="30"/>
  <c r="F84" i="30"/>
  <c r="L83" i="30"/>
  <c r="I83" i="30"/>
  <c r="F83" i="30"/>
  <c r="L82" i="30"/>
  <c r="I82" i="30"/>
  <c r="F82" i="30"/>
  <c r="L81" i="30"/>
  <c r="I81" i="30"/>
  <c r="F81" i="30"/>
  <c r="L80" i="30"/>
  <c r="I80" i="30"/>
  <c r="F80" i="30"/>
  <c r="L79" i="30"/>
  <c r="I79" i="30"/>
  <c r="F79" i="30"/>
  <c r="L78" i="30"/>
  <c r="I78" i="30"/>
  <c r="F78" i="30"/>
  <c r="L77" i="30"/>
  <c r="I77" i="30"/>
  <c r="F77" i="30"/>
  <c r="L76" i="30"/>
  <c r="I76" i="30"/>
  <c r="F76" i="30"/>
  <c r="L75" i="30"/>
  <c r="I75" i="30"/>
  <c r="F75" i="30"/>
  <c r="L74" i="30"/>
  <c r="I74" i="30"/>
  <c r="F74" i="30"/>
  <c r="L73" i="30"/>
  <c r="I73" i="30"/>
  <c r="F73" i="30"/>
  <c r="L72" i="30"/>
  <c r="I72" i="30"/>
  <c r="F72" i="30"/>
  <c r="L71" i="30"/>
  <c r="I71" i="30"/>
  <c r="F71" i="30"/>
  <c r="L70" i="30"/>
  <c r="I70" i="30"/>
  <c r="F70" i="30"/>
  <c r="L69" i="30"/>
  <c r="I69" i="30"/>
  <c r="F69" i="30"/>
  <c r="L68" i="30"/>
  <c r="I68" i="30"/>
  <c r="F68" i="30"/>
  <c r="L67" i="30"/>
  <c r="I67" i="30"/>
  <c r="F67" i="30"/>
  <c r="L66" i="30"/>
  <c r="I66" i="30"/>
  <c r="F66" i="30"/>
  <c r="L65" i="30"/>
  <c r="I65" i="30"/>
  <c r="F65" i="30"/>
  <c r="L64" i="30"/>
  <c r="I64" i="30"/>
  <c r="F64" i="30"/>
  <c r="L63" i="30"/>
  <c r="I63" i="30"/>
  <c r="F63" i="30"/>
  <c r="L62" i="30"/>
  <c r="I62" i="30"/>
  <c r="F62" i="30"/>
  <c r="L61" i="30"/>
  <c r="I61" i="30"/>
  <c r="F61" i="30"/>
  <c r="L60" i="30"/>
  <c r="I60" i="30"/>
  <c r="F60" i="30"/>
  <c r="L59" i="30"/>
  <c r="I59" i="30"/>
  <c r="F59" i="30"/>
  <c r="L58" i="30"/>
  <c r="I58" i="30"/>
  <c r="F58" i="30"/>
  <c r="L57" i="30"/>
  <c r="I57" i="30"/>
  <c r="F57" i="30"/>
  <c r="L56" i="30"/>
  <c r="I56" i="30"/>
  <c r="F56" i="30"/>
  <c r="L55" i="30"/>
  <c r="I55" i="30"/>
  <c r="F55" i="30"/>
  <c r="L54" i="30"/>
  <c r="I54" i="30"/>
  <c r="F54" i="30"/>
  <c r="L53" i="30"/>
  <c r="I53" i="30"/>
  <c r="F53" i="30"/>
  <c r="L52" i="30"/>
  <c r="I52" i="30"/>
  <c r="F52" i="30"/>
  <c r="L51" i="30"/>
  <c r="I51" i="30"/>
  <c r="F51" i="30"/>
  <c r="L50" i="30"/>
  <c r="I50" i="30"/>
  <c r="F50" i="30"/>
  <c r="L49" i="30"/>
  <c r="I49" i="30"/>
  <c r="F49" i="30"/>
  <c r="L48" i="30"/>
  <c r="I48" i="30"/>
  <c r="F48" i="30"/>
  <c r="L47" i="30"/>
  <c r="I47" i="30"/>
  <c r="F47" i="30"/>
  <c r="L46" i="30"/>
  <c r="I46" i="30"/>
  <c r="F46" i="30"/>
  <c r="L45" i="30"/>
  <c r="I45" i="30"/>
  <c r="F45" i="30"/>
  <c r="L44" i="30"/>
  <c r="I44" i="30"/>
  <c r="F44" i="30"/>
  <c r="L43" i="30"/>
  <c r="I43" i="30"/>
  <c r="F43" i="30"/>
  <c r="L88" i="28"/>
  <c r="I88" i="28"/>
  <c r="F88" i="28"/>
  <c r="L87" i="28"/>
  <c r="I87" i="28"/>
  <c r="F87" i="28"/>
  <c r="L86" i="28"/>
  <c r="I86" i="28"/>
  <c r="F86" i="28"/>
  <c r="L85" i="28"/>
  <c r="I85" i="28"/>
  <c r="F85" i="28"/>
  <c r="L84" i="28"/>
  <c r="I84" i="28"/>
  <c r="F84" i="28"/>
  <c r="F61" i="28"/>
  <c r="I61" i="28"/>
  <c r="L61" i="28"/>
  <c r="F70" i="28"/>
  <c r="I70" i="28"/>
  <c r="L70" i="28"/>
  <c r="I64" i="28"/>
  <c r="L64" i="28"/>
  <c r="F64" i="28"/>
  <c r="F59" i="28"/>
  <c r="I59" i="28"/>
  <c r="L59" i="28"/>
  <c r="L55" i="28"/>
  <c r="F55" i="28"/>
  <c r="I55" i="28"/>
  <c r="L54" i="28"/>
  <c r="I54" i="28"/>
  <c r="F54" i="28"/>
  <c r="L98" i="28"/>
  <c r="L97" i="28"/>
  <c r="L96" i="28"/>
  <c r="L95" i="28"/>
  <c r="L94" i="28"/>
  <c r="L93" i="28"/>
  <c r="L92" i="28"/>
  <c r="L91" i="28"/>
  <c r="L90" i="28"/>
  <c r="L89" i="28"/>
  <c r="L83" i="28"/>
  <c r="L82" i="28"/>
  <c r="L79" i="28"/>
  <c r="L78" i="28"/>
  <c r="L77" i="28"/>
  <c r="L76" i="28"/>
  <c r="L75" i="28"/>
  <c r="L74" i="28"/>
  <c r="L73" i="28"/>
  <c r="L72" i="28"/>
  <c r="L71" i="28"/>
  <c r="L69" i="28"/>
  <c r="L68" i="28"/>
  <c r="L67" i="28"/>
  <c r="L66" i="28"/>
  <c r="L63" i="28"/>
  <c r="L62" i="28"/>
  <c r="L58" i="28"/>
  <c r="L57" i="28"/>
  <c r="L56" i="28"/>
  <c r="L53" i="28"/>
  <c r="L52" i="28"/>
  <c r="L51" i="28"/>
  <c r="L50" i="28"/>
  <c r="L49" i="28"/>
  <c r="L48" i="28"/>
  <c r="I98" i="28"/>
  <c r="I97" i="28"/>
  <c r="I96" i="28"/>
  <c r="I95" i="28"/>
  <c r="I94" i="28"/>
  <c r="I93" i="28"/>
  <c r="I92" i="28"/>
  <c r="I91" i="28"/>
  <c r="I90" i="28"/>
  <c r="I89" i="28"/>
  <c r="I83" i="28"/>
  <c r="I82" i="28"/>
  <c r="I79" i="28"/>
  <c r="I78" i="28"/>
  <c r="I77" i="28"/>
  <c r="I76" i="28"/>
  <c r="I75" i="28"/>
  <c r="I74" i="28"/>
  <c r="I73" i="28"/>
  <c r="I72" i="28"/>
  <c r="I71" i="28"/>
  <c r="I69" i="28"/>
  <c r="I68" i="28"/>
  <c r="I67" i="28"/>
  <c r="I66" i="28"/>
  <c r="I63" i="28"/>
  <c r="I62" i="28"/>
  <c r="I58" i="28"/>
  <c r="I57" i="28"/>
  <c r="I56" i="28"/>
  <c r="I53" i="28"/>
  <c r="F98" i="28"/>
  <c r="F97" i="28"/>
  <c r="F96" i="28"/>
  <c r="F95" i="28"/>
  <c r="F94" i="28"/>
  <c r="F93" i="28"/>
  <c r="F92" i="28"/>
  <c r="F91" i="28"/>
  <c r="F90" i="28"/>
  <c r="F89" i="28"/>
  <c r="F83" i="28"/>
  <c r="F82" i="28"/>
  <c r="F79" i="28"/>
  <c r="F78" i="28"/>
  <c r="F77" i="28"/>
  <c r="F76" i="28"/>
  <c r="F75" i="28"/>
  <c r="F74" i="28"/>
  <c r="F73" i="28"/>
  <c r="F72" i="28"/>
  <c r="F71" i="28"/>
  <c r="F69" i="28"/>
  <c r="F68" i="28"/>
  <c r="F67" i="28"/>
  <c r="F66" i="28"/>
  <c r="F63" i="28"/>
  <c r="F62" i="28"/>
  <c r="F58" i="28"/>
  <c r="F57" i="28"/>
  <c r="F56" i="28"/>
  <c r="F53" i="28"/>
  <c r="I52" i="28"/>
  <c r="I51" i="28"/>
  <c r="I50" i="28"/>
  <c r="I49" i="28"/>
  <c r="I48" i="28"/>
  <c r="F52" i="28"/>
  <c r="F51" i="28"/>
  <c r="F50" i="28"/>
  <c r="F49" i="28"/>
  <c r="F48" i="28"/>
  <c r="L47" i="28"/>
  <c r="L46" i="28"/>
  <c r="L45" i="28"/>
  <c r="L44" i="28"/>
  <c r="L43" i="28"/>
  <c r="I47" i="28"/>
  <c r="I46" i="28"/>
  <c r="I45" i="28"/>
  <c r="I44" i="28"/>
  <c r="I43" i="28"/>
  <c r="F43" i="28"/>
  <c r="F47" i="28"/>
  <c r="F46" i="28"/>
  <c r="F45" i="28"/>
  <c r="F44" i="28"/>
  <c r="B89" i="28"/>
  <c r="B43" i="30" l="1"/>
  <c r="B79" i="28"/>
  <c r="M99" i="28" s="1"/>
  <c r="M101" i="28" s="1"/>
  <c r="B83" i="30"/>
  <c r="B73" i="30"/>
  <c r="B88" i="30"/>
  <c r="B78" i="30"/>
  <c r="B68" i="30"/>
  <c r="B58" i="30"/>
  <c r="B53" i="30"/>
  <c r="B48" i="30"/>
  <c r="M100" i="28" l="1"/>
  <c r="F38" i="28" s="1"/>
  <c r="F39" i="28" s="1"/>
  <c r="D27" i="28"/>
  <c r="M103" i="30"/>
  <c r="M105" i="30" s="1"/>
  <c r="D25" i="28" l="1"/>
  <c r="D26" i="28" s="1"/>
  <c r="I36" i="28"/>
  <c r="I35" i="28"/>
  <c r="I33" i="28"/>
  <c r="I37" i="28"/>
  <c r="I34" i="28"/>
  <c r="I32" i="28"/>
  <c r="I39" i="28" s="1"/>
  <c r="M104" i="30"/>
  <c r="F38" i="30" s="1"/>
  <c r="F39" i="30" s="1"/>
  <c r="I35" i="30" s="1"/>
  <c r="D25" i="30"/>
  <c r="D26" i="30" s="1"/>
  <c r="I36" i="30" l="1"/>
  <c r="I32" i="30"/>
  <c r="I33" i="30"/>
  <c r="I37" i="30"/>
  <c r="I34" i="30"/>
  <c r="I39" i="30" l="1"/>
</calcChain>
</file>

<file path=xl/sharedStrings.xml><?xml version="1.0" encoding="utf-8"?>
<sst xmlns="http://schemas.openxmlformats.org/spreadsheetml/2006/main" count="414" uniqueCount="249">
  <si>
    <t>算出根拠</t>
    <rPh sb="0" eb="2">
      <t>サンシュツ</t>
    </rPh>
    <rPh sb="2" eb="4">
      <t>コンキョ</t>
    </rPh>
    <phoneticPr fontId="3"/>
  </si>
  <si>
    <t>備考</t>
    <rPh sb="0" eb="2">
      <t>ビコウ</t>
    </rPh>
    <phoneticPr fontId="3"/>
  </si>
  <si>
    <t>回</t>
    <rPh sb="0" eb="1">
      <t>カイ</t>
    </rPh>
    <phoneticPr fontId="2"/>
  </si>
  <si>
    <t>委託費</t>
    <rPh sb="0" eb="2">
      <t>イタク</t>
    </rPh>
    <rPh sb="2" eb="3">
      <t>ヒ</t>
    </rPh>
    <phoneticPr fontId="2"/>
  </si>
  <si>
    <t>回</t>
    <rPh sb="0" eb="1">
      <t>カイ</t>
    </rPh>
    <phoneticPr fontId="2"/>
  </si>
  <si>
    <t>単位</t>
    <rPh sb="0" eb="2">
      <t>タンイ</t>
    </rPh>
    <phoneticPr fontId="2"/>
  </si>
  <si>
    <t>項目名</t>
    <rPh sb="0" eb="2">
      <t>コウモク</t>
    </rPh>
    <rPh sb="2" eb="3">
      <t>メイ</t>
    </rPh>
    <phoneticPr fontId="2"/>
  </si>
  <si>
    <t>積</t>
    <rPh sb="0" eb="1">
      <t>セキ</t>
    </rPh>
    <phoneticPr fontId="2"/>
  </si>
  <si>
    <t>値</t>
    <rPh sb="0" eb="1">
      <t>チ</t>
    </rPh>
    <phoneticPr fontId="2"/>
  </si>
  <si>
    <t>人</t>
    <rPh sb="0" eb="1">
      <t>ヒト</t>
    </rPh>
    <phoneticPr fontId="2"/>
  </si>
  <si>
    <t>費目</t>
    <rPh sb="0" eb="2">
      <t>ヒモク</t>
    </rPh>
    <phoneticPr fontId="2"/>
  </si>
  <si>
    <t>印刷製本費</t>
    <rPh sb="0" eb="2">
      <t>インサツ</t>
    </rPh>
    <rPh sb="2" eb="4">
      <t>セイホン</t>
    </rPh>
    <rPh sb="4" eb="5">
      <t>ヒ</t>
    </rPh>
    <phoneticPr fontId="2"/>
  </si>
  <si>
    <t>枚</t>
    <rPh sb="0" eb="1">
      <t>マイ</t>
    </rPh>
    <phoneticPr fontId="2"/>
  </si>
  <si>
    <t>雑費</t>
    <rPh sb="0" eb="2">
      <t>ザッピ</t>
    </rPh>
    <phoneticPr fontId="2"/>
  </si>
  <si>
    <t>単価(円）</t>
    <rPh sb="0" eb="2">
      <t>タンカ</t>
    </rPh>
    <rPh sb="3" eb="4">
      <t>エン</t>
    </rPh>
    <phoneticPr fontId="2"/>
  </si>
  <si>
    <t>収入</t>
    <rPh sb="0" eb="2">
      <t>シュウニュウ</t>
    </rPh>
    <phoneticPr fontId="3"/>
  </si>
  <si>
    <t>A.助成金申請額</t>
    <rPh sb="2" eb="4">
      <t>ジョセイ</t>
    </rPh>
    <rPh sb="4" eb="5">
      <t>キン</t>
    </rPh>
    <rPh sb="5" eb="7">
      <t>シンセイ</t>
    </rPh>
    <rPh sb="7" eb="8">
      <t>ガク</t>
    </rPh>
    <phoneticPr fontId="3"/>
  </si>
  <si>
    <t>B.自己負担金額</t>
    <rPh sb="2" eb="4">
      <t>ジコ</t>
    </rPh>
    <rPh sb="4" eb="6">
      <t>フタン</t>
    </rPh>
    <rPh sb="6" eb="7">
      <t>キン</t>
    </rPh>
    <rPh sb="7" eb="8">
      <t>ガク</t>
    </rPh>
    <phoneticPr fontId="3"/>
  </si>
  <si>
    <t>合計（事業費総額）</t>
    <rPh sb="0" eb="2">
      <t>ゴウケイ</t>
    </rPh>
    <rPh sb="3" eb="6">
      <t>ジギョウヒ</t>
    </rPh>
    <rPh sb="6" eb="8">
      <t>ソウガク</t>
    </rPh>
    <phoneticPr fontId="2"/>
  </si>
  <si>
    <t>金額(円）</t>
    <rPh sb="0" eb="2">
      <t>キンガク</t>
    </rPh>
    <rPh sb="3" eb="4">
      <t>エン</t>
    </rPh>
    <phoneticPr fontId="3"/>
  </si>
  <si>
    <t>←自動計算</t>
    <rPh sb="1" eb="3">
      <t>ジドウ</t>
    </rPh>
    <rPh sb="3" eb="5">
      <t>ケイサン</t>
    </rPh>
    <phoneticPr fontId="2"/>
  </si>
  <si>
    <t>申請事業費総額（1万円未満は切り捨て）</t>
    <rPh sb="0" eb="2">
      <t>シンセイ</t>
    </rPh>
    <rPh sb="2" eb="5">
      <t>ジギョウヒ</t>
    </rPh>
    <rPh sb="5" eb="7">
      <t>ソウガク</t>
    </rPh>
    <rPh sb="9" eb="11">
      <t>マンエン</t>
    </rPh>
    <rPh sb="11" eb="13">
      <t>ミマン</t>
    </rPh>
    <rPh sb="14" eb="15">
      <t>キ</t>
    </rPh>
    <rPh sb="16" eb="17">
      <t>ス</t>
    </rPh>
    <phoneticPr fontId="2"/>
  </si>
  <si>
    <t>C.申請事業費総額（A+B)</t>
    <rPh sb="2" eb="4">
      <t>シンセイ</t>
    </rPh>
    <rPh sb="4" eb="6">
      <t>ジギョウ</t>
    </rPh>
    <rPh sb="6" eb="7">
      <t>ヒ</t>
    </rPh>
    <rPh sb="7" eb="9">
      <t>ソウガク</t>
    </rPh>
    <phoneticPr fontId="3"/>
  </si>
  <si>
    <t>旅費交通費</t>
    <rPh sb="0" eb="2">
      <t>リョヒ</t>
    </rPh>
    <rPh sb="2" eb="5">
      <t>コウツウヒ</t>
    </rPh>
    <phoneticPr fontId="2"/>
  </si>
  <si>
    <t>諸謝金費</t>
    <rPh sb="0" eb="1">
      <t>ショ</t>
    </rPh>
    <rPh sb="1" eb="3">
      <t>シャキン</t>
    </rPh>
    <rPh sb="3" eb="4">
      <t>ヒ</t>
    </rPh>
    <phoneticPr fontId="2"/>
  </si>
  <si>
    <t>申請時調整減額</t>
    <rPh sb="0" eb="2">
      <t>シンセイ</t>
    </rPh>
    <rPh sb="2" eb="3">
      <t>トキ</t>
    </rPh>
    <rPh sb="3" eb="5">
      <t>チョウセイ</t>
    </rPh>
    <rPh sb="5" eb="7">
      <t>ゲンガク</t>
    </rPh>
    <phoneticPr fontId="2"/>
  </si>
  <si>
    <t>臨時アルバイト</t>
    <rPh sb="0" eb="2">
      <t>リンジ</t>
    </rPh>
    <phoneticPr fontId="2"/>
  </si>
  <si>
    <t>時間</t>
    <rPh sb="0" eb="2">
      <t>ジカン</t>
    </rPh>
    <phoneticPr fontId="2"/>
  </si>
  <si>
    <t>消耗什器備品費</t>
  </si>
  <si>
    <t>通信運搬費</t>
  </si>
  <si>
    <t>会議費</t>
    <rPh sb="0" eb="3">
      <t>カイギヒ</t>
    </rPh>
    <phoneticPr fontId="2"/>
  </si>
  <si>
    <t>日</t>
    <rPh sb="0" eb="1">
      <t>ニチ</t>
    </rPh>
    <phoneticPr fontId="2"/>
  </si>
  <si>
    <t>回</t>
    <rPh sb="0" eb="1">
      <t>カイ</t>
    </rPh>
    <phoneticPr fontId="2"/>
  </si>
  <si>
    <t>人</t>
    <rPh sb="0" eb="1">
      <t>ニン</t>
    </rPh>
    <phoneticPr fontId="2"/>
  </si>
  <si>
    <t>臨時雇用費</t>
    <rPh sb="0" eb="2">
      <t>リンジ</t>
    </rPh>
    <rPh sb="2" eb="5">
      <t>コヨウヒ</t>
    </rPh>
    <phoneticPr fontId="2"/>
  </si>
  <si>
    <t>間接経費</t>
    <rPh sb="0" eb="2">
      <t>カンセツ</t>
    </rPh>
    <rPh sb="2" eb="4">
      <t>ケイヒ</t>
    </rPh>
    <phoneticPr fontId="2"/>
  </si>
  <si>
    <t>←自動計算</t>
    <phoneticPr fontId="2"/>
  </si>
  <si>
    <t>内容</t>
    <rPh sb="0" eb="2">
      <t>ナイヨウ</t>
    </rPh>
    <phoneticPr fontId="2"/>
  </si>
  <si>
    <t>備考</t>
    <rPh sb="0" eb="2">
      <t>ビコウ</t>
    </rPh>
    <phoneticPr fontId="2"/>
  </si>
  <si>
    <t>団体名</t>
    <rPh sb="0" eb="2">
      <t>ダンタイ</t>
    </rPh>
    <rPh sb="2" eb="3">
      <t>メイ</t>
    </rPh>
    <phoneticPr fontId="2"/>
  </si>
  <si>
    <t>事業名</t>
    <rPh sb="0" eb="2">
      <t>ジギョウ</t>
    </rPh>
    <rPh sb="2" eb="3">
      <t>メイ</t>
    </rPh>
    <phoneticPr fontId="2"/>
  </si>
  <si>
    <t>役職名称</t>
    <rPh sb="0" eb="2">
      <t>ヤクショク</t>
    </rPh>
    <rPh sb="2" eb="4">
      <t>メイショウ</t>
    </rPh>
    <phoneticPr fontId="2"/>
  </si>
  <si>
    <t>役員名</t>
    <rPh sb="0" eb="2">
      <t>ヤクイン</t>
    </rPh>
    <rPh sb="2" eb="3">
      <t>メイ</t>
    </rPh>
    <phoneticPr fontId="2"/>
  </si>
  <si>
    <t>職業・ＴＥＬ</t>
    <rPh sb="0" eb="2">
      <t>ショクギョウ</t>
    </rPh>
    <phoneticPr fontId="2"/>
  </si>
  <si>
    <t>理事長</t>
    <rPh sb="0" eb="3">
      <t>リジチョウ</t>
    </rPh>
    <phoneticPr fontId="2"/>
  </si>
  <si>
    <t>監事</t>
    <rPh sb="0" eb="2">
      <t>カンジ</t>
    </rPh>
    <phoneticPr fontId="2"/>
  </si>
  <si>
    <t>理事</t>
    <rPh sb="0" eb="2">
      <t>リジ</t>
    </rPh>
    <phoneticPr fontId="2"/>
  </si>
  <si>
    <t>日本　花子</t>
    <rPh sb="0" eb="2">
      <t>ニホン</t>
    </rPh>
    <rPh sb="3" eb="5">
      <t>ハナコ</t>
    </rPh>
    <phoneticPr fontId="2"/>
  </si>
  <si>
    <t>公益　次郎</t>
    <rPh sb="0" eb="2">
      <t>コウエキ</t>
    </rPh>
    <rPh sb="3" eb="5">
      <t>ジロウ</t>
    </rPh>
    <phoneticPr fontId="2"/>
  </si>
  <si>
    <t>海洋　太郎</t>
    <rPh sb="0" eb="2">
      <t>カイヨウ</t>
    </rPh>
    <rPh sb="3" eb="5">
      <t>タロウ</t>
    </rPh>
    <phoneticPr fontId="2"/>
  </si>
  <si>
    <t>常勤</t>
    <rPh sb="0" eb="2">
      <t>ジョウキン</t>
    </rPh>
    <phoneticPr fontId="2"/>
  </si>
  <si>
    <t>非常勤</t>
    <rPh sb="0" eb="3">
      <t>ヒジョウキン</t>
    </rPh>
    <phoneticPr fontId="2"/>
  </si>
  <si>
    <t>会社員　 （×× - ×××× - ××××）</t>
    <phoneticPr fontId="2"/>
  </si>
  <si>
    <t>資料郵送費</t>
    <rPh sb="0" eb="2">
      <t>シリョウ</t>
    </rPh>
    <rPh sb="2" eb="4">
      <t>ユウソウ</t>
    </rPh>
    <rPh sb="4" eb="5">
      <t>ヒ</t>
    </rPh>
    <phoneticPr fontId="2"/>
  </si>
  <si>
    <t>支出</t>
    <rPh sb="0" eb="2">
      <t>シシュツ</t>
    </rPh>
    <phoneticPr fontId="2"/>
  </si>
  <si>
    <t>１．役員名簿</t>
    <rPh sb="2" eb="4">
      <t>ヤクイン</t>
    </rPh>
    <rPh sb="4" eb="6">
      <t>メイボ</t>
    </rPh>
    <phoneticPr fontId="2"/>
  </si>
  <si>
    <t>２．収支予算</t>
    <rPh sb="2" eb="4">
      <t>シュウシ</t>
    </rPh>
    <rPh sb="4" eb="6">
      <t>ヨサン</t>
    </rPh>
    <phoneticPr fontId="2"/>
  </si>
  <si>
    <t>３．事業スケジュール</t>
    <rPh sb="2" eb="4">
      <t>ジギョウ</t>
    </rPh>
    <phoneticPr fontId="2"/>
  </si>
  <si>
    <t>費目合計
(自動計算）</t>
    <rPh sb="0" eb="2">
      <t>ヒモク</t>
    </rPh>
    <rPh sb="2" eb="4">
      <t>ゴウケイ</t>
    </rPh>
    <phoneticPr fontId="2"/>
  </si>
  <si>
    <t>人</t>
    <rPh sb="0" eb="1">
      <t>ニン</t>
    </rPh>
    <phoneticPr fontId="2"/>
  </si>
  <si>
    <t>回</t>
    <rPh sb="0" eb="1">
      <t>カイ</t>
    </rPh>
    <phoneticPr fontId="2"/>
  </si>
  <si>
    <t>事務局交通費</t>
    <rPh sb="0" eb="3">
      <t>ジムキョク</t>
    </rPh>
    <rPh sb="3" eb="6">
      <t>コウツウヒ</t>
    </rPh>
    <phoneticPr fontId="2"/>
  </si>
  <si>
    <t>資料印刷費</t>
    <rPh sb="0" eb="2">
      <t>シリョウ</t>
    </rPh>
    <rPh sb="2" eb="4">
      <t>インサツ</t>
    </rPh>
    <rPh sb="4" eb="5">
      <t>ヒ</t>
    </rPh>
    <phoneticPr fontId="2"/>
  </si>
  <si>
    <t>日</t>
    <rPh sb="0" eb="1">
      <t>ヒ</t>
    </rPh>
    <phoneticPr fontId="2"/>
  </si>
  <si>
    <t>委員会会場費</t>
    <rPh sb="0" eb="3">
      <t>イインカイ</t>
    </rPh>
    <rPh sb="3" eb="5">
      <t>カイジョウ</t>
    </rPh>
    <rPh sb="5" eb="6">
      <t>ヒ</t>
    </rPh>
    <phoneticPr fontId="2"/>
  </si>
  <si>
    <t>式</t>
    <rPh sb="0" eb="1">
      <t>シキ</t>
    </rPh>
    <phoneticPr fontId="2"/>
  </si>
  <si>
    <t>部</t>
    <rPh sb="0" eb="1">
      <t>ブ</t>
    </rPh>
    <phoneticPr fontId="2"/>
  </si>
  <si>
    <t>振込み手数料等</t>
    <rPh sb="0" eb="2">
      <t>フリコ</t>
    </rPh>
    <rPh sb="3" eb="7">
      <t>テスウリョウトウ</t>
    </rPh>
    <phoneticPr fontId="2"/>
  </si>
  <si>
    <t>名札ケース等</t>
    <rPh sb="0" eb="2">
      <t>ナフダ</t>
    </rPh>
    <rPh sb="5" eb="6">
      <t>トウ</t>
    </rPh>
    <phoneticPr fontId="2"/>
  </si>
  <si>
    <t>式</t>
    <rPh sb="0" eb="1">
      <t>シキ</t>
    </rPh>
    <phoneticPr fontId="2"/>
  </si>
  <si>
    <t>D. 補助率</t>
    <rPh sb="3" eb="5">
      <t>ホジョ</t>
    </rPh>
    <rPh sb="5" eb="6">
      <t>リツ</t>
    </rPh>
    <phoneticPr fontId="2"/>
  </si>
  <si>
    <t>広告宣伝費</t>
    <rPh sb="0" eb="2">
      <t>コウコク</t>
    </rPh>
    <rPh sb="2" eb="5">
      <t>センデンヒ</t>
    </rPh>
    <phoneticPr fontId="2"/>
  </si>
  <si>
    <t>按分</t>
    <rPh sb="0" eb="2">
      <t>アンブン</t>
    </rPh>
    <phoneticPr fontId="2"/>
  </si>
  <si>
    <t>小計
(自動計算）</t>
    <rPh sb="0" eb="2">
      <t>コバカリ</t>
    </rPh>
    <rPh sb="4" eb="6">
      <t>ジドウ</t>
    </rPh>
    <rPh sb="6" eb="8">
      <t>ケイサン</t>
    </rPh>
    <phoneticPr fontId="2"/>
  </si>
  <si>
    <t>赤坂会</t>
    <rPh sb="0" eb="2">
      <t>アカサカ</t>
    </rPh>
    <rPh sb="2" eb="3">
      <t>カイ</t>
    </rPh>
    <phoneticPr fontId="2"/>
  </si>
  <si>
    <t>学校教員（△△ - △△△△ - △△△△）</t>
    <phoneticPr fontId="2"/>
  </si>
  <si>
    <t>ア．障害者や高齢者の地域生活を支える車両の整備</t>
  </si>
  <si>
    <t>イ．障害者の地域生活や社会参加を支える仕組みづくり</t>
  </si>
  <si>
    <t>ア．在宅ホスピス・緩和ケア等の推進</t>
  </si>
  <si>
    <t>ア．特別養子縁組や里親など子どもが家庭で暮らすための取り組み</t>
  </si>
  <si>
    <t>イ．貧困の世代間連鎖を防ぐ施策を実証する取り組み</t>
  </si>
  <si>
    <t>ア．新たな手法を取り入れ伝統文化を発展させる取り組み</t>
  </si>
  <si>
    <t>子ども・若者の未来</t>
  </si>
  <si>
    <t>海と船の研究</t>
  </si>
  <si>
    <t>海をささえる人づくり</t>
  </si>
  <si>
    <t>海の安全・環境をまもる</t>
  </si>
  <si>
    <t>海と身近にふれあう</t>
  </si>
  <si>
    <t>海洋教育の推進</t>
  </si>
  <si>
    <t>あなたのまちづくり</t>
  </si>
  <si>
    <t>豊かな文化</t>
  </si>
  <si>
    <t>イ．障害の有無を超えた価値ある芸術作品を、社会に伝え広める取り組み</t>
  </si>
  <si>
    <t>ウ．その他 みんなのいのち</t>
  </si>
  <si>
    <t>ウ．その他 子ども・若者の未来</t>
  </si>
  <si>
    <t>ウ．その他 豊かな文化</t>
  </si>
  <si>
    <t>みんなのいのち</t>
    <phoneticPr fontId="2"/>
  </si>
  <si>
    <t>イ．医療依存度の高い子どもと家族を地域で支える取り組み</t>
    <phoneticPr fontId="2"/>
  </si>
  <si>
    <t>場所(都道府県）</t>
    <rPh sb="0" eb="2">
      <t>バショ</t>
    </rPh>
    <rPh sb="3" eb="7">
      <t>トドウフケン</t>
    </rPh>
    <phoneticPr fontId="2"/>
  </si>
  <si>
    <t>年月日
(予定）</t>
    <rPh sb="0" eb="3">
      <t>ネンガッピ</t>
    </rPh>
    <rPh sb="5" eb="7">
      <t>ヨテイ</t>
    </rPh>
    <phoneticPr fontId="2"/>
  </si>
  <si>
    <t>常勤/非常勤</t>
    <rPh sb="0" eb="2">
      <t>ジョウキン</t>
    </rPh>
    <rPh sb="3" eb="6">
      <t>ヒジョウキン</t>
    </rPh>
    <phoneticPr fontId="2"/>
  </si>
  <si>
    <r>
      <t>支援の柱</t>
    </r>
    <r>
      <rPr>
        <sz val="10"/>
        <rFont val="ＭＳ Ｐゴシック"/>
        <family val="3"/>
        <charset val="128"/>
      </rPr>
      <t>（プルダウンメニューより該当するものを選択してください）</t>
    </r>
    <rPh sb="0" eb="2">
      <t>シエン</t>
    </rPh>
    <rPh sb="3" eb="4">
      <t>ハシラ</t>
    </rPh>
    <rPh sb="16" eb="18">
      <t>ガイトウ</t>
    </rPh>
    <rPh sb="23" eb="25">
      <t>センタク</t>
    </rPh>
    <phoneticPr fontId="2"/>
  </si>
  <si>
    <r>
      <t>詳細</t>
    </r>
    <r>
      <rPr>
        <sz val="10"/>
        <rFont val="ＭＳ Ｐゴシック"/>
        <family val="3"/>
        <charset val="128"/>
      </rPr>
      <t>（プルダウンメニューより該当するものを選択してください）</t>
    </r>
    <rPh sb="0" eb="2">
      <t>ショウサイ</t>
    </rPh>
    <phoneticPr fontId="2"/>
  </si>
  <si>
    <t>事業内容</t>
    <rPh sb="0" eb="2">
      <t>ジギョウ</t>
    </rPh>
    <rPh sb="2" eb="4">
      <t>ナイヨウ</t>
    </rPh>
    <phoneticPr fontId="2"/>
  </si>
  <si>
    <t>事業番号</t>
    <rPh sb="0" eb="2">
      <t>ジギョウ</t>
    </rPh>
    <rPh sb="2" eb="4">
      <t>バンゴウ</t>
    </rPh>
    <phoneticPr fontId="2"/>
  </si>
  <si>
    <t>多職種による事例検討会</t>
    <rPh sb="0" eb="3">
      <t>タショクシュ</t>
    </rPh>
    <rPh sb="6" eb="8">
      <t>ジレイ</t>
    </rPh>
    <rPh sb="8" eb="11">
      <t>ケントウカイ</t>
    </rPh>
    <phoneticPr fontId="2"/>
  </si>
  <si>
    <t>地域交流イベントの実施</t>
    <phoneticPr fontId="2"/>
  </si>
  <si>
    <t>家族向け小冊子の作成配布</t>
    <phoneticPr fontId="2"/>
  </si>
  <si>
    <t>医療的ケアに対応した地域連携ハブ拠点づくり</t>
    <rPh sb="0" eb="3">
      <t>イリョウテキ</t>
    </rPh>
    <rPh sb="6" eb="8">
      <t>タイオウ</t>
    </rPh>
    <rPh sb="10" eb="12">
      <t>チイキ</t>
    </rPh>
    <rPh sb="12" eb="14">
      <t>レンケイ</t>
    </rPh>
    <rPh sb="16" eb="18">
      <t>キョテン</t>
    </rPh>
    <phoneticPr fontId="2"/>
  </si>
  <si>
    <t>医師 （○○ - ○○○○ - ○○○○）</t>
    <rPh sb="0" eb="2">
      <t>イシ</t>
    </rPh>
    <phoneticPr fontId="2"/>
  </si>
  <si>
    <t>プロジェクト2の担当者の業務量のうち、本事業は半分</t>
    <rPh sb="8" eb="11">
      <t>タントウシャ</t>
    </rPh>
    <rPh sb="12" eb="15">
      <t>ギョウムリョウ</t>
    </rPh>
    <rPh sb="19" eb="20">
      <t>ホン</t>
    </rPh>
    <rPh sb="20" eb="22">
      <t>ジギョウ</t>
    </rPh>
    <rPh sb="23" eb="25">
      <t>ハンブン</t>
    </rPh>
    <phoneticPr fontId="2"/>
  </si>
  <si>
    <t>担当者給与費（1人）</t>
    <rPh sb="0" eb="3">
      <t>タントウシャ</t>
    </rPh>
    <rPh sb="3" eb="5">
      <t>キュウヨ</t>
    </rPh>
    <rPh sb="5" eb="6">
      <t>ヒ</t>
    </rPh>
    <rPh sb="8" eb="9">
      <t>ニン</t>
    </rPh>
    <phoneticPr fontId="2"/>
  </si>
  <si>
    <t>ヵ月</t>
    <rPh sb="1" eb="2">
      <t>ゲツ</t>
    </rPh>
    <phoneticPr fontId="2"/>
  </si>
  <si>
    <t>本事業の事業費総額（約●万円）は当法人の年間総事業費（●万円）の1割</t>
    <rPh sb="0" eb="1">
      <t>ホン</t>
    </rPh>
    <rPh sb="1" eb="3">
      <t>ジギョウ</t>
    </rPh>
    <rPh sb="4" eb="6">
      <t>ジギョウ</t>
    </rPh>
    <rPh sb="6" eb="7">
      <t>ヒ</t>
    </rPh>
    <rPh sb="7" eb="9">
      <t>ソウガク</t>
    </rPh>
    <rPh sb="10" eb="11">
      <t>ヤク</t>
    </rPh>
    <rPh sb="12" eb="14">
      <t>マンエン</t>
    </rPh>
    <rPh sb="16" eb="17">
      <t>トウ</t>
    </rPh>
    <rPh sb="17" eb="18">
      <t>ホウ</t>
    </rPh>
    <rPh sb="18" eb="19">
      <t>ジン</t>
    </rPh>
    <rPh sb="20" eb="22">
      <t>ネンカン</t>
    </rPh>
    <rPh sb="22" eb="26">
      <t>ソウジギョウヒ</t>
    </rPh>
    <rPh sb="28" eb="29">
      <t>マン</t>
    </rPh>
    <rPh sb="29" eb="30">
      <t>エン</t>
    </rPh>
    <rPh sb="33" eb="34">
      <t>ワリ</t>
    </rPh>
    <phoneticPr fontId="2"/>
  </si>
  <si>
    <t>事務局給与費（1人）</t>
    <rPh sb="0" eb="3">
      <t>ジムキョク</t>
    </rPh>
    <rPh sb="3" eb="5">
      <t>キュウヨ</t>
    </rPh>
    <rPh sb="5" eb="6">
      <t>ヒ</t>
    </rPh>
    <rPh sb="8" eb="9">
      <t>ニン</t>
    </rPh>
    <phoneticPr fontId="2"/>
  </si>
  <si>
    <t>小冊子デザイン委託費</t>
    <rPh sb="0" eb="3">
      <t>ショウサッシ</t>
    </rPh>
    <rPh sb="7" eb="9">
      <t>イタク</t>
    </rPh>
    <rPh sb="9" eb="10">
      <t>ヒ</t>
    </rPh>
    <phoneticPr fontId="2"/>
  </si>
  <si>
    <t>ポスター印刷費</t>
    <rPh sb="4" eb="6">
      <t>インサツ</t>
    </rPh>
    <rPh sb="6" eb="7">
      <t>ヒ</t>
    </rPh>
    <phoneticPr fontId="2"/>
  </si>
  <si>
    <t>チラシ印刷費</t>
    <rPh sb="3" eb="5">
      <t>インサツ</t>
    </rPh>
    <rPh sb="5" eb="6">
      <t>ヒ</t>
    </rPh>
    <phoneticPr fontId="2"/>
  </si>
  <si>
    <t>小冊子印刷費</t>
    <rPh sb="0" eb="3">
      <t>ショウサッシ</t>
    </rPh>
    <rPh sb="3" eb="5">
      <t>インサツ</t>
    </rPh>
    <rPh sb="5" eb="6">
      <t>ヒ</t>
    </rPh>
    <phoneticPr fontId="2"/>
  </si>
  <si>
    <t>発表団体交通費</t>
    <rPh sb="0" eb="2">
      <t>ハッピョウ</t>
    </rPh>
    <rPh sb="2" eb="4">
      <t>ダンタイ</t>
    </rPh>
    <rPh sb="4" eb="7">
      <t>コウツウヒ</t>
    </rPh>
    <phoneticPr fontId="2"/>
  </si>
  <si>
    <t>ボランティア交通費補助</t>
    <rPh sb="6" eb="9">
      <t>コウツウヒ</t>
    </rPh>
    <rPh sb="9" eb="11">
      <t>ホジョ</t>
    </rPh>
    <phoneticPr fontId="2"/>
  </si>
  <si>
    <t>発表団体謝金</t>
    <rPh sb="0" eb="2">
      <t>ハッピョウ</t>
    </rPh>
    <rPh sb="2" eb="4">
      <t>ダンタイ</t>
    </rPh>
    <rPh sb="4" eb="6">
      <t>シャキン</t>
    </rPh>
    <phoneticPr fontId="2"/>
  </si>
  <si>
    <t>事例検討委員会謝金</t>
    <rPh sb="0" eb="2">
      <t>ジレイ</t>
    </rPh>
    <rPh sb="2" eb="4">
      <t>ケントウ</t>
    </rPh>
    <rPh sb="4" eb="7">
      <t>イインカイ</t>
    </rPh>
    <rPh sb="7" eb="9">
      <t>シャキン</t>
    </rPh>
    <phoneticPr fontId="2"/>
  </si>
  <si>
    <t>ポスター、チラシデザイン委託費</t>
    <rPh sb="12" eb="14">
      <t>イタク</t>
    </rPh>
    <rPh sb="14" eb="15">
      <t>ヒ</t>
    </rPh>
    <phoneticPr fontId="2"/>
  </si>
  <si>
    <t>小冊子監修者謝金</t>
    <rPh sb="0" eb="3">
      <t>ショウサッシ</t>
    </rPh>
    <rPh sb="3" eb="6">
      <t>カンシュウシャ</t>
    </rPh>
    <rPh sb="6" eb="8">
      <t>シャキン</t>
    </rPh>
    <phoneticPr fontId="2"/>
  </si>
  <si>
    <t>人</t>
    <rPh sb="0" eb="1">
      <t>ニン</t>
    </rPh>
    <phoneticPr fontId="2"/>
  </si>
  <si>
    <t>回</t>
    <rPh sb="0" eb="1">
      <t>カイ</t>
    </rPh>
    <phoneticPr fontId="2"/>
  </si>
  <si>
    <t>イベント会場費</t>
    <rPh sb="4" eb="6">
      <t>カイジョウ</t>
    </rPh>
    <rPh sb="6" eb="7">
      <t>ヒ</t>
    </rPh>
    <phoneticPr fontId="2"/>
  </si>
  <si>
    <t>事務用品</t>
    <rPh sb="0" eb="2">
      <t>ジム</t>
    </rPh>
    <rPh sb="2" eb="4">
      <t>ヨウヒン</t>
    </rPh>
    <phoneticPr fontId="2"/>
  </si>
  <si>
    <t>ウェブサイト更新料</t>
    <rPh sb="6" eb="9">
      <t>コウシンリョウ</t>
    </rPh>
    <phoneticPr fontId="2"/>
  </si>
  <si>
    <t>金額（円）</t>
    <rPh sb="0" eb="2">
      <t>キンガク</t>
    </rPh>
    <rPh sb="3" eb="4">
      <t>エン</t>
    </rPh>
    <phoneticPr fontId="2"/>
  </si>
  <si>
    <t>事業費全体の内の割合（自動計算）</t>
    <rPh sb="0" eb="3">
      <t>ジギョウヒ</t>
    </rPh>
    <rPh sb="3" eb="5">
      <t>ゼンタイ</t>
    </rPh>
    <rPh sb="6" eb="7">
      <t>ウチ</t>
    </rPh>
    <rPh sb="8" eb="10">
      <t>ワリアイ</t>
    </rPh>
    <rPh sb="11" eb="13">
      <t>ジドウ</t>
    </rPh>
    <rPh sb="13" eb="15">
      <t>ケイサン</t>
    </rPh>
    <phoneticPr fontId="2"/>
  </si>
  <si>
    <t>申請事業費総額</t>
    <rPh sb="0" eb="2">
      <t>シンセイ</t>
    </rPh>
    <rPh sb="2" eb="5">
      <t>ジギョウヒ</t>
    </rPh>
    <rPh sb="5" eb="7">
      <t>ソウガク</t>
    </rPh>
    <phoneticPr fontId="2"/>
  </si>
  <si>
    <t>1～3</t>
    <phoneticPr fontId="2"/>
  </si>
  <si>
    <t>全事業共通</t>
    <rPh sb="0" eb="3">
      <t>ゼンジギョウ</t>
    </rPh>
    <rPh sb="3" eb="5">
      <t>キョウツウ</t>
    </rPh>
    <phoneticPr fontId="2"/>
  </si>
  <si>
    <t>ウ．その他 あなたのまちづくり</t>
    <phoneticPr fontId="8"/>
  </si>
  <si>
    <t>東京都港区</t>
    <rPh sb="0" eb="3">
      <t>トウキョウト</t>
    </rPh>
    <rPh sb="3" eb="5">
      <t>ミナトク</t>
    </rPh>
    <phoneticPr fontId="2"/>
  </si>
  <si>
    <t>多職種による事例検討会</t>
    <rPh sb="0" eb="1">
      <t>タ</t>
    </rPh>
    <rPh sb="1" eb="3">
      <t>ショクシュ</t>
    </rPh>
    <rPh sb="6" eb="8">
      <t>ジレイ</t>
    </rPh>
    <rPh sb="8" eb="11">
      <t>ケントウカイ</t>
    </rPh>
    <phoneticPr fontId="6"/>
  </si>
  <si>
    <t>2018年4月～2019年2月、計8回開催</t>
    <rPh sb="4" eb="5">
      <t>ネン</t>
    </rPh>
    <rPh sb="6" eb="7">
      <t>ガツ</t>
    </rPh>
    <rPh sb="12" eb="13">
      <t>ネン</t>
    </rPh>
    <rPh sb="14" eb="15">
      <t>ガツ</t>
    </rPh>
    <rPh sb="16" eb="17">
      <t>ケイ</t>
    </rPh>
    <rPh sb="18" eb="19">
      <t>カイ</t>
    </rPh>
    <rPh sb="19" eb="21">
      <t>カイサイ</t>
    </rPh>
    <phoneticPr fontId="2"/>
  </si>
  <si>
    <t>地域交流イベント</t>
    <rPh sb="0" eb="2">
      <t>チイキ</t>
    </rPh>
    <rPh sb="2" eb="4">
      <t>コウリュウ</t>
    </rPh>
    <phoneticPr fontId="6"/>
  </si>
  <si>
    <t>家族向け小冊子の公開</t>
    <rPh sb="0" eb="2">
      <t>カゾク</t>
    </rPh>
    <rPh sb="2" eb="3">
      <t>ム</t>
    </rPh>
    <rPh sb="4" eb="7">
      <t>ショウサッシ</t>
    </rPh>
    <rPh sb="8" eb="10">
      <t>コウカイ</t>
    </rPh>
    <phoneticPr fontId="2"/>
  </si>
  <si>
    <t>申請時調整減額</t>
    <phoneticPr fontId="8"/>
  </si>
  <si>
    <t>申請事業費総額</t>
    <rPh sb="0" eb="2">
      <t>シンセイ</t>
    </rPh>
    <rPh sb="2" eb="5">
      <t>ジギョウヒ</t>
    </rPh>
    <rPh sb="5" eb="7">
      <t>ソウガク</t>
    </rPh>
    <phoneticPr fontId="8"/>
  </si>
  <si>
    <t>金額（円）</t>
    <rPh sb="0" eb="2">
      <t>キンガク</t>
    </rPh>
    <rPh sb="3" eb="4">
      <t>エン</t>
    </rPh>
    <phoneticPr fontId="8"/>
  </si>
  <si>
    <t>事業費全体の内の割合（自動計算）</t>
    <phoneticPr fontId="8"/>
  </si>
  <si>
    <t>全事業共通</t>
    <rPh sb="0" eb="3">
      <t>ゼンジギョウ</t>
    </rPh>
    <rPh sb="3" eb="5">
      <t>キョウツウ</t>
    </rPh>
    <phoneticPr fontId="8"/>
  </si>
  <si>
    <t>←変更可能</t>
    <rPh sb="1" eb="3">
      <t>ヘンコウ</t>
    </rPh>
    <rPh sb="3" eb="5">
      <t>カノウ</t>
    </rPh>
    <phoneticPr fontId="2"/>
  </si>
  <si>
    <t>←自動計算、変更可能（1万円未満は切り捨て）</t>
    <rPh sb="1" eb="3">
      <t>ジドウ</t>
    </rPh>
    <rPh sb="3" eb="5">
      <t>ケイサン</t>
    </rPh>
    <rPh sb="6" eb="8">
      <t>ヘンコウ</t>
    </rPh>
    <rPh sb="8" eb="10">
      <t>カノウ</t>
    </rPh>
    <rPh sb="12" eb="14">
      <t>マンエン</t>
    </rPh>
    <rPh sb="14" eb="16">
      <t>ミマン</t>
    </rPh>
    <rPh sb="17" eb="18">
      <t>キ</t>
    </rPh>
    <rPh sb="19" eb="20">
      <t>ス</t>
    </rPh>
    <phoneticPr fontId="2"/>
  </si>
  <si>
    <t>申請準備ワークシート</t>
  </si>
  <si>
    <r>
      <t>事業名</t>
    </r>
    <r>
      <rPr>
        <b/>
        <sz val="10.5"/>
        <color indexed="10"/>
        <rFont val="メイリオ"/>
        <family val="3"/>
        <charset val="128"/>
      </rPr>
      <t>（インターネット申請の入力項目番号76）</t>
    </r>
    <r>
      <rPr>
        <b/>
        <sz val="10.5"/>
        <color indexed="8"/>
        <rFont val="Meiryo UI"/>
        <family val="3"/>
        <charset val="128"/>
      </rPr>
      <t>(事業内容を端的に表してください)</t>
    </r>
  </si>
  <si>
    <r>
      <rPr>
        <b/>
        <sz val="10.5"/>
        <color indexed="21"/>
        <rFont val="メイリオ"/>
        <family val="3"/>
        <charset val="128"/>
      </rPr>
      <t>①</t>
    </r>
    <r>
      <rPr>
        <b/>
        <sz val="10.5"/>
        <color indexed="10"/>
        <rFont val="メイリオ"/>
        <family val="3"/>
        <charset val="128"/>
      </rPr>
      <t>取り組みたい課題</t>
    </r>
    <r>
      <rPr>
        <b/>
        <sz val="10.5"/>
        <color indexed="8"/>
        <rFont val="メイリオ"/>
        <family val="3"/>
        <charset val="128"/>
      </rPr>
      <t>（現状はどうなっているのか？）</t>
    </r>
    <phoneticPr fontId="19"/>
  </si>
  <si>
    <r>
      <rPr>
        <b/>
        <sz val="11"/>
        <color indexed="21"/>
        <rFont val="メイリオ"/>
        <family val="3"/>
        <charset val="128"/>
      </rPr>
      <t>⑤</t>
    </r>
    <r>
      <rPr>
        <b/>
        <sz val="11"/>
        <color indexed="10"/>
        <rFont val="メイリオ"/>
        <family val="3"/>
        <charset val="128"/>
      </rPr>
      <t xml:space="preserve">事業目的（インターネット申請の入力項目番号79）
</t>
    </r>
    <r>
      <rPr>
        <b/>
        <sz val="11"/>
        <color indexed="8"/>
        <rFont val="メイリオ"/>
        <family val="3"/>
        <charset val="128"/>
      </rPr>
      <t>（中長期的、最終的にどうなってほしいか？）</t>
    </r>
    <r>
      <rPr>
        <sz val="11"/>
        <color indexed="8"/>
        <rFont val="メイリオ"/>
        <family val="3"/>
        <charset val="128"/>
      </rPr>
      <t xml:space="preserve">
</t>
    </r>
    <phoneticPr fontId="19"/>
  </si>
  <si>
    <r>
      <rPr>
        <b/>
        <sz val="10.5"/>
        <color indexed="21"/>
        <rFont val="メイリオ"/>
        <family val="3"/>
        <charset val="128"/>
      </rPr>
      <t>②</t>
    </r>
    <r>
      <rPr>
        <b/>
        <sz val="10.5"/>
        <color indexed="10"/>
        <rFont val="メイリオ"/>
        <family val="3"/>
        <charset val="128"/>
      </rPr>
      <t>原因と解決策</t>
    </r>
    <r>
      <rPr>
        <b/>
        <sz val="10.5"/>
        <color indexed="8"/>
        <rFont val="メイリオ"/>
        <family val="3"/>
        <charset val="128"/>
      </rPr>
      <t>（どういった論理で、事業内容を考えたか？）</t>
    </r>
    <phoneticPr fontId="19"/>
  </si>
  <si>
    <r>
      <rPr>
        <b/>
        <sz val="10.5"/>
        <color indexed="21"/>
        <rFont val="メイリオ"/>
        <family val="3"/>
        <charset val="128"/>
      </rPr>
      <t>③</t>
    </r>
    <r>
      <rPr>
        <b/>
        <sz val="10.5"/>
        <color indexed="10"/>
        <rFont val="メイリオ"/>
        <family val="3"/>
        <charset val="128"/>
      </rPr>
      <t xml:space="preserve">事業内容（インターネット申請の入力項目番号81）
</t>
    </r>
    <r>
      <rPr>
        <b/>
        <sz val="10.5"/>
        <color indexed="8"/>
        <rFont val="メイリオ"/>
        <family val="3"/>
        <charset val="128"/>
      </rPr>
      <t>（助成事業の活動）</t>
    </r>
    <phoneticPr fontId="19"/>
  </si>
  <si>
    <r>
      <rPr>
        <b/>
        <sz val="10.5"/>
        <color indexed="21"/>
        <rFont val="メイリオ"/>
        <family val="3"/>
        <charset val="128"/>
      </rPr>
      <t>④</t>
    </r>
    <r>
      <rPr>
        <b/>
        <sz val="10.5"/>
        <color indexed="10"/>
        <rFont val="メイリオ"/>
        <family val="3"/>
        <charset val="128"/>
      </rPr>
      <t>事業目標</t>
    </r>
    <r>
      <rPr>
        <b/>
        <sz val="10.5"/>
        <rFont val="メイリオ"/>
        <family val="3"/>
        <charset val="128"/>
      </rPr>
      <t xml:space="preserve">（単年度の事業の成果を、何の指標で図り、どこまで達成したいか？）
</t>
    </r>
    <rPh sb="1" eb="3">
      <t>ジギョウ</t>
    </rPh>
    <rPh sb="3" eb="5">
      <t>モクヒョウ</t>
    </rPh>
    <rPh sb="6" eb="9">
      <t>タンネンド</t>
    </rPh>
    <rPh sb="10" eb="12">
      <t>ジギョウ</t>
    </rPh>
    <rPh sb="13" eb="15">
      <t>セイカ</t>
    </rPh>
    <rPh sb="17" eb="18">
      <t>ナン</t>
    </rPh>
    <rPh sb="19" eb="21">
      <t>シヒョウ</t>
    </rPh>
    <rPh sb="22" eb="23">
      <t>ハカ</t>
    </rPh>
    <rPh sb="29" eb="31">
      <t>タッセイ</t>
    </rPh>
    <phoneticPr fontId="19"/>
  </si>
  <si>
    <t>文字数制限（スペース含む）</t>
    <rPh sb="0" eb="2">
      <t>モジ</t>
    </rPh>
    <rPh sb="2" eb="3">
      <t>スウ</t>
    </rPh>
    <rPh sb="3" eb="5">
      <t>セイゲン</t>
    </rPh>
    <rPh sb="10" eb="11">
      <t>フク</t>
    </rPh>
    <phoneticPr fontId="19"/>
  </si>
  <si>
    <t>③事業内容：700文字</t>
    <rPh sb="1" eb="3">
      <t>ジギョウ</t>
    </rPh>
    <rPh sb="3" eb="5">
      <t>ナイヨウ</t>
    </rPh>
    <rPh sb="9" eb="11">
      <t>モジ</t>
    </rPh>
    <phoneticPr fontId="19"/>
  </si>
  <si>
    <t>←自動的にカウントされます</t>
    <rPh sb="1" eb="4">
      <t>ジドウテキ</t>
    </rPh>
    <phoneticPr fontId="19"/>
  </si>
  <si>
    <t>④事業目標：700文字</t>
    <rPh sb="1" eb="3">
      <t>ジギョウ</t>
    </rPh>
    <rPh sb="3" eb="5">
      <t>モクヒョウ</t>
    </rPh>
    <rPh sb="9" eb="11">
      <t>モジ</t>
    </rPh>
    <phoneticPr fontId="19"/>
  </si>
  <si>
    <t>⑤事業目的：350文字</t>
    <rPh sb="1" eb="3">
      <t>ジギョウ</t>
    </rPh>
    <rPh sb="3" eb="5">
      <t>モクテキ</t>
    </rPh>
    <rPh sb="9" eb="11">
      <t>モジ</t>
    </rPh>
    <phoneticPr fontId="19"/>
  </si>
  <si>
    <t>申請準備ワークシート（記入例）</t>
    <rPh sb="11" eb="13">
      <t>キニュウ</t>
    </rPh>
    <rPh sb="13" eb="14">
      <t>レイ</t>
    </rPh>
    <phoneticPr fontId="13"/>
  </si>
  <si>
    <t xml:space="preserve">1．多職種による事例検討会
(1)時期：2018年4月～2019年2月 (計8回)
(2)場所：東京都港区
(3)参加者：160名（医療従事者、相談支援専門員、教育関係）
(4)内容：事例報告、意見交換
２.　地域交流イベントの実施
(1)時期：2018年7月 
(2)場所：東京都港区赤坂
(3)参加者：200名（医療的ケア児、家族、ボランティア、一般参加者等）
(4)内容：関係団体の活動発表、地域企業の協賛によるワークショップ等
３. 家族向け小冊子の作成配布
(1)内容：体験談、相談窓口およびイベント情報
(2)配布先：小児科病棟、交流サロン等
(3)部数：500部
</t>
    <phoneticPr fontId="13"/>
  </si>
  <si>
    <t xml:space="preserve">1．多職種による事例検討会
・参加者同士による連携事例数の増加　検討会開始前と比較し30％増（参加者ヒアリングにて調査）
２.　地域交流イベントの実施
・参加者のうち新規参加家族数　10家族以上
・一般参加者　参加者全体の30％以上
・参加者の満足度　80％以上（参加者アンケートにて調査）
３. 家族向け小冊子の作成配布
・配布協力先：20ヵ所
・冊子による相談件数、イベント来場件数 50件以上
</t>
    <phoneticPr fontId="13"/>
  </si>
  <si>
    <t xml:space="preserve">＜中長期　※3年後＞
・多職種の連携および事例共有が進むことにより、東京都港区において難病児のいる家庭の半数以上が地域で孤立しない状態となる（家と病院以外に居場所が確保されている）。
＜最終目的＞
難病の子どもが退院し自宅生活を始める際や、成長に伴いライフステージが変化する際、病気と闘う時等を含め、地域の連携先とともに切れ目ない相談体制や生活支援サービスを提供することにより、難病児やその家族が孤立せず安心して暮らせる地域づくりを目的とする。
</t>
    <phoneticPr fontId="13"/>
  </si>
  <si>
    <t>医療的ケアに対応した地域連携ハブ拠点づくり</t>
    <phoneticPr fontId="13"/>
  </si>
  <si>
    <t xml:space="preserve">＜原因＞
・地域で難病児の一時預かり等受け入れ先がない。
・家族が治療や介護で忙しく、病院以外の地域との接点がない。
・難病児についての相談窓口やイベント情報があっても、当事者家族に情報が行き届いていない。
＜解決策＞
・家と病院以外で難病児が日中の時間を過ごせるよう、多職種の連携を強化する。
・難病児とその家族と地域住民との交流の接点を作る。
・地域の相談窓口やイベント情報を、情報を必要とする当事者家族に適切な形で届ける。
</t>
    <phoneticPr fontId="13"/>
  </si>
  <si>
    <t xml:space="preserve">日本の周産期・新生児医療体制の進歩によって救える命が増えると同時に、医療的ケアを日常的に必要とする子どもが増えている。
現在の日本の医療政策では、急性期が過ぎて症状が安定した患者は在宅療養生活に移るケースが多い。
難病児が退院して自宅に戻った場合、人工呼吸器や胃ろうなど、生命の維持には医療器具が欠かせない場合も多く、在宅での医療ケアは主に家族が担うことになる。
難病児とその家族は、治療や介護のために地域で孤立しがちになる。仕事との両立に困難をきたす場合もある。
</t>
    <phoneticPr fontId="13"/>
  </si>
  <si>
    <t>1～5</t>
    <phoneticPr fontId="8"/>
  </si>
  <si>
    <t>北茨城市手をつなぐ親の会</t>
    <rPh sb="0" eb="4">
      <t>キタイバラキシ</t>
    </rPh>
    <rPh sb="4" eb="5">
      <t>テ</t>
    </rPh>
    <rPh sb="9" eb="10">
      <t>オヤ</t>
    </rPh>
    <rPh sb="11" eb="12">
      <t>カイ</t>
    </rPh>
    <phoneticPr fontId="8"/>
  </si>
  <si>
    <t>理事長</t>
    <rPh sb="0" eb="3">
      <t>リジチョウ</t>
    </rPh>
    <phoneticPr fontId="8"/>
  </si>
  <si>
    <t>鈴木金一郎</t>
    <rPh sb="0" eb="2">
      <t>スズキ</t>
    </rPh>
    <rPh sb="2" eb="5">
      <t>キンイチロウ</t>
    </rPh>
    <phoneticPr fontId="8"/>
  </si>
  <si>
    <t>非常勤</t>
    <rPh sb="0" eb="3">
      <t>ヒジョウキン</t>
    </rPh>
    <phoneticPr fontId="8"/>
  </si>
  <si>
    <t>就労継続支援B型事業所管理者　０２９３－４２－１４０８</t>
    <rPh sb="0" eb="2">
      <t>シュウロウ</t>
    </rPh>
    <rPh sb="2" eb="4">
      <t>ケイゾク</t>
    </rPh>
    <rPh sb="4" eb="6">
      <t>シエン</t>
    </rPh>
    <rPh sb="7" eb="8">
      <t>ガタ</t>
    </rPh>
    <rPh sb="8" eb="11">
      <t>ジギョウショ</t>
    </rPh>
    <rPh sb="11" eb="14">
      <t>カンリシャ</t>
    </rPh>
    <phoneticPr fontId="8"/>
  </si>
  <si>
    <t>副理事長</t>
    <rPh sb="0" eb="4">
      <t>フクリジチョウ</t>
    </rPh>
    <phoneticPr fontId="8"/>
  </si>
  <si>
    <t>鈴木　胖</t>
    <rPh sb="0" eb="2">
      <t>スズキ</t>
    </rPh>
    <rPh sb="3" eb="4">
      <t>ハン</t>
    </rPh>
    <phoneticPr fontId="8"/>
  </si>
  <si>
    <t>共同生活ホーム管理者　　　 　　　０２９３－４２－２４９９</t>
    <rPh sb="0" eb="2">
      <t>キョウドウ</t>
    </rPh>
    <rPh sb="2" eb="4">
      <t>セイカツ</t>
    </rPh>
    <rPh sb="7" eb="10">
      <t>カンリシャ</t>
    </rPh>
    <phoneticPr fontId="8"/>
  </si>
  <si>
    <t>理　事</t>
    <rPh sb="0" eb="1">
      <t>リ</t>
    </rPh>
    <rPh sb="2" eb="3">
      <t>ジ</t>
    </rPh>
    <phoneticPr fontId="8"/>
  </si>
  <si>
    <t>小泉　綾子</t>
    <rPh sb="0" eb="2">
      <t>コイズミ</t>
    </rPh>
    <rPh sb="3" eb="5">
      <t>アヤコ</t>
    </rPh>
    <phoneticPr fontId="8"/>
  </si>
  <si>
    <t>無職　　　　　　 　　　　　　　　　　　　０２９３－４２－４６６６</t>
    <rPh sb="0" eb="2">
      <t>ムショク</t>
    </rPh>
    <phoneticPr fontId="8"/>
  </si>
  <si>
    <t>野口不二子</t>
    <rPh sb="0" eb="2">
      <t>ノグチ</t>
    </rPh>
    <rPh sb="2" eb="5">
      <t>フジコ</t>
    </rPh>
    <phoneticPr fontId="8"/>
  </si>
  <si>
    <t>無職　　　　　　 　　　　　　　　　　　　０２９３－４２－１８９１</t>
    <rPh sb="0" eb="2">
      <t>ムショク</t>
    </rPh>
    <phoneticPr fontId="8"/>
  </si>
  <si>
    <t>小室千代子</t>
    <rPh sb="0" eb="2">
      <t>コムロ</t>
    </rPh>
    <rPh sb="2" eb="5">
      <t>チヨコ</t>
    </rPh>
    <phoneticPr fontId="8"/>
  </si>
  <si>
    <t>無職　　　　　　 　　　　　　　　　　　　０２９３－４２－３２９７</t>
    <rPh sb="0" eb="2">
      <t>ムショク</t>
    </rPh>
    <phoneticPr fontId="8"/>
  </si>
  <si>
    <t>鈴木　とも</t>
    <rPh sb="0" eb="2">
      <t>スズキ</t>
    </rPh>
    <phoneticPr fontId="8"/>
  </si>
  <si>
    <t>無職　　　　　　 　　　　　　　　　　　　０２９３－４２－２８６９</t>
    <rPh sb="0" eb="2">
      <t>ムショク</t>
    </rPh>
    <phoneticPr fontId="8"/>
  </si>
  <si>
    <t>熊倉ミツ子</t>
    <rPh sb="0" eb="2">
      <t>クマクラ</t>
    </rPh>
    <rPh sb="4" eb="5">
      <t>コ</t>
    </rPh>
    <phoneticPr fontId="8"/>
  </si>
  <si>
    <t>無職　　　　　　 　　　　　　　　　　　　０２９３－４３－１４６７</t>
    <rPh sb="0" eb="2">
      <t>ムショク</t>
    </rPh>
    <phoneticPr fontId="8"/>
  </si>
  <si>
    <t>増子恵美子</t>
    <rPh sb="0" eb="2">
      <t>マシコ</t>
    </rPh>
    <rPh sb="2" eb="5">
      <t>エミコ</t>
    </rPh>
    <phoneticPr fontId="8"/>
  </si>
  <si>
    <t>無職　　　　　　 　　　　　　　　　　　　０２９３－４２－４５２４</t>
    <rPh sb="0" eb="2">
      <t>ムショク</t>
    </rPh>
    <phoneticPr fontId="8"/>
  </si>
  <si>
    <t>加世田佐和子</t>
    <rPh sb="0" eb="3">
      <t>カセダ</t>
    </rPh>
    <rPh sb="3" eb="6">
      <t>サワコ</t>
    </rPh>
    <phoneticPr fontId="8"/>
  </si>
  <si>
    <t>共同生活ホーム世話人　　　　　　 ０２９３－４３－３６３５</t>
    <rPh sb="0" eb="2">
      <t>キョウドウ</t>
    </rPh>
    <rPh sb="2" eb="4">
      <t>セイカツ</t>
    </rPh>
    <rPh sb="7" eb="9">
      <t>セワ</t>
    </rPh>
    <rPh sb="9" eb="10">
      <t>ニン</t>
    </rPh>
    <phoneticPr fontId="8"/>
  </si>
  <si>
    <t>監　事</t>
    <rPh sb="0" eb="1">
      <t>カン</t>
    </rPh>
    <rPh sb="2" eb="3">
      <t>ジ</t>
    </rPh>
    <phoneticPr fontId="8"/>
  </si>
  <si>
    <t>小室　文子</t>
    <rPh sb="0" eb="2">
      <t>コムロ</t>
    </rPh>
    <rPh sb="3" eb="5">
      <t>フミコ</t>
    </rPh>
    <phoneticPr fontId="8"/>
  </si>
  <si>
    <t>無職　　　　　　 　　　　　　　　　　　　０２９３－４３－９０９７</t>
    <rPh sb="0" eb="2">
      <t>ムショク</t>
    </rPh>
    <phoneticPr fontId="8"/>
  </si>
  <si>
    <t>真行寺由紀子</t>
    <rPh sb="0" eb="1">
      <t>シン</t>
    </rPh>
    <rPh sb="1" eb="2">
      <t>イ</t>
    </rPh>
    <rPh sb="2" eb="3">
      <t>テラ</t>
    </rPh>
    <rPh sb="3" eb="6">
      <t>ユキコ</t>
    </rPh>
    <phoneticPr fontId="8"/>
  </si>
  <si>
    <t>無職　　　　　　 　　　　　　　　　　　　０２９３－４３－４１３９</t>
    <rPh sb="0" eb="2">
      <t>ムショク</t>
    </rPh>
    <phoneticPr fontId="8"/>
  </si>
  <si>
    <t>常　勤</t>
    <rPh sb="0" eb="1">
      <t>ツネ</t>
    </rPh>
    <rPh sb="2" eb="3">
      <t>ツトム</t>
    </rPh>
    <phoneticPr fontId="8"/>
  </si>
  <si>
    <t>地域交流イベント</t>
    <rPh sb="0" eb="2">
      <t>チイキ</t>
    </rPh>
    <rPh sb="2" eb="4">
      <t>コウリュウ</t>
    </rPh>
    <phoneticPr fontId="8"/>
  </si>
  <si>
    <t>行政にも企業経営的な考え方が必要であるということが最近いわれ始めている。特に利益追求にはかかわりないものと思われた分野ー福祉の分野ーにこの考え方が導入されたのである。社会福祉福祉関係の仕事に従事してきましたが、現代の変化に大変な驚きを覚える。よくここまで到達したものである。この変化はどこからきたものであろうか。背景を探り、新しい福祉社会の実体を明らかにして見たいと思います。</t>
    <rPh sb="0" eb="2">
      <t>ギョウセイ</t>
    </rPh>
    <rPh sb="4" eb="6">
      <t>キギョウ</t>
    </rPh>
    <rPh sb="6" eb="8">
      <t>ケイエイ</t>
    </rPh>
    <rPh sb="8" eb="9">
      <t>テキ</t>
    </rPh>
    <rPh sb="10" eb="11">
      <t>カンガ</t>
    </rPh>
    <rPh sb="12" eb="13">
      <t>カタ</t>
    </rPh>
    <rPh sb="14" eb="16">
      <t>ヒツヨウ</t>
    </rPh>
    <rPh sb="25" eb="27">
      <t>サイキン</t>
    </rPh>
    <rPh sb="30" eb="31">
      <t>ハジ</t>
    </rPh>
    <rPh sb="36" eb="37">
      <t>トク</t>
    </rPh>
    <rPh sb="38" eb="40">
      <t>リエキ</t>
    </rPh>
    <rPh sb="40" eb="42">
      <t>ツイキュウ</t>
    </rPh>
    <rPh sb="53" eb="54">
      <t>オモ</t>
    </rPh>
    <rPh sb="57" eb="59">
      <t>ブンヤ</t>
    </rPh>
    <rPh sb="60" eb="62">
      <t>フクシ</t>
    </rPh>
    <rPh sb="63" eb="65">
      <t>ブンヤ</t>
    </rPh>
    <rPh sb="69" eb="70">
      <t>カンガ</t>
    </rPh>
    <rPh sb="71" eb="72">
      <t>カタ</t>
    </rPh>
    <rPh sb="73" eb="75">
      <t>ドウニュウ</t>
    </rPh>
    <rPh sb="83" eb="85">
      <t>シャカイ</t>
    </rPh>
    <rPh sb="85" eb="87">
      <t>フクシ</t>
    </rPh>
    <rPh sb="87" eb="89">
      <t>フクシ</t>
    </rPh>
    <rPh sb="89" eb="91">
      <t>カンケイ</t>
    </rPh>
    <rPh sb="92" eb="94">
      <t>シゴト</t>
    </rPh>
    <rPh sb="95" eb="97">
      <t>ジュウジ</t>
    </rPh>
    <rPh sb="105" eb="107">
      <t>ゲンダイ</t>
    </rPh>
    <rPh sb="108" eb="110">
      <t>ヘンカ</t>
    </rPh>
    <rPh sb="111" eb="113">
      <t>タイヘン</t>
    </rPh>
    <rPh sb="114" eb="115">
      <t>オドロ</t>
    </rPh>
    <rPh sb="117" eb="118">
      <t>オボ</t>
    </rPh>
    <rPh sb="127" eb="129">
      <t>トウタツ</t>
    </rPh>
    <rPh sb="139" eb="141">
      <t>ヘンカ</t>
    </rPh>
    <rPh sb="156" eb="158">
      <t>ハイケイ</t>
    </rPh>
    <rPh sb="159" eb="160">
      <t>サグ</t>
    </rPh>
    <rPh sb="162" eb="163">
      <t>アタラ</t>
    </rPh>
    <rPh sb="165" eb="167">
      <t>フクシ</t>
    </rPh>
    <rPh sb="167" eb="169">
      <t>シャカイ</t>
    </rPh>
    <rPh sb="170" eb="172">
      <t>ジッタイ</t>
    </rPh>
    <rPh sb="173" eb="174">
      <t>アキ</t>
    </rPh>
    <rPh sb="179" eb="180">
      <t>ミ</t>
    </rPh>
    <rPh sb="183" eb="184">
      <t>オモ</t>
    </rPh>
    <phoneticPr fontId="13"/>
  </si>
  <si>
    <t>＜原因＞
１　社会環境の変化
　・高度成長から低成長へ（第一次の石油ショックは、それまで安定していた既成の秩序
　　価格体系を崩し、大きな時代の変化をおこさせた。）
　・高齢化、核家族化、福祉ニーズの変化（我が国の人口構成の特色は、高齢者の増加
　　ある。しかもそれは、ますます進行する状況にある。）
　・企業と福祉（元来社会福祉は、相互扶助による富の分配であって、利益を追求する企
　　業には受け入れられないものであった。
＜解決策＞
１　新しい福祉ー民間活力の導入
　・コミュニティと福祉（高度成長期の物質的繁栄と、都市への人口の集中は、地域連帯
　　を希薄化し、種々の矛盾を生じさせた。社会が落ち着き、基盤が整備されるととに
　　その反省にたって、社会連帯を確保し、自治の精神を強化しようとする傾向が各地
　　あらわれてきた。）
　・在宅福祉サービス供給組織（福祉ニーズの多様化に伴い、行政による救貧的な福祉
　　は行き詰まりが生じ、民間エネルギー活用による新しい福祉供給組織への要求が生て
　　きた。）
　・障害者の自立、社会参加（民間活力を考える場合に、障害者やその他のハンディをも
　　つ人々を無視することはできない。憲法１４条で、国民の誰もが平等等権を保障さ
　　ている。従って、教育、訓練、労働面においても、心身障碍児者への取り組みが、積
　　極化してきた。特に１９８１年の国際障害者年を契機として、障害者の自立や、社会
　　参加が、社会的にも認識され、また、障害者にもより強い自覚となり、行動が活発と　
　　なった。</t>
    <rPh sb="1" eb="3">
      <t>ゲンイン</t>
    </rPh>
    <rPh sb="7" eb="9">
      <t>シャカイ</t>
    </rPh>
    <rPh sb="9" eb="11">
      <t>カンキョウ</t>
    </rPh>
    <rPh sb="12" eb="14">
      <t>ヘンカ</t>
    </rPh>
    <rPh sb="17" eb="19">
      <t>コウド</t>
    </rPh>
    <rPh sb="19" eb="21">
      <t>セイチョウ</t>
    </rPh>
    <rPh sb="23" eb="26">
      <t>テイセイチョウ</t>
    </rPh>
    <rPh sb="28" eb="29">
      <t>ダイ</t>
    </rPh>
    <rPh sb="29" eb="31">
      <t>イチジ</t>
    </rPh>
    <rPh sb="32" eb="34">
      <t>セキユ</t>
    </rPh>
    <rPh sb="44" eb="46">
      <t>アンテイ</t>
    </rPh>
    <rPh sb="50" eb="52">
      <t>キセイ</t>
    </rPh>
    <rPh sb="53" eb="55">
      <t>チツジョ</t>
    </rPh>
    <rPh sb="58" eb="60">
      <t>カカク</t>
    </rPh>
    <rPh sb="60" eb="62">
      <t>タイケイ</t>
    </rPh>
    <rPh sb="63" eb="64">
      <t>クズ</t>
    </rPh>
    <rPh sb="66" eb="67">
      <t>オオ</t>
    </rPh>
    <rPh sb="69" eb="71">
      <t>ジダイ</t>
    </rPh>
    <rPh sb="72" eb="74">
      <t>ヘンカ</t>
    </rPh>
    <rPh sb="85" eb="88">
      <t>コウレイカ</t>
    </rPh>
    <rPh sb="89" eb="92">
      <t>カクカゾク</t>
    </rPh>
    <rPh sb="92" eb="93">
      <t>カ</t>
    </rPh>
    <rPh sb="94" eb="96">
      <t>フクシ</t>
    </rPh>
    <rPh sb="100" eb="102">
      <t>ヘンカ</t>
    </rPh>
    <rPh sb="103" eb="104">
      <t>ワ</t>
    </rPh>
    <rPh sb="105" eb="106">
      <t>クニ</t>
    </rPh>
    <rPh sb="107" eb="109">
      <t>ジンコウ</t>
    </rPh>
    <rPh sb="109" eb="111">
      <t>コウセイ</t>
    </rPh>
    <rPh sb="112" eb="114">
      <t>トクショク</t>
    </rPh>
    <rPh sb="116" eb="119">
      <t>コウレイシャ</t>
    </rPh>
    <rPh sb="120" eb="122">
      <t>ゾウカ</t>
    </rPh>
    <rPh sb="139" eb="141">
      <t>シンコウ</t>
    </rPh>
    <rPh sb="143" eb="145">
      <t>ジョウキョウ</t>
    </rPh>
    <rPh sb="153" eb="155">
      <t>キギョウ</t>
    </rPh>
    <rPh sb="156" eb="158">
      <t>フクシ</t>
    </rPh>
    <rPh sb="159" eb="161">
      <t>ガンライ</t>
    </rPh>
    <rPh sb="161" eb="163">
      <t>シャカイ</t>
    </rPh>
    <rPh sb="163" eb="165">
      <t>フクシ</t>
    </rPh>
    <rPh sb="167" eb="169">
      <t>ソウゴ</t>
    </rPh>
    <rPh sb="169" eb="171">
      <t>フジョ</t>
    </rPh>
    <rPh sb="244" eb="246">
      <t>フクシ</t>
    </rPh>
    <rPh sb="247" eb="249">
      <t>コウド</t>
    </rPh>
    <rPh sb="249" eb="251">
      <t>セイチョウ</t>
    </rPh>
    <rPh sb="251" eb="252">
      <t>キ</t>
    </rPh>
    <rPh sb="253" eb="254">
      <t>モノ</t>
    </rPh>
    <rPh sb="254" eb="255">
      <t>シツ</t>
    </rPh>
    <rPh sb="255" eb="256">
      <t>テキ</t>
    </rPh>
    <rPh sb="256" eb="258">
      <t>ハンエイ</t>
    </rPh>
    <rPh sb="260" eb="262">
      <t>トシ</t>
    </rPh>
    <rPh sb="264" eb="266">
      <t>ジンコウ</t>
    </rPh>
    <rPh sb="267" eb="269">
      <t>シュウチュウ</t>
    </rPh>
    <rPh sb="271" eb="273">
      <t>チイキ</t>
    </rPh>
    <rPh sb="273" eb="275">
      <t>レンタイ</t>
    </rPh>
    <rPh sb="370" eb="372">
      <t>ザイタク</t>
    </rPh>
    <rPh sb="372" eb="374">
      <t>フクシ</t>
    </rPh>
    <rPh sb="378" eb="380">
      <t>キョウキュウ</t>
    </rPh>
    <rPh sb="380" eb="382">
      <t>ソシキ</t>
    </rPh>
    <rPh sb="383" eb="385">
      <t>フクシ</t>
    </rPh>
    <rPh sb="389" eb="392">
      <t>タヨウカ</t>
    </rPh>
    <rPh sb="393" eb="394">
      <t>トモナ</t>
    </rPh>
    <rPh sb="396" eb="398">
      <t>ギョウセイ</t>
    </rPh>
    <rPh sb="458" eb="461">
      <t>ショウガイシャ</t>
    </rPh>
    <rPh sb="462" eb="464">
      <t>ジリツ</t>
    </rPh>
    <rPh sb="465" eb="467">
      <t>シャカイ</t>
    </rPh>
    <rPh sb="467" eb="469">
      <t>サンカ</t>
    </rPh>
    <rPh sb="470" eb="472">
      <t>ミンカン</t>
    </rPh>
    <rPh sb="472" eb="474">
      <t>カツリョク</t>
    </rPh>
    <rPh sb="475" eb="476">
      <t>カンガ</t>
    </rPh>
    <rPh sb="478" eb="480">
      <t>バアイ</t>
    </rPh>
    <rPh sb="482" eb="485">
      <t>ショウガイシャ</t>
    </rPh>
    <rPh sb="488" eb="489">
      <t>タ</t>
    </rPh>
    <rPh sb="500" eb="502">
      <t>ヒトビト</t>
    </rPh>
    <rPh sb="503" eb="505">
      <t>ムシ</t>
    </rPh>
    <rPh sb="515" eb="516">
      <t>ケン</t>
    </rPh>
    <rPh sb="516" eb="517">
      <t>ホウ</t>
    </rPh>
    <rPh sb="519" eb="520">
      <t>ジョウ</t>
    </rPh>
    <rPh sb="522" eb="524">
      <t>コクミン</t>
    </rPh>
    <rPh sb="525" eb="526">
      <t>ダレ</t>
    </rPh>
    <rPh sb="528" eb="530">
      <t>ビョウドウ</t>
    </rPh>
    <rPh sb="530" eb="531">
      <t>トウ</t>
    </rPh>
    <rPh sb="531" eb="532">
      <t>ケン</t>
    </rPh>
    <rPh sb="533" eb="535">
      <t>ホショウ</t>
    </rPh>
    <rPh sb="543" eb="544">
      <t>シタガ</t>
    </rPh>
    <rPh sb="547" eb="549">
      <t>キョウイク</t>
    </rPh>
    <rPh sb="550" eb="552">
      <t>クンレン</t>
    </rPh>
    <rPh sb="553" eb="556">
      <t>ロウドウメン</t>
    </rPh>
    <rPh sb="562" eb="564">
      <t>シンシン</t>
    </rPh>
    <rPh sb="564" eb="567">
      <t>ショウガイジ</t>
    </rPh>
    <rPh sb="567" eb="568">
      <t>シャ</t>
    </rPh>
    <rPh sb="570" eb="571">
      <t>ト</t>
    </rPh>
    <rPh sb="572" eb="573">
      <t>ク</t>
    </rPh>
    <rPh sb="587" eb="588">
      <t>トク</t>
    </rPh>
    <rPh sb="593" eb="594">
      <t>ネン</t>
    </rPh>
    <rPh sb="595" eb="597">
      <t>コクサイ</t>
    </rPh>
    <rPh sb="597" eb="600">
      <t>ショウガイシャ</t>
    </rPh>
    <rPh sb="600" eb="601">
      <t>ネン</t>
    </rPh>
    <rPh sb="602" eb="604">
      <t>ケイキ</t>
    </rPh>
    <rPh sb="608" eb="611">
      <t>ショウガイシャ</t>
    </rPh>
    <rPh sb="612" eb="614">
      <t>ジリツ</t>
    </rPh>
    <rPh sb="616" eb="618">
      <t>シャカイ</t>
    </rPh>
    <rPh sb="621" eb="623">
      <t>サンカ</t>
    </rPh>
    <rPh sb="625" eb="628">
      <t>シャカイテキ</t>
    </rPh>
    <rPh sb="630" eb="632">
      <t>ニンシキ</t>
    </rPh>
    <rPh sb="638" eb="641">
      <t>ショウガイシャ</t>
    </rPh>
    <rPh sb="645" eb="646">
      <t>ツヨ</t>
    </rPh>
    <rPh sb="647" eb="649">
      <t>ジカク</t>
    </rPh>
    <rPh sb="653" eb="655">
      <t>コウドウ</t>
    </rPh>
    <rPh sb="656" eb="658">
      <t>カッパツ</t>
    </rPh>
    <phoneticPr fontId="13"/>
  </si>
  <si>
    <t>＜中長期的　＊３年後＞
　・障害者の完全参加と平等の実現を目指す。
　・障害者の社会参加の場を広げ、障害者との相互理解による福祉社会をつくる。
　・医療援護、地域療育との連携のもとに、養護教育を充実する。
　・医療、雇用、所得、余暇などにわたる総合的な援助のシステムを確立し、障害者が自立　
　　できる社会をつくる。
＜最終目的＞
　活力ある福祉社会へ
　・高齢化社会に向かって、２１世紀は決してバラ色の世界ではない。益々増大する市民要
　　望にこたえるためにも、新しい都市経営について思索をめぐらし、民間のもつエネル
　　ギーを受け入れ、活力ある福祉社会の形成に行政、市民、団体、企業連帯のもとにつく
　　上げいかねばならない。市民の自覚が高まってきたといっても、まだまだ一般には浸透
　　していない。権利だけの主張が多く、地域全体には無関心な面が見られる。これを除き
　　市民に「自治」「連帯」を意識させるために・地域の情報を流し、考えるきっかけを作
　　り、活力ある福祉社会へ向けて努めてまいります。</t>
    <rPh sb="1" eb="5">
      <t>チュウチョウキテキ</t>
    </rPh>
    <rPh sb="8" eb="10">
      <t>ネンゴ</t>
    </rPh>
    <rPh sb="14" eb="17">
      <t>ショウガイシャ</t>
    </rPh>
    <rPh sb="18" eb="20">
      <t>カンゼン</t>
    </rPh>
    <rPh sb="20" eb="22">
      <t>サンカ</t>
    </rPh>
    <rPh sb="23" eb="25">
      <t>ビョウドウ</t>
    </rPh>
    <rPh sb="26" eb="28">
      <t>ジツゲン</t>
    </rPh>
    <rPh sb="29" eb="31">
      <t>メザ</t>
    </rPh>
    <rPh sb="36" eb="39">
      <t>ショウガイシャ</t>
    </rPh>
    <rPh sb="40" eb="42">
      <t>シャカイ</t>
    </rPh>
    <rPh sb="42" eb="44">
      <t>サンカ</t>
    </rPh>
    <rPh sb="45" eb="46">
      <t>バ</t>
    </rPh>
    <rPh sb="47" eb="48">
      <t>ヒロ</t>
    </rPh>
    <rPh sb="50" eb="53">
      <t>ショウガイシャ</t>
    </rPh>
    <rPh sb="55" eb="57">
      <t>ソウゴ</t>
    </rPh>
    <rPh sb="57" eb="59">
      <t>リカイ</t>
    </rPh>
    <rPh sb="62" eb="64">
      <t>フクシ</t>
    </rPh>
    <rPh sb="64" eb="66">
      <t>シャカイ</t>
    </rPh>
    <rPh sb="74" eb="76">
      <t>イリョウ</t>
    </rPh>
    <rPh sb="76" eb="78">
      <t>エンゴ</t>
    </rPh>
    <rPh sb="79" eb="81">
      <t>チイキ</t>
    </rPh>
    <rPh sb="81" eb="83">
      <t>リョウイク</t>
    </rPh>
    <rPh sb="85" eb="87">
      <t>レンケイ</t>
    </rPh>
    <rPh sb="92" eb="94">
      <t>ヨウゴ</t>
    </rPh>
    <rPh sb="94" eb="96">
      <t>キョウイク</t>
    </rPh>
    <rPh sb="97" eb="99">
      <t>ジュウジツ</t>
    </rPh>
    <rPh sb="105" eb="107">
      <t>イリョウ</t>
    </rPh>
    <rPh sb="108" eb="110">
      <t>コヨウ</t>
    </rPh>
    <rPh sb="111" eb="113">
      <t>ショトク</t>
    </rPh>
    <rPh sb="114" eb="116">
      <t>ヨカ</t>
    </rPh>
    <rPh sb="122" eb="125">
      <t>ソウゴウテキ</t>
    </rPh>
    <rPh sb="126" eb="128">
      <t>エンジョ</t>
    </rPh>
    <rPh sb="134" eb="136">
      <t>カクリツ</t>
    </rPh>
    <rPh sb="138" eb="141">
      <t>ショウガイシャ</t>
    </rPh>
    <rPh sb="142" eb="144">
      <t>ジリツ</t>
    </rPh>
    <rPh sb="151" eb="153">
      <t>シャカイ</t>
    </rPh>
    <rPh sb="161" eb="163">
      <t>サイシュウ</t>
    </rPh>
    <rPh sb="163" eb="165">
      <t>モクテキ</t>
    </rPh>
    <rPh sb="168" eb="170">
      <t>カツリョク</t>
    </rPh>
    <rPh sb="172" eb="174">
      <t>フクシ</t>
    </rPh>
    <rPh sb="174" eb="176">
      <t>シャカイ</t>
    </rPh>
    <rPh sb="180" eb="183">
      <t>コウレイカ</t>
    </rPh>
    <rPh sb="183" eb="185">
      <t>シャカイ</t>
    </rPh>
    <rPh sb="186" eb="187">
      <t>ム</t>
    </rPh>
    <rPh sb="193" eb="195">
      <t>セイキ</t>
    </rPh>
    <rPh sb="196" eb="197">
      <t>ケ</t>
    </rPh>
    <rPh sb="201" eb="202">
      <t>イロ</t>
    </rPh>
    <rPh sb="203" eb="205">
      <t>セカイ</t>
    </rPh>
    <rPh sb="210" eb="212">
      <t>マスマス</t>
    </rPh>
    <rPh sb="212" eb="214">
      <t>ゾウダイ</t>
    </rPh>
    <rPh sb="216" eb="218">
      <t>シミン</t>
    </rPh>
    <rPh sb="233" eb="234">
      <t>アタラ</t>
    </rPh>
    <rPh sb="236" eb="238">
      <t>トシ</t>
    </rPh>
    <rPh sb="238" eb="240">
      <t>ケイエイ</t>
    </rPh>
    <rPh sb="244" eb="245">
      <t>オモ</t>
    </rPh>
    <rPh sb="245" eb="246">
      <t>サク</t>
    </rPh>
    <rPh sb="252" eb="254">
      <t>ミンカン</t>
    </rPh>
    <rPh sb="266" eb="267">
      <t>ウ</t>
    </rPh>
    <rPh sb="268" eb="269">
      <t>イ</t>
    </rPh>
    <rPh sb="271" eb="273">
      <t>カツリョク</t>
    </rPh>
    <rPh sb="275" eb="277">
      <t>フクシ</t>
    </rPh>
    <rPh sb="277" eb="279">
      <t>シャカイ</t>
    </rPh>
    <rPh sb="280" eb="282">
      <t>ケイセイ</t>
    </rPh>
    <rPh sb="283" eb="285">
      <t>ギョウセイ</t>
    </rPh>
    <rPh sb="286" eb="288">
      <t>シミン</t>
    </rPh>
    <rPh sb="289" eb="291">
      <t>ダンタイ</t>
    </rPh>
    <rPh sb="292" eb="294">
      <t>キギョウ</t>
    </rPh>
    <rPh sb="294" eb="296">
      <t>レンタイ</t>
    </rPh>
    <rPh sb="305" eb="306">
      <t>ア</t>
    </rPh>
    <rPh sb="316" eb="318">
      <t>シミン</t>
    </rPh>
    <rPh sb="319" eb="321">
      <t>ジカク</t>
    </rPh>
    <rPh sb="322" eb="323">
      <t>タカ</t>
    </rPh>
    <rPh sb="433" eb="435">
      <t>カツリョク</t>
    </rPh>
    <rPh sb="437" eb="439">
      <t>フクシ</t>
    </rPh>
    <rPh sb="439" eb="441">
      <t>シャカイ</t>
    </rPh>
    <rPh sb="442" eb="443">
      <t>ム</t>
    </rPh>
    <rPh sb="445" eb="446">
      <t>ツト</t>
    </rPh>
    <phoneticPr fontId="13"/>
  </si>
  <si>
    <t>茨城県</t>
    <rPh sb="0" eb="3">
      <t>イバラキケン</t>
    </rPh>
    <phoneticPr fontId="8"/>
  </si>
  <si>
    <t>１</t>
    <phoneticPr fontId="8"/>
  </si>
  <si>
    <t>２</t>
    <phoneticPr fontId="8"/>
  </si>
  <si>
    <t>地域交流イベント</t>
    <rPh sb="0" eb="2">
      <t>チイキ</t>
    </rPh>
    <rPh sb="2" eb="4">
      <t>コウリュウ</t>
    </rPh>
    <phoneticPr fontId="8"/>
  </si>
  <si>
    <t>障害者施設紹介パンフレット作成</t>
    <rPh sb="0" eb="3">
      <t>ショウガイシャ</t>
    </rPh>
    <rPh sb="3" eb="5">
      <t>シセツ</t>
    </rPh>
    <rPh sb="5" eb="7">
      <t>ショウカイ</t>
    </rPh>
    <rPh sb="13" eb="15">
      <t>サクセイ</t>
    </rPh>
    <phoneticPr fontId="8"/>
  </si>
  <si>
    <t>民間活力を生かした新しい福祉の動向について</t>
    <rPh sb="0" eb="2">
      <t>ミンカン</t>
    </rPh>
    <rPh sb="2" eb="4">
      <t>カツリョク</t>
    </rPh>
    <rPh sb="5" eb="6">
      <t>イ</t>
    </rPh>
    <rPh sb="9" eb="10">
      <t>アタラ</t>
    </rPh>
    <rPh sb="12" eb="14">
      <t>フクシ</t>
    </rPh>
    <rPh sb="15" eb="17">
      <t>ドウコウ</t>
    </rPh>
    <phoneticPr fontId="8"/>
  </si>
  <si>
    <t>多職種による事例検討会</t>
    <rPh sb="0" eb="1">
      <t>タ</t>
    </rPh>
    <rPh sb="1" eb="3">
      <t>ショクシュ</t>
    </rPh>
    <rPh sb="6" eb="8">
      <t>ジレイ</t>
    </rPh>
    <rPh sb="8" eb="11">
      <t>ケントウカイ</t>
    </rPh>
    <phoneticPr fontId="8"/>
  </si>
  <si>
    <t xml:space="preserve">１　地域交流イベントの実施
　・参加者うち養護学校関係者数５０％以上
　・一般参加者　参加者全体の２０％以上
　・参加者の満足度　８０％以上（参加者アンケートで調査９
2  地域社会向けのパンフレット作成
　・配布先：教育関係・福祉団体及び在宅障害者等（５００部）
３　多職種による事例検討会
　・参加者への呼びかけ（新規事業のため）
</t>
    <rPh sb="2" eb="4">
      <t>チイキ</t>
    </rPh>
    <rPh sb="4" eb="6">
      <t>コウリュウ</t>
    </rPh>
    <rPh sb="11" eb="13">
      <t>ジッシ</t>
    </rPh>
    <rPh sb="16" eb="19">
      <t>サンカシャ</t>
    </rPh>
    <rPh sb="21" eb="23">
      <t>ヨウゴ</t>
    </rPh>
    <rPh sb="23" eb="25">
      <t>ガッコウ</t>
    </rPh>
    <rPh sb="25" eb="28">
      <t>カンケイシャ</t>
    </rPh>
    <rPh sb="28" eb="29">
      <t>スウ</t>
    </rPh>
    <rPh sb="32" eb="34">
      <t>イジョウ</t>
    </rPh>
    <rPh sb="37" eb="39">
      <t>イッパン</t>
    </rPh>
    <rPh sb="39" eb="42">
      <t>サンカシャ</t>
    </rPh>
    <rPh sb="43" eb="46">
      <t>サンカシャ</t>
    </rPh>
    <rPh sb="46" eb="48">
      <t>ゼンタイ</t>
    </rPh>
    <rPh sb="52" eb="54">
      <t>イジョウ</t>
    </rPh>
    <rPh sb="57" eb="60">
      <t>サンカシャ</t>
    </rPh>
    <rPh sb="61" eb="64">
      <t>マンゾクド</t>
    </rPh>
    <rPh sb="68" eb="70">
      <t>イジョウ</t>
    </rPh>
    <rPh sb="71" eb="74">
      <t>サンカシャ</t>
    </rPh>
    <rPh sb="80" eb="82">
      <t>チョウサ</t>
    </rPh>
    <rPh sb="91" eb="93">
      <t>チイキ</t>
    </rPh>
    <rPh sb="93" eb="95">
      <t>シャカイ</t>
    </rPh>
    <rPh sb="95" eb="96">
      <t>ム</t>
    </rPh>
    <rPh sb="104" eb="106">
      <t>サクセイ</t>
    </rPh>
    <rPh sb="109" eb="111">
      <t>ハイフ</t>
    </rPh>
    <rPh sb="111" eb="112">
      <t>サキ</t>
    </rPh>
    <rPh sb="113" eb="115">
      <t>キョウイク</t>
    </rPh>
    <rPh sb="115" eb="117">
      <t>カンケイ</t>
    </rPh>
    <rPh sb="118" eb="120">
      <t>フクシ</t>
    </rPh>
    <rPh sb="120" eb="122">
      <t>ダンタイ</t>
    </rPh>
    <rPh sb="122" eb="123">
      <t>オヨ</t>
    </rPh>
    <rPh sb="124" eb="126">
      <t>ザイタク</t>
    </rPh>
    <rPh sb="126" eb="129">
      <t>ショウガイシャ</t>
    </rPh>
    <rPh sb="129" eb="130">
      <t>トウ</t>
    </rPh>
    <rPh sb="134" eb="135">
      <t>ブ</t>
    </rPh>
    <rPh sb="143" eb="144">
      <t>タ</t>
    </rPh>
    <rPh sb="144" eb="146">
      <t>ショクシュ</t>
    </rPh>
    <rPh sb="149" eb="151">
      <t>ジレイ</t>
    </rPh>
    <rPh sb="151" eb="154">
      <t>ケントウカイ</t>
    </rPh>
    <rPh sb="157" eb="160">
      <t>サンカシャ</t>
    </rPh>
    <rPh sb="162" eb="163">
      <t>ヨ</t>
    </rPh>
    <rPh sb="167" eb="169">
      <t>シンキ</t>
    </rPh>
    <rPh sb="169" eb="171">
      <t>ジギョウ</t>
    </rPh>
    <phoneticPr fontId="13"/>
  </si>
  <si>
    <t>３</t>
    <phoneticPr fontId="8"/>
  </si>
  <si>
    <t>茨城県</t>
    <rPh sb="0" eb="3">
      <t>イバラキケン</t>
    </rPh>
    <phoneticPr fontId="8"/>
  </si>
  <si>
    <t>臨時雇用費</t>
    <rPh sb="0" eb="2">
      <t>リンジ</t>
    </rPh>
    <rPh sb="2" eb="4">
      <t>コヨウ</t>
    </rPh>
    <rPh sb="4" eb="5">
      <t>ヒ</t>
    </rPh>
    <phoneticPr fontId="8"/>
  </si>
  <si>
    <t>１</t>
    <phoneticPr fontId="8"/>
  </si>
  <si>
    <t>臨時アルバイト</t>
    <rPh sb="0" eb="2">
      <t>リンジ</t>
    </rPh>
    <phoneticPr fontId="8"/>
  </si>
  <si>
    <t>諸謝金費</t>
    <rPh sb="0" eb="1">
      <t>モロ</t>
    </rPh>
    <rPh sb="1" eb="2">
      <t>シャ</t>
    </rPh>
    <rPh sb="2" eb="3">
      <t>キン</t>
    </rPh>
    <rPh sb="3" eb="4">
      <t>ヒ</t>
    </rPh>
    <phoneticPr fontId="8"/>
  </si>
  <si>
    <t>事例検討会謝金</t>
    <rPh sb="0" eb="2">
      <t>ジレイ</t>
    </rPh>
    <rPh sb="2" eb="5">
      <t>ケントウカイ</t>
    </rPh>
    <rPh sb="5" eb="7">
      <t>シャキン</t>
    </rPh>
    <phoneticPr fontId="8"/>
  </si>
  <si>
    <t>１</t>
    <phoneticPr fontId="8"/>
  </si>
  <si>
    <t>発表団体</t>
    <rPh sb="0" eb="2">
      <t>ハッピョウ</t>
    </rPh>
    <rPh sb="2" eb="4">
      <t>ダンタイ</t>
    </rPh>
    <phoneticPr fontId="8"/>
  </si>
  <si>
    <t>２</t>
    <phoneticPr fontId="8"/>
  </si>
  <si>
    <t>パンフレット監修者謝金</t>
    <rPh sb="6" eb="9">
      <t>カンシュウシャ</t>
    </rPh>
    <rPh sb="9" eb="11">
      <t>シャキン</t>
    </rPh>
    <phoneticPr fontId="8"/>
  </si>
  <si>
    <t>旅費交通費</t>
    <rPh sb="0" eb="2">
      <t>リョヒ</t>
    </rPh>
    <rPh sb="2" eb="5">
      <t>コウツウヒ</t>
    </rPh>
    <phoneticPr fontId="8"/>
  </si>
  <si>
    <t>事例見解交通費</t>
    <rPh sb="0" eb="2">
      <t>ジレイ</t>
    </rPh>
    <rPh sb="2" eb="4">
      <t>ケンカイ</t>
    </rPh>
    <rPh sb="4" eb="7">
      <t>コウツウヒ</t>
    </rPh>
    <phoneticPr fontId="8"/>
  </si>
  <si>
    <t>ボランティア交通費補助</t>
    <rPh sb="6" eb="9">
      <t>コウツウヒ</t>
    </rPh>
    <rPh sb="9" eb="11">
      <t>ホジョ</t>
    </rPh>
    <phoneticPr fontId="8"/>
  </si>
  <si>
    <t>事務局交通費</t>
    <rPh sb="0" eb="3">
      <t>ジムキョク</t>
    </rPh>
    <rPh sb="3" eb="6">
      <t>コウツウヒ</t>
    </rPh>
    <phoneticPr fontId="8"/>
  </si>
  <si>
    <t>３</t>
    <phoneticPr fontId="8"/>
  </si>
  <si>
    <t>印刷製本費</t>
    <rPh sb="0" eb="2">
      <t>インサツ</t>
    </rPh>
    <rPh sb="2" eb="4">
      <t>セイホン</t>
    </rPh>
    <rPh sb="4" eb="5">
      <t>ヒ</t>
    </rPh>
    <phoneticPr fontId="8"/>
  </si>
  <si>
    <t>資料印刷費</t>
    <rPh sb="0" eb="2">
      <t>シリョウ</t>
    </rPh>
    <rPh sb="2" eb="4">
      <t>インサツ</t>
    </rPh>
    <rPh sb="4" eb="5">
      <t>ヒ</t>
    </rPh>
    <phoneticPr fontId="8"/>
  </si>
  <si>
    <t>２</t>
    <phoneticPr fontId="8"/>
  </si>
  <si>
    <t>チラシ印刷費</t>
    <rPh sb="3" eb="5">
      <t>インサツ</t>
    </rPh>
    <rPh sb="5" eb="6">
      <t>ヒ</t>
    </rPh>
    <phoneticPr fontId="8"/>
  </si>
  <si>
    <t>パンフレット印刷費</t>
    <rPh sb="6" eb="8">
      <t>インサツ</t>
    </rPh>
    <rPh sb="8" eb="9">
      <t>ヒ</t>
    </rPh>
    <phoneticPr fontId="8"/>
  </si>
  <si>
    <t>委託費</t>
    <rPh sb="0" eb="2">
      <t>イタク</t>
    </rPh>
    <rPh sb="2" eb="3">
      <t>ヒ</t>
    </rPh>
    <phoneticPr fontId="8"/>
  </si>
  <si>
    <t>パンフレット</t>
    <phoneticPr fontId="8"/>
  </si>
  <si>
    <t>会議費</t>
    <rPh sb="0" eb="3">
      <t>カイギヒ</t>
    </rPh>
    <phoneticPr fontId="8"/>
  </si>
  <si>
    <t>イベント会場費</t>
    <rPh sb="4" eb="6">
      <t>カイジョウ</t>
    </rPh>
    <rPh sb="6" eb="7">
      <t>ヒ</t>
    </rPh>
    <phoneticPr fontId="8"/>
  </si>
  <si>
    <t>１</t>
    <phoneticPr fontId="8"/>
  </si>
  <si>
    <t>事例検討会会場費</t>
    <rPh sb="0" eb="2">
      <t>ジレイ</t>
    </rPh>
    <rPh sb="2" eb="5">
      <t>ケントウカイ</t>
    </rPh>
    <rPh sb="5" eb="7">
      <t>カイジョウ</t>
    </rPh>
    <rPh sb="7" eb="8">
      <t>ヒ</t>
    </rPh>
    <phoneticPr fontId="8"/>
  </si>
  <si>
    <t>消耗品、備品日</t>
    <rPh sb="0" eb="2">
      <t>ショウモウ</t>
    </rPh>
    <rPh sb="2" eb="3">
      <t>ヒン</t>
    </rPh>
    <rPh sb="4" eb="6">
      <t>ビヒン</t>
    </rPh>
    <rPh sb="6" eb="7">
      <t>ヒ</t>
    </rPh>
    <phoneticPr fontId="8"/>
  </si>
  <si>
    <t>事務用品</t>
    <rPh sb="0" eb="2">
      <t>ジム</t>
    </rPh>
    <rPh sb="2" eb="4">
      <t>ヨウヒン</t>
    </rPh>
    <phoneticPr fontId="8"/>
  </si>
  <si>
    <t>３</t>
    <phoneticPr fontId="8"/>
  </si>
  <si>
    <t>事務用品等</t>
    <rPh sb="0" eb="2">
      <t>ジム</t>
    </rPh>
    <rPh sb="2" eb="4">
      <t>ヨウヒン</t>
    </rPh>
    <rPh sb="4" eb="5">
      <t>トウ</t>
    </rPh>
    <phoneticPr fontId="8"/>
  </si>
  <si>
    <t>広告宣伝費</t>
    <rPh sb="0" eb="2">
      <t>コウコク</t>
    </rPh>
    <rPh sb="2" eb="5">
      <t>センデンヒ</t>
    </rPh>
    <phoneticPr fontId="8"/>
  </si>
  <si>
    <t>ウェブサイト更新料</t>
    <rPh sb="6" eb="9">
      <t>コウシンリョウ</t>
    </rPh>
    <phoneticPr fontId="8"/>
  </si>
  <si>
    <t>通信運搬費</t>
    <rPh sb="0" eb="2">
      <t>ツウシン</t>
    </rPh>
    <rPh sb="2" eb="4">
      <t>ウンパン</t>
    </rPh>
    <rPh sb="4" eb="5">
      <t>ヒ</t>
    </rPh>
    <phoneticPr fontId="8"/>
  </si>
  <si>
    <t>資料郵送料</t>
    <rPh sb="0" eb="2">
      <t>シリョウ</t>
    </rPh>
    <rPh sb="2" eb="5">
      <t>ユウソウリョウ</t>
    </rPh>
    <phoneticPr fontId="8"/>
  </si>
  <si>
    <t>雑費</t>
    <rPh sb="0" eb="2">
      <t>ザッピ</t>
    </rPh>
    <phoneticPr fontId="8"/>
  </si>
  <si>
    <t>振込手数料</t>
    <rPh sb="0" eb="2">
      <t>フリコミ</t>
    </rPh>
    <rPh sb="2" eb="5">
      <t>テスウリョウ</t>
    </rPh>
    <phoneticPr fontId="8"/>
  </si>
  <si>
    <t>間接経費</t>
    <rPh sb="0" eb="2">
      <t>カンセツ</t>
    </rPh>
    <rPh sb="2" eb="4">
      <t>ケイヒ</t>
    </rPh>
    <phoneticPr fontId="8"/>
  </si>
  <si>
    <t>事務局給与費(１人）</t>
    <rPh sb="0" eb="3">
      <t>ジムキョク</t>
    </rPh>
    <rPh sb="3" eb="5">
      <t>キュウヨ</t>
    </rPh>
    <rPh sb="5" eb="6">
      <t>ヒ</t>
    </rPh>
    <rPh sb="8" eb="9">
      <t>ニン</t>
    </rPh>
    <phoneticPr fontId="8"/>
  </si>
  <si>
    <t>１　地域交流イベントの実施
　（１）時期：２０１８年１月２６日～２７日
　（２）場所：北茨城市
　（３）参加者１５０名（北茨城市特殊教育学級生徒、北茨城市養護学校生徒、北茨城市内福祉施設利用者、北茨城市手
　　　　　　　　　　　をつなぐ親の会）
　　(４)内容：関係団体の活動発表及び作品展示等
２　地域社会向けのパンフレット作成
　　(１)内容：障害福祉施設概要説明等）
 　（２）配布先：茨城県内地域
　 （３）部数：５００部
３　多職種による事例検討会
　 (１)時期：２０１８年４月～２００９年２月（年４回）
　（２）場所：北茨城市手をつなぐ親の会事務所
　（３）参加者：４０名（相談支援従事者、養護学校教員、施設職員）
　（４）内容：事例報告、意見交換会</t>
    <rPh sb="2" eb="4">
      <t>チイキ</t>
    </rPh>
    <rPh sb="4" eb="6">
      <t>コウリュウ</t>
    </rPh>
    <rPh sb="11" eb="13">
      <t>ジッシ</t>
    </rPh>
    <rPh sb="18" eb="19">
      <t>トキ</t>
    </rPh>
    <rPh sb="19" eb="20">
      <t>キ</t>
    </rPh>
    <rPh sb="25" eb="26">
      <t>ネン</t>
    </rPh>
    <rPh sb="27" eb="28">
      <t>ガツ</t>
    </rPh>
    <rPh sb="30" eb="31">
      <t>ヒ</t>
    </rPh>
    <rPh sb="34" eb="35">
      <t>ヒ</t>
    </rPh>
    <rPh sb="40" eb="42">
      <t>バショ</t>
    </rPh>
    <rPh sb="43" eb="47">
      <t>キタイバラキシ</t>
    </rPh>
    <rPh sb="52" eb="55">
      <t>サンカシャ</t>
    </rPh>
    <rPh sb="58" eb="59">
      <t>メイ</t>
    </rPh>
    <rPh sb="60" eb="64">
      <t>キタイバラキシ</t>
    </rPh>
    <rPh sb="64" eb="66">
      <t>トクシュ</t>
    </rPh>
    <rPh sb="66" eb="68">
      <t>キョウイク</t>
    </rPh>
    <rPh sb="68" eb="70">
      <t>ガッキュウ</t>
    </rPh>
    <rPh sb="70" eb="72">
      <t>セイト</t>
    </rPh>
    <rPh sb="73" eb="77">
      <t>キタイバラキシ</t>
    </rPh>
    <rPh sb="77" eb="79">
      <t>ヨウゴ</t>
    </rPh>
    <rPh sb="79" eb="81">
      <t>ガッコウ</t>
    </rPh>
    <rPh sb="81" eb="83">
      <t>セイト</t>
    </rPh>
    <rPh sb="84" eb="88">
      <t>キタイバラキシ</t>
    </rPh>
    <rPh sb="88" eb="89">
      <t>ナイ</t>
    </rPh>
    <rPh sb="89" eb="91">
      <t>フクシ</t>
    </rPh>
    <rPh sb="91" eb="93">
      <t>シセツ</t>
    </rPh>
    <rPh sb="93" eb="96">
      <t>リヨウシャ</t>
    </rPh>
    <rPh sb="97" eb="101">
      <t>キタイバラキシ</t>
    </rPh>
    <rPh sb="101" eb="102">
      <t>テ</t>
    </rPh>
    <rPh sb="118" eb="119">
      <t>オヤ</t>
    </rPh>
    <rPh sb="120" eb="121">
      <t>カイ</t>
    </rPh>
    <rPh sb="128" eb="130">
      <t>ナイヨウ</t>
    </rPh>
    <rPh sb="131" eb="133">
      <t>カンケイ</t>
    </rPh>
    <rPh sb="133" eb="135">
      <t>ダンタイ</t>
    </rPh>
    <rPh sb="136" eb="138">
      <t>カツドウ</t>
    </rPh>
    <rPh sb="138" eb="140">
      <t>ハッピョウ</t>
    </rPh>
    <rPh sb="140" eb="141">
      <t>オヨ</t>
    </rPh>
    <rPh sb="142" eb="144">
      <t>サクヒン</t>
    </rPh>
    <rPh sb="144" eb="146">
      <t>テンジ</t>
    </rPh>
    <rPh sb="146" eb="147">
      <t>トウ</t>
    </rPh>
    <rPh sb="150" eb="152">
      <t>チイキ</t>
    </rPh>
    <rPh sb="152" eb="154">
      <t>シャカイ</t>
    </rPh>
    <rPh sb="154" eb="155">
      <t>ム</t>
    </rPh>
    <rPh sb="163" eb="165">
      <t>サクセイ</t>
    </rPh>
    <rPh sb="171" eb="173">
      <t>ナイヨウ</t>
    </rPh>
    <rPh sb="174" eb="176">
      <t>ショウガイ</t>
    </rPh>
    <rPh sb="176" eb="178">
      <t>フクシ</t>
    </rPh>
    <rPh sb="178" eb="180">
      <t>シセツ</t>
    </rPh>
    <rPh sb="180" eb="182">
      <t>ガイヨウ</t>
    </rPh>
    <rPh sb="182" eb="184">
      <t>セツメイ</t>
    </rPh>
    <rPh sb="184" eb="185">
      <t>トウ</t>
    </rPh>
    <rPh sb="192" eb="194">
      <t>ハイフ</t>
    </rPh>
    <rPh sb="194" eb="195">
      <t>サキ</t>
    </rPh>
    <rPh sb="196" eb="198">
      <t>イバラキ</t>
    </rPh>
    <rPh sb="198" eb="200">
      <t>ケンナイ</t>
    </rPh>
    <rPh sb="200" eb="202">
      <t>チイキ</t>
    </rPh>
    <rPh sb="208" eb="210">
      <t>ブスウ</t>
    </rPh>
    <rPh sb="214" eb="215">
      <t>ブ</t>
    </rPh>
    <rPh sb="219" eb="220">
      <t>タ</t>
    </rPh>
    <rPh sb="220" eb="222">
      <t>ショクシュ</t>
    </rPh>
    <rPh sb="225" eb="227">
      <t>ジレイ</t>
    </rPh>
    <rPh sb="227" eb="230">
      <t>ケントウカイ</t>
    </rPh>
    <rPh sb="236" eb="237">
      <t>トキ</t>
    </rPh>
    <rPh sb="237" eb="238">
      <t>キ</t>
    </rPh>
    <rPh sb="243" eb="244">
      <t>ネン</t>
    </rPh>
    <rPh sb="245" eb="246">
      <t>ガツ</t>
    </rPh>
    <rPh sb="251" eb="252">
      <t>ネン</t>
    </rPh>
    <rPh sb="253" eb="254">
      <t>ガツ</t>
    </rPh>
    <rPh sb="255" eb="256">
      <t>ネン</t>
    </rPh>
    <rPh sb="257" eb="258">
      <t>カイ</t>
    </rPh>
    <rPh sb="264" eb="266">
      <t>バショ</t>
    </rPh>
    <rPh sb="267" eb="271">
      <t>キタイバラキシ</t>
    </rPh>
    <rPh sb="271" eb="272">
      <t>テ</t>
    </rPh>
    <rPh sb="276" eb="277">
      <t>オヤ</t>
    </rPh>
    <rPh sb="278" eb="279">
      <t>カイ</t>
    </rPh>
    <rPh sb="279" eb="281">
      <t>ジム</t>
    </rPh>
    <rPh sb="281" eb="282">
      <t>ショ</t>
    </rPh>
    <rPh sb="287" eb="290">
      <t>サンカシャ</t>
    </rPh>
    <rPh sb="293" eb="294">
      <t>メイ</t>
    </rPh>
    <rPh sb="295" eb="297">
      <t>ソウダン</t>
    </rPh>
    <rPh sb="297" eb="299">
      <t>シエン</t>
    </rPh>
    <rPh sb="299" eb="302">
      <t>ジュウジシャ</t>
    </rPh>
    <rPh sb="303" eb="305">
      <t>ヨウゴ</t>
    </rPh>
    <rPh sb="305" eb="307">
      <t>ガッコウ</t>
    </rPh>
    <rPh sb="307" eb="309">
      <t>キョウイン</t>
    </rPh>
    <rPh sb="310" eb="312">
      <t>シセツ</t>
    </rPh>
    <rPh sb="312" eb="314">
      <t>ショクイン</t>
    </rPh>
    <rPh sb="320" eb="322">
      <t>ナイヨウ</t>
    </rPh>
    <rPh sb="323" eb="325">
      <t>ジレイ</t>
    </rPh>
    <rPh sb="325" eb="327">
      <t>ホウコク</t>
    </rPh>
    <rPh sb="328" eb="330">
      <t>イケン</t>
    </rPh>
    <rPh sb="330" eb="332">
      <t>コウカン</t>
    </rPh>
    <rPh sb="332" eb="333">
      <t>カイ</t>
    </rPh>
    <phoneticPr fontId="13"/>
  </si>
  <si>
    <t>2008/1/26.27</t>
    <phoneticPr fontId="8"/>
  </si>
  <si>
    <t>民間活用を生かした新しい福祉の動向について</t>
    <rPh sb="0" eb="2">
      <t>ミンカン</t>
    </rPh>
    <rPh sb="2" eb="4">
      <t>カツヨウ</t>
    </rPh>
    <rPh sb="5" eb="6">
      <t>イ</t>
    </rPh>
    <rPh sb="9" eb="10">
      <t>アタラ</t>
    </rPh>
    <rPh sb="12" eb="14">
      <t>フクシ</t>
    </rPh>
    <rPh sb="15" eb="17">
      <t>ドウコウ</t>
    </rPh>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</si>
</sst>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yyyy/m/d;@"/>
    <numFmt numFmtId="178" formatCode="0.0%"/>
    <numFmt numFmtId="179" formatCode="0_ "/>
  </numFmts>
  <fonts count="36" x14ac:knownFonts="1">
    <font>
      <sz val="11"/>
      <color theme="1"/>
      <name val="ＭＳ Ｐゴシック"/>
      <family val="3"/>
      <charset val="128"/>
      <scheme val="minor"/>
    </font>
    <font>
      <sz val="10"/>
      <name val="ＭＳ Ｐゴシック"/>
      <family val="3"/>
      <charset val="128"/>
    </font>
    <font>
      <sz val="6"/>
      <name val="ＭＳ Ｐゴシック"/>
      <family val="3"/>
      <charset val="128"/>
    </font>
    <font>
      <sz val="6"/>
      <name val="ＭＳ Ｐゴシック"/>
      <family val="3"/>
      <charset val="128"/>
    </font>
    <font>
      <b/>
      <sz val="12"/>
      <name val="ＭＳ Ｐゴシック"/>
      <family val="3"/>
      <charset val="128"/>
    </font>
    <font>
      <b/>
      <sz val="10"/>
      <name val="ＭＳ Ｐゴシック"/>
      <family val="3"/>
      <charset val="128"/>
    </font>
    <font>
      <sz val="6"/>
      <name val="ＭＳ ゴシック"/>
      <family val="3"/>
      <charset val="128"/>
    </font>
    <font>
      <b/>
      <sz val="14"/>
      <name val="ＭＳ Ｐゴシック"/>
      <family val="3"/>
      <charset val="128"/>
    </font>
    <font>
      <sz val="6"/>
      <name val="ＭＳ Ｐゴシック"/>
      <family val="3"/>
      <charset val="128"/>
    </font>
    <font>
      <sz val="12"/>
      <name val="ＭＳ Ｐゴシック"/>
      <family val="3"/>
      <charset val="128"/>
    </font>
    <font>
      <sz val="16"/>
      <name val="ＭＳ Ｐゴシック"/>
      <family val="3"/>
      <charset val="128"/>
    </font>
    <font>
      <b/>
      <sz val="16"/>
      <name val="ＭＳ Ｐゴシック"/>
      <family val="3"/>
      <charset val="128"/>
    </font>
    <font>
      <sz val="9"/>
      <name val="ＭＳ Ｐゴシック"/>
      <family val="3"/>
      <charset val="128"/>
    </font>
    <font>
      <sz val="6"/>
      <name val="ＭＳ Ｐゴシック"/>
      <family val="3"/>
      <charset val="128"/>
    </font>
    <font>
      <sz val="11"/>
      <color indexed="8"/>
      <name val="メイリオ"/>
      <family val="3"/>
      <charset val="128"/>
    </font>
    <font>
      <b/>
      <sz val="10.5"/>
      <color indexed="10"/>
      <name val="メイリオ"/>
      <family val="3"/>
      <charset val="128"/>
    </font>
    <font>
      <b/>
      <sz val="10.5"/>
      <color indexed="8"/>
      <name val="Meiryo UI"/>
      <family val="3"/>
      <charset val="128"/>
    </font>
    <font>
      <b/>
      <sz val="10.5"/>
      <color indexed="21"/>
      <name val="メイリオ"/>
      <family val="3"/>
      <charset val="128"/>
    </font>
    <font>
      <b/>
      <sz val="10.5"/>
      <color indexed="8"/>
      <name val="メイリオ"/>
      <family val="3"/>
      <charset val="128"/>
    </font>
    <font>
      <sz val="6"/>
      <name val="ＭＳ Ｐゴシック"/>
      <family val="3"/>
      <charset val="128"/>
    </font>
    <font>
      <b/>
      <sz val="11"/>
      <color indexed="21"/>
      <name val="メイリオ"/>
      <family val="3"/>
      <charset val="128"/>
    </font>
    <font>
      <b/>
      <sz val="11"/>
      <color indexed="10"/>
      <name val="メイリオ"/>
      <family val="3"/>
      <charset val="128"/>
    </font>
    <font>
      <b/>
      <sz val="11"/>
      <color indexed="8"/>
      <name val="メイリオ"/>
      <family val="3"/>
      <charset val="128"/>
    </font>
    <font>
      <sz val="9"/>
      <name val="メイリオ"/>
      <family val="3"/>
      <charset val="128"/>
    </font>
    <font>
      <b/>
      <sz val="10.5"/>
      <name val="メイリオ"/>
      <family val="3"/>
      <charset val="128"/>
    </font>
    <font>
      <sz val="11"/>
      <color theme="1"/>
      <name val="ＭＳ Ｐゴシック"/>
      <family val="3"/>
      <charset val="128"/>
      <scheme val="minor"/>
    </font>
    <font>
      <sz val="10"/>
      <name val="ＭＳ Ｐゴシック"/>
      <family val="3"/>
      <charset val="128"/>
      <scheme val="minor"/>
    </font>
    <font>
      <b/>
      <sz val="18"/>
      <color theme="1"/>
      <name val="Meiryo UI"/>
      <family val="3"/>
      <charset val="128"/>
    </font>
    <font>
      <sz val="11"/>
      <color theme="1"/>
      <name val="メイリオ"/>
      <family val="3"/>
      <charset val="128"/>
    </font>
    <font>
      <b/>
      <sz val="10.5"/>
      <color rgb="FFFF0000"/>
      <name val="Meiryo UI"/>
      <family val="3"/>
      <charset val="128"/>
    </font>
    <font>
      <b/>
      <sz val="10.5"/>
      <color rgb="FFFF0000"/>
      <name val="メイリオ"/>
      <family val="3"/>
      <charset val="128"/>
    </font>
    <font>
      <sz val="9"/>
      <color theme="1"/>
      <name val="メイリオ"/>
      <family val="3"/>
      <charset val="128"/>
    </font>
    <font>
      <b/>
      <sz val="9"/>
      <color rgb="FFFF0000"/>
      <name val="メイリオ"/>
      <family val="3"/>
      <charset val="128"/>
    </font>
    <font>
      <b/>
      <sz val="11"/>
      <color theme="1"/>
      <name val="メイリオ"/>
      <family val="3"/>
      <charset val="128"/>
    </font>
    <font>
      <b/>
      <sz val="10.5"/>
      <color theme="1"/>
      <name val="メイリオ"/>
      <family val="3"/>
      <charset val="128"/>
    </font>
    <font>
      <sz val="16"/>
      <color theme="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s>
  <borders count="4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right/>
      <top style="thin">
        <color indexed="64"/>
      </top>
      <bottom style="thin">
        <color indexed="64"/>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n">
        <color rgb="FF00B050"/>
      </left>
      <right style="thin">
        <color rgb="FF00B050"/>
      </right>
      <top style="thin">
        <color rgb="FF00B050"/>
      </top>
      <bottom/>
      <diagonal/>
    </border>
    <border>
      <left style="medium">
        <color rgb="FF00B050"/>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style="thin">
        <color rgb="FF00B050"/>
      </left>
      <right style="thin">
        <color rgb="FF00B050"/>
      </right>
      <top/>
      <bottom/>
      <diagonal/>
    </border>
    <border>
      <left style="thin">
        <color rgb="FF00B050"/>
      </left>
      <right style="thin">
        <color rgb="FF00B050"/>
      </right>
      <top/>
      <bottom style="thin">
        <color rgb="FF00B050"/>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
      <left style="thin">
        <color rgb="FF00B050"/>
      </left>
      <right/>
      <top style="thin">
        <color rgb="FF00B050"/>
      </top>
      <bottom/>
      <diagonal/>
    </border>
    <border>
      <left/>
      <right/>
      <top style="thin">
        <color rgb="FF00B050"/>
      </top>
      <bottom/>
      <diagonal/>
    </border>
    <border>
      <left/>
      <right style="thin">
        <color rgb="FF00B050"/>
      </right>
      <top style="thin">
        <color rgb="FF00B050"/>
      </top>
      <bottom/>
      <diagonal/>
    </border>
    <border>
      <left style="thin">
        <color rgb="FF00B050"/>
      </left>
      <right/>
      <top/>
      <bottom/>
      <diagonal/>
    </border>
    <border>
      <left/>
      <right style="thin">
        <color rgb="FF00B050"/>
      </right>
      <top/>
      <bottom/>
      <diagonal/>
    </border>
    <border>
      <left style="thin">
        <color rgb="FF00B050"/>
      </left>
      <right/>
      <top/>
      <bottom style="thin">
        <color rgb="FF00B050"/>
      </bottom>
      <diagonal/>
    </border>
    <border>
      <left/>
      <right/>
      <top/>
      <bottom style="thin">
        <color rgb="FF00B050"/>
      </bottom>
      <diagonal/>
    </border>
    <border>
      <left/>
      <right style="thin">
        <color rgb="FF00B050"/>
      </right>
      <top/>
      <bottom style="thin">
        <color rgb="FF00B050"/>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s>
  <cellStyleXfs count="4">
    <xf numFmtId="0" fontId="0" fillId="0" borderId="0">
      <alignment vertical="center"/>
    </xf>
    <xf numFmtId="9" fontId="25" fillId="0" borderId="0" applyFont="0" applyFill="0" applyBorder="0" applyAlignment="0" applyProtection="0">
      <alignment vertical="center"/>
    </xf>
    <xf numFmtId="38" fontId="25" fillId="0" borderId="0" applyFont="0" applyFill="0" applyBorder="0" applyAlignment="0" applyProtection="0">
      <alignment vertical="center"/>
    </xf>
    <xf numFmtId="0" fontId="25" fillId="0" borderId="0">
      <alignment vertical="center"/>
    </xf>
  </cellStyleXfs>
  <cellXfs count="251">
    <xf numFmtId="0" fontId="0" fillId="0" borderId="0" xfId="0">
      <alignment vertical="center"/>
    </xf>
    <xf numFmtId="38" fontId="1" fillId="0" borderId="0" xfId="2" applyFont="1" applyFill="1" applyBorder="1" applyAlignment="1">
      <alignment vertical="center"/>
    </xf>
    <xf numFmtId="38" fontId="1" fillId="0" borderId="0" xfId="2" applyFont="1" applyFill="1" applyBorder="1" applyAlignment="1">
      <alignment horizontal="center" vertical="center"/>
    </xf>
    <xf numFmtId="0" fontId="1" fillId="0" borderId="0" xfId="0" applyFont="1" applyBorder="1" applyAlignment="1">
      <alignment horizontal="center" vertical="center"/>
    </xf>
    <xf numFmtId="176" fontId="1" fillId="0" borderId="0" xfId="0" applyNumberFormat="1" applyFont="1">
      <alignment vertical="center"/>
    </xf>
    <xf numFmtId="0" fontId="1" fillId="0" borderId="0" xfId="0" applyFont="1" applyAlignment="1">
      <alignment horizontal="right" vertical="center"/>
    </xf>
    <xf numFmtId="0" fontId="1" fillId="0" borderId="0" xfId="0" applyFont="1">
      <alignment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38" fontId="1" fillId="0" borderId="2" xfId="2" applyFont="1" applyFill="1" applyBorder="1" applyAlignment="1">
      <alignment vertical="center"/>
    </xf>
    <xf numFmtId="0" fontId="26" fillId="0" borderId="2" xfId="0" applyFont="1" applyFill="1" applyBorder="1">
      <alignment vertical="center"/>
    </xf>
    <xf numFmtId="38" fontId="1" fillId="2" borderId="3" xfId="2" applyFont="1" applyFill="1" applyBorder="1" applyAlignment="1">
      <alignment horizontal="center" vertical="center"/>
    </xf>
    <xf numFmtId="38" fontId="1" fillId="2" borderId="2" xfId="2" applyFont="1" applyFill="1" applyBorder="1" applyAlignment="1">
      <alignment horizontal="center" vertical="center"/>
    </xf>
    <xf numFmtId="38" fontId="1" fillId="2" borderId="4" xfId="2" applyFont="1" applyFill="1" applyBorder="1" applyAlignment="1">
      <alignment horizontal="center" vertical="center" wrapText="1"/>
    </xf>
    <xf numFmtId="38" fontId="1" fillId="2" borderId="2" xfId="2" applyFont="1" applyFill="1" applyBorder="1" applyAlignment="1">
      <alignment horizontal="center" vertical="center"/>
    </xf>
    <xf numFmtId="38" fontId="1" fillId="2" borderId="5" xfId="2" applyFont="1" applyFill="1" applyBorder="1" applyAlignment="1">
      <alignment horizontal="center" vertical="center"/>
    </xf>
    <xf numFmtId="38" fontId="9" fillId="2" borderId="2" xfId="2" applyFont="1" applyFill="1" applyBorder="1" applyAlignment="1">
      <alignment vertical="center"/>
    </xf>
    <xf numFmtId="176" fontId="9" fillId="2" borderId="2" xfId="0" applyNumberFormat="1" applyFont="1" applyFill="1" applyBorder="1" applyAlignment="1">
      <alignment vertical="center"/>
    </xf>
    <xf numFmtId="176" fontId="4" fillId="0" borderId="6" xfId="0" applyNumberFormat="1" applyFont="1" applyFill="1" applyBorder="1" applyAlignment="1">
      <alignment vertical="center" shrinkToFit="1"/>
    </xf>
    <xf numFmtId="176" fontId="4" fillId="0" borderId="2" xfId="0" applyNumberFormat="1" applyFont="1" applyFill="1" applyBorder="1" applyAlignment="1">
      <alignment vertical="center" shrinkToFit="1"/>
    </xf>
    <xf numFmtId="38" fontId="9" fillId="0" borderId="2" xfId="2" applyFont="1" applyFill="1" applyBorder="1" applyAlignment="1">
      <alignment horizontal="right" vertical="center"/>
    </xf>
    <xf numFmtId="38" fontId="10" fillId="2" borderId="2" xfId="2" applyFont="1" applyFill="1" applyBorder="1" applyAlignment="1">
      <alignment vertical="center"/>
    </xf>
    <xf numFmtId="38" fontId="11" fillId="0" borderId="0" xfId="2" applyFont="1" applyFill="1" applyBorder="1" applyAlignment="1">
      <alignment vertical="center"/>
    </xf>
    <xf numFmtId="38" fontId="10" fillId="0" borderId="0" xfId="2" applyFont="1" applyFill="1" applyBorder="1" applyAlignment="1">
      <alignment vertical="center"/>
    </xf>
    <xf numFmtId="38" fontId="10" fillId="2" borderId="2" xfId="2" applyFont="1" applyFill="1" applyBorder="1" applyAlignment="1">
      <alignment horizontal="center" vertical="center" wrapText="1"/>
    </xf>
    <xf numFmtId="38" fontId="10" fillId="2" borderId="2" xfId="2" applyFont="1" applyFill="1" applyBorder="1" applyAlignment="1">
      <alignment horizontal="center" vertical="center"/>
    </xf>
    <xf numFmtId="38" fontId="10" fillId="2" borderId="4" xfId="2" applyFont="1" applyFill="1" applyBorder="1" applyAlignment="1">
      <alignment horizontal="center" vertical="center" wrapText="1"/>
    </xf>
    <xf numFmtId="0" fontId="11" fillId="0" borderId="7" xfId="0" applyFont="1" applyBorder="1" applyAlignment="1">
      <alignment horizontal="left" vertical="center"/>
    </xf>
    <xf numFmtId="38" fontId="10" fillId="0" borderId="0" xfId="2" applyFont="1" applyFill="1" applyBorder="1" applyAlignment="1">
      <alignment horizontal="center" vertical="center"/>
    </xf>
    <xf numFmtId="0" fontId="11" fillId="0" borderId="1" xfId="0" applyFont="1" applyBorder="1" applyAlignment="1">
      <alignment horizontal="left" vertical="center"/>
    </xf>
    <xf numFmtId="0" fontId="7" fillId="0" borderId="1" xfId="0" applyFont="1" applyBorder="1" applyAlignment="1">
      <alignment horizontal="center" vertical="center"/>
    </xf>
    <xf numFmtId="38" fontId="1" fillId="0" borderId="3" xfId="2" applyFont="1" applyFill="1" applyBorder="1" applyAlignment="1">
      <alignment vertical="center" shrinkToFit="1"/>
    </xf>
    <xf numFmtId="38" fontId="1" fillId="0" borderId="0" xfId="2" applyFont="1" applyFill="1" applyBorder="1" applyAlignment="1">
      <alignment horizontal="center" vertical="center" shrinkToFit="1"/>
    </xf>
    <xf numFmtId="38" fontId="1" fillId="0" borderId="8" xfId="2" applyFont="1" applyFill="1" applyBorder="1" applyAlignment="1">
      <alignment horizontal="center" vertical="center" shrinkToFit="1"/>
    </xf>
    <xf numFmtId="38" fontId="1" fillId="0" borderId="7" xfId="2" applyFont="1" applyFill="1" applyBorder="1" applyAlignment="1">
      <alignment horizontal="justify" vertical="center" shrinkToFit="1"/>
    </xf>
    <xf numFmtId="38" fontId="1" fillId="0" borderId="9" xfId="2" applyFont="1" applyFill="1" applyBorder="1" applyAlignment="1">
      <alignment vertical="center" shrinkToFit="1"/>
    </xf>
    <xf numFmtId="38" fontId="1" fillId="0" borderId="10" xfId="2" applyFont="1" applyFill="1" applyBorder="1" applyAlignment="1">
      <alignment horizontal="center" vertical="center" shrinkToFit="1"/>
    </xf>
    <xf numFmtId="38" fontId="1" fillId="0" borderId="11" xfId="2" applyFont="1" applyFill="1" applyBorder="1" applyAlignment="1">
      <alignment horizontal="center" vertical="center" shrinkToFit="1"/>
    </xf>
    <xf numFmtId="38" fontId="1" fillId="0" borderId="12" xfId="2" applyFont="1" applyFill="1" applyBorder="1" applyAlignment="1">
      <alignment vertical="center" shrinkToFit="1"/>
    </xf>
    <xf numFmtId="38" fontId="1" fillId="0" borderId="13" xfId="2" applyFont="1" applyFill="1" applyBorder="1" applyAlignment="1">
      <alignment horizontal="center" vertical="center" shrinkToFit="1"/>
    </xf>
    <xf numFmtId="38" fontId="1" fillId="0" borderId="1" xfId="2" applyFont="1" applyFill="1" applyBorder="1" applyAlignment="1">
      <alignment horizontal="center" vertical="center" shrinkToFit="1"/>
    </xf>
    <xf numFmtId="38" fontId="1" fillId="0" borderId="14" xfId="2" applyFont="1" applyFill="1" applyBorder="1" applyAlignment="1">
      <alignment horizontal="justify" vertical="center" shrinkToFit="1"/>
    </xf>
    <xf numFmtId="38" fontId="1" fillId="0" borderId="2" xfId="2" applyFont="1" applyFill="1" applyBorder="1" applyAlignment="1">
      <alignment vertical="center" shrinkToFit="1"/>
    </xf>
    <xf numFmtId="38" fontId="1" fillId="0" borderId="4" xfId="2" applyFont="1" applyFill="1" applyBorder="1" applyAlignment="1">
      <alignment horizontal="right" vertical="center" shrinkToFit="1"/>
    </xf>
    <xf numFmtId="38" fontId="26" fillId="0" borderId="2" xfId="2" applyFont="1" applyFill="1" applyBorder="1" applyAlignment="1">
      <alignment vertical="center" shrinkToFit="1"/>
    </xf>
    <xf numFmtId="0" fontId="7" fillId="0" borderId="1" xfId="0" applyFont="1" applyBorder="1" applyAlignment="1">
      <alignment horizontal="left" vertical="center"/>
    </xf>
    <xf numFmtId="49" fontId="1" fillId="0" borderId="7" xfId="2" applyNumberFormat="1" applyFont="1" applyFill="1" applyBorder="1" applyAlignment="1">
      <alignment horizontal="left" vertical="center" shrinkToFit="1"/>
    </xf>
    <xf numFmtId="49" fontId="1" fillId="0" borderId="14" xfId="2" applyNumberFormat="1" applyFont="1" applyFill="1" applyBorder="1" applyAlignment="1">
      <alignment horizontal="left" vertical="center" shrinkToFit="1"/>
    </xf>
    <xf numFmtId="38" fontId="1" fillId="2" borderId="3" xfId="2" applyFont="1" applyFill="1" applyBorder="1" applyAlignment="1">
      <alignment horizontal="center" vertical="center"/>
    </xf>
    <xf numFmtId="38" fontId="1" fillId="2" borderId="15" xfId="2" applyFont="1" applyFill="1" applyBorder="1" applyAlignment="1">
      <alignment horizontal="center" vertical="center" wrapText="1"/>
    </xf>
    <xf numFmtId="38" fontId="1" fillId="0" borderId="0" xfId="2" applyFont="1" applyFill="1" applyBorder="1" applyAlignment="1">
      <alignment vertical="center" shrinkToFit="1"/>
    </xf>
    <xf numFmtId="38" fontId="1" fillId="2" borderId="8" xfId="2" applyFont="1" applyFill="1" applyBorder="1" applyAlignment="1">
      <alignment horizontal="center" vertical="center"/>
    </xf>
    <xf numFmtId="38" fontId="1" fillId="0" borderId="13" xfId="2" applyFont="1" applyFill="1" applyBorder="1" applyAlignment="1">
      <alignment vertical="center" shrinkToFit="1"/>
    </xf>
    <xf numFmtId="38" fontId="1" fillId="0" borderId="1" xfId="2" applyFont="1" applyFill="1" applyBorder="1" applyAlignment="1">
      <alignment vertical="center" shrinkToFit="1"/>
    </xf>
    <xf numFmtId="38" fontId="1" fillId="0" borderId="12" xfId="2" applyFont="1" applyFill="1" applyBorder="1" applyAlignment="1">
      <alignment vertical="center"/>
    </xf>
    <xf numFmtId="0" fontId="27" fillId="0" borderId="0" xfId="0" applyFont="1" applyAlignment="1">
      <alignment horizontal="justify" vertical="center"/>
    </xf>
    <xf numFmtId="0" fontId="28" fillId="0" borderId="0" xfId="0" applyFont="1">
      <alignment vertical="center"/>
    </xf>
    <xf numFmtId="0" fontId="28" fillId="0" borderId="0" xfId="0" applyFont="1" applyAlignment="1">
      <alignment vertical="center" wrapText="1"/>
    </xf>
    <xf numFmtId="0" fontId="29" fillId="0" borderId="18" xfId="0" applyFont="1" applyBorder="1" applyAlignment="1">
      <alignment vertical="center"/>
    </xf>
    <xf numFmtId="0" fontId="29" fillId="0" borderId="19" xfId="0" applyFont="1" applyBorder="1" applyAlignment="1">
      <alignment vertical="center"/>
    </xf>
    <xf numFmtId="0" fontId="29" fillId="0" borderId="20" xfId="0" applyFont="1" applyBorder="1" applyAlignment="1">
      <alignment vertical="center"/>
    </xf>
    <xf numFmtId="0" fontId="30" fillId="0" borderId="21" xfId="0" applyFont="1" applyBorder="1" applyAlignment="1">
      <alignment vertical="center"/>
    </xf>
    <xf numFmtId="0" fontId="28" fillId="0" borderId="22" xfId="0" applyFont="1" applyBorder="1" applyAlignment="1">
      <alignment horizontal="left" vertical="top" wrapText="1"/>
    </xf>
    <xf numFmtId="0" fontId="31" fillId="0" borderId="0" xfId="0" applyFont="1" applyAlignment="1">
      <alignment vertical="center"/>
    </xf>
    <xf numFmtId="0" fontId="23" fillId="0" borderId="0" xfId="0" applyFont="1" applyBorder="1" applyAlignment="1">
      <alignment vertical="top" wrapText="1"/>
    </xf>
    <xf numFmtId="0" fontId="32" fillId="0" borderId="0" xfId="0" applyFont="1" applyBorder="1" applyAlignment="1">
      <alignment vertical="top" wrapText="1"/>
    </xf>
    <xf numFmtId="0" fontId="28" fillId="0" borderId="0" xfId="0" applyFont="1" applyAlignment="1">
      <alignment horizontal="left" vertical="center"/>
    </xf>
    <xf numFmtId="0" fontId="31" fillId="0" borderId="0" xfId="0" applyFont="1" applyBorder="1" applyAlignment="1">
      <alignment vertical="center"/>
    </xf>
    <xf numFmtId="0" fontId="33" fillId="0" borderId="0" xfId="0" applyFont="1" applyAlignment="1">
      <alignment horizontal="left" vertical="center"/>
    </xf>
    <xf numFmtId="0" fontId="28" fillId="0" borderId="0" xfId="0" applyFont="1" applyAlignment="1">
      <alignment vertical="center"/>
    </xf>
    <xf numFmtId="0" fontId="33" fillId="0" borderId="0" xfId="0" applyFont="1" applyAlignment="1">
      <alignment horizontal="right" vertical="center"/>
    </xf>
    <xf numFmtId="0" fontId="28" fillId="0" borderId="0" xfId="0" applyFont="1" applyAlignment="1">
      <alignment horizontal="right" vertical="center"/>
    </xf>
    <xf numFmtId="0" fontId="28" fillId="0" borderId="0" xfId="0" applyFont="1" applyAlignment="1">
      <alignment horizontal="center" vertical="center"/>
    </xf>
    <xf numFmtId="0" fontId="34" fillId="0" borderId="0" xfId="0" applyFont="1" applyAlignment="1">
      <alignment horizontal="right" vertical="center"/>
    </xf>
    <xf numFmtId="49" fontId="10" fillId="3" borderId="2" xfId="2" applyNumberFormat="1" applyFont="1" applyFill="1" applyBorder="1" applyAlignment="1" applyProtection="1">
      <alignment horizontal="left" vertical="center" wrapText="1"/>
      <protection locked="0"/>
    </xf>
    <xf numFmtId="176" fontId="4" fillId="3" borderId="16" xfId="0" applyNumberFormat="1" applyFont="1" applyFill="1" applyBorder="1" applyAlignment="1" applyProtection="1">
      <alignment vertical="center" shrinkToFit="1"/>
      <protection locked="0"/>
    </xf>
    <xf numFmtId="49" fontId="1" fillId="3" borderId="3" xfId="2" applyNumberFormat="1" applyFont="1" applyFill="1" applyBorder="1" applyAlignment="1" applyProtection="1">
      <alignment horizontal="left" vertical="center" wrapText="1"/>
      <protection locked="0"/>
    </xf>
    <xf numFmtId="49" fontId="1" fillId="3" borderId="9" xfId="2" applyNumberFormat="1" applyFont="1" applyFill="1" applyBorder="1" applyAlignment="1" applyProtection="1">
      <alignment horizontal="left" vertical="center" wrapText="1"/>
      <protection locked="0"/>
    </xf>
    <xf numFmtId="49" fontId="1" fillId="3" borderId="12" xfId="2" applyNumberFormat="1" applyFont="1" applyFill="1" applyBorder="1" applyAlignment="1" applyProtection="1">
      <alignment horizontal="left" vertical="center" wrapText="1"/>
      <protection locked="0"/>
    </xf>
    <xf numFmtId="49" fontId="1" fillId="3" borderId="15" xfId="2" applyNumberFormat="1" applyFont="1" applyFill="1" applyBorder="1" applyAlignment="1" applyProtection="1">
      <alignment horizontal="left" vertical="center" shrinkToFit="1"/>
      <protection locked="0"/>
    </xf>
    <xf numFmtId="49" fontId="1" fillId="3" borderId="7" xfId="2" applyNumberFormat="1" applyFont="1" applyFill="1" applyBorder="1" applyAlignment="1" applyProtection="1">
      <alignment horizontal="left" vertical="center" shrinkToFit="1"/>
      <protection locked="0"/>
    </xf>
    <xf numFmtId="49" fontId="1" fillId="3" borderId="3" xfId="2" applyNumberFormat="1" applyFont="1" applyFill="1" applyBorder="1" applyAlignment="1" applyProtection="1">
      <alignment horizontal="left" vertical="center" shrinkToFit="1"/>
      <protection locked="0"/>
    </xf>
    <xf numFmtId="38" fontId="1" fillId="3" borderId="15" xfId="2" applyFont="1" applyFill="1" applyBorder="1" applyAlignment="1" applyProtection="1">
      <alignment vertical="center" shrinkToFit="1"/>
      <protection locked="0"/>
    </xf>
    <xf numFmtId="49" fontId="1" fillId="3" borderId="9" xfId="2" applyNumberFormat="1" applyFont="1" applyFill="1" applyBorder="1" applyAlignment="1" applyProtection="1">
      <alignment horizontal="left" vertical="center" shrinkToFit="1"/>
      <protection locked="0"/>
    </xf>
    <xf numFmtId="38" fontId="1" fillId="3" borderId="7" xfId="2" applyFont="1" applyFill="1" applyBorder="1" applyAlignment="1" applyProtection="1">
      <alignment vertical="center" shrinkToFit="1"/>
      <protection locked="0"/>
    </xf>
    <xf numFmtId="38" fontId="1" fillId="3" borderId="14" xfId="2" applyFont="1" applyFill="1" applyBorder="1" applyAlignment="1" applyProtection="1">
      <alignment vertical="center" shrinkToFit="1"/>
      <protection locked="0"/>
    </xf>
    <xf numFmtId="49" fontId="1" fillId="3" borderId="12" xfId="2" applyNumberFormat="1" applyFont="1" applyFill="1" applyBorder="1" applyAlignment="1" applyProtection="1">
      <alignment horizontal="left" vertical="center" shrinkToFit="1"/>
      <protection locked="0"/>
    </xf>
    <xf numFmtId="0" fontId="1" fillId="3" borderId="13" xfId="2" applyNumberFormat="1" applyFont="1" applyFill="1" applyBorder="1" applyAlignment="1" applyProtection="1">
      <alignment vertical="center" shrinkToFit="1"/>
      <protection locked="0"/>
    </xf>
    <xf numFmtId="49" fontId="1" fillId="3" borderId="13" xfId="2" applyNumberFormat="1" applyFont="1" applyFill="1" applyBorder="1" applyAlignment="1" applyProtection="1">
      <alignment horizontal="left" vertical="center" shrinkToFit="1"/>
      <protection locked="0"/>
    </xf>
    <xf numFmtId="0" fontId="1" fillId="3" borderId="0" xfId="2" applyNumberFormat="1" applyFont="1" applyFill="1" applyBorder="1" applyAlignment="1" applyProtection="1">
      <alignment vertical="center" shrinkToFit="1"/>
      <protection locked="0"/>
    </xf>
    <xf numFmtId="49" fontId="1" fillId="3" borderId="0" xfId="2" applyNumberFormat="1" applyFont="1" applyFill="1" applyBorder="1" applyAlignment="1" applyProtection="1">
      <alignment horizontal="left" vertical="center" shrinkToFit="1"/>
      <protection locked="0"/>
    </xf>
    <xf numFmtId="177" fontId="10" fillId="3" borderId="2" xfId="2" applyNumberFormat="1" applyFont="1" applyFill="1" applyBorder="1" applyAlignment="1" applyProtection="1">
      <alignment vertical="center" shrinkToFit="1"/>
      <protection locked="0"/>
    </xf>
    <xf numFmtId="49" fontId="10" fillId="3" borderId="2" xfId="2" applyNumberFormat="1" applyFont="1" applyFill="1" applyBorder="1" applyAlignment="1" applyProtection="1">
      <alignment horizontal="left" vertical="center" shrinkToFit="1"/>
      <protection locked="0"/>
    </xf>
    <xf numFmtId="178" fontId="4" fillId="3" borderId="2" xfId="1" applyNumberFormat="1" applyFont="1" applyFill="1" applyBorder="1" applyAlignment="1" applyProtection="1">
      <alignment vertical="center" shrinkToFit="1"/>
      <protection locked="0"/>
    </xf>
    <xf numFmtId="38" fontId="9" fillId="3" borderId="2" xfId="2" applyFont="1" applyFill="1" applyBorder="1" applyAlignment="1" applyProtection="1">
      <alignment horizontal="right" vertical="center"/>
      <protection locked="0"/>
    </xf>
    <xf numFmtId="49" fontId="1" fillId="3" borderId="15" xfId="2" applyNumberFormat="1" applyFont="1" applyFill="1" applyBorder="1" applyAlignment="1" applyProtection="1">
      <alignment horizontal="right" vertical="center" shrinkToFit="1"/>
      <protection locked="0"/>
    </xf>
    <xf numFmtId="49" fontId="1" fillId="3" borderId="7" xfId="2" applyNumberFormat="1" applyFont="1" applyFill="1" applyBorder="1" applyAlignment="1" applyProtection="1">
      <alignment horizontal="right" vertical="center" shrinkToFit="1"/>
      <protection locked="0"/>
    </xf>
    <xf numFmtId="49" fontId="1" fillId="3" borderId="14" xfId="2" applyNumberFormat="1" applyFont="1" applyFill="1" applyBorder="1" applyAlignment="1" applyProtection="1">
      <alignment horizontal="right" vertical="center" shrinkToFit="1"/>
      <protection locked="0"/>
    </xf>
    <xf numFmtId="38" fontId="10" fillId="3" borderId="2" xfId="2" applyFont="1" applyFill="1" applyBorder="1" applyAlignment="1">
      <alignment vertical="center"/>
    </xf>
    <xf numFmtId="176" fontId="4" fillId="3" borderId="16" xfId="0" applyNumberFormat="1" applyFont="1" applyFill="1" applyBorder="1" applyAlignment="1">
      <alignment vertical="center" shrinkToFit="1"/>
    </xf>
    <xf numFmtId="178" fontId="4" fillId="3" borderId="2" xfId="1" applyNumberFormat="1" applyFont="1" applyFill="1" applyBorder="1" applyAlignment="1">
      <alignment vertical="center" shrinkToFit="1"/>
    </xf>
    <xf numFmtId="38" fontId="9" fillId="3" borderId="2" xfId="2" applyFont="1" applyFill="1" applyBorder="1" applyAlignment="1">
      <alignment horizontal="right" vertical="center"/>
    </xf>
    <xf numFmtId="38" fontId="1" fillId="3" borderId="15" xfId="2" applyFont="1" applyFill="1" applyBorder="1" applyAlignment="1">
      <alignment horizontal="right" vertical="center" shrinkToFit="1"/>
    </xf>
    <xf numFmtId="38" fontId="1" fillId="3" borderId="3" xfId="2" applyFont="1" applyFill="1" applyBorder="1" applyAlignment="1">
      <alignment vertical="center" shrinkToFit="1"/>
    </xf>
    <xf numFmtId="38" fontId="1" fillId="3" borderId="15" xfId="2" applyFont="1" applyFill="1" applyBorder="1" applyAlignment="1">
      <alignment vertical="center" shrinkToFit="1"/>
    </xf>
    <xf numFmtId="38" fontId="1" fillId="3" borderId="7" xfId="2" applyFont="1" applyFill="1" applyBorder="1" applyAlignment="1">
      <alignment horizontal="right" vertical="center" shrinkToFit="1"/>
    </xf>
    <xf numFmtId="38" fontId="1" fillId="3" borderId="9" xfId="2" applyFont="1" applyFill="1" applyBorder="1" applyAlignment="1">
      <alignment vertical="center" shrinkToFit="1"/>
    </xf>
    <xf numFmtId="38" fontId="1" fillId="3" borderId="7" xfId="2" applyFont="1" applyFill="1" applyBorder="1" applyAlignment="1">
      <alignment vertical="center" shrinkToFit="1"/>
    </xf>
    <xf numFmtId="38" fontId="1" fillId="3" borderId="14" xfId="2" applyFont="1" applyFill="1" applyBorder="1" applyAlignment="1">
      <alignment vertical="center" shrinkToFit="1"/>
    </xf>
    <xf numFmtId="38" fontId="1" fillId="3" borderId="14" xfId="2" applyFont="1" applyFill="1" applyBorder="1" applyAlignment="1">
      <alignment horizontal="right" vertical="center" shrinkToFit="1"/>
    </xf>
    <xf numFmtId="38" fontId="1" fillId="3" borderId="12" xfId="2" applyFont="1" applyFill="1" applyBorder="1" applyAlignment="1">
      <alignment vertical="center" shrinkToFit="1"/>
    </xf>
    <xf numFmtId="0" fontId="1" fillId="3" borderId="13" xfId="2" applyNumberFormat="1" applyFont="1" applyFill="1" applyBorder="1" applyAlignment="1">
      <alignment vertical="center" shrinkToFit="1"/>
    </xf>
    <xf numFmtId="38" fontId="1" fillId="3" borderId="13" xfId="2" applyFont="1" applyFill="1" applyBorder="1" applyAlignment="1">
      <alignment horizontal="center" vertical="center" shrinkToFit="1"/>
    </xf>
    <xf numFmtId="0" fontId="1" fillId="3" borderId="0" xfId="2" applyNumberFormat="1" applyFont="1" applyFill="1" applyBorder="1" applyAlignment="1">
      <alignment vertical="center" shrinkToFit="1"/>
    </xf>
    <xf numFmtId="38" fontId="1" fillId="3" borderId="0" xfId="2" applyFont="1" applyFill="1" applyBorder="1" applyAlignment="1">
      <alignment horizontal="center" vertical="center" shrinkToFit="1"/>
    </xf>
    <xf numFmtId="0" fontId="1" fillId="3" borderId="1" xfId="2" applyNumberFormat="1" applyFont="1" applyFill="1" applyBorder="1" applyAlignment="1">
      <alignment vertical="center" shrinkToFit="1"/>
    </xf>
    <xf numFmtId="38" fontId="1" fillId="3" borderId="1" xfId="2" applyFont="1" applyFill="1" applyBorder="1" applyAlignment="1">
      <alignment horizontal="center" vertical="center" shrinkToFit="1"/>
    </xf>
    <xf numFmtId="38" fontId="1" fillId="3" borderId="15" xfId="2" applyFont="1" applyFill="1" applyBorder="1" applyAlignment="1">
      <alignment horizontal="justify" vertical="center" shrinkToFit="1"/>
    </xf>
    <xf numFmtId="38" fontId="1" fillId="3" borderId="7" xfId="2" applyFont="1" applyFill="1" applyBorder="1" applyAlignment="1">
      <alignment horizontal="justify" vertical="center" shrinkToFit="1"/>
    </xf>
    <xf numFmtId="38" fontId="1" fillId="3" borderId="8" xfId="2" applyFont="1" applyFill="1" applyBorder="1" applyAlignment="1">
      <alignment vertical="center" wrapText="1"/>
    </xf>
    <xf numFmtId="38" fontId="1" fillId="3" borderId="10" xfId="2" applyFont="1" applyFill="1" applyBorder="1" applyAlignment="1">
      <alignment vertical="center" wrapText="1"/>
    </xf>
    <xf numFmtId="38" fontId="1" fillId="3" borderId="11" xfId="2" applyFont="1" applyFill="1" applyBorder="1" applyAlignment="1">
      <alignment vertical="center" wrapText="1"/>
    </xf>
    <xf numFmtId="38" fontId="1" fillId="3" borderId="10" xfId="2" applyFont="1" applyFill="1" applyBorder="1" applyAlignment="1" applyProtection="1">
      <alignment vertical="center" wrapText="1"/>
    </xf>
    <xf numFmtId="177" fontId="10" fillId="3" borderId="2" xfId="2" applyNumberFormat="1" applyFont="1" applyFill="1" applyBorder="1" applyAlignment="1">
      <alignment horizontal="center" vertical="center" shrinkToFit="1"/>
    </xf>
    <xf numFmtId="38" fontId="10" fillId="3" borderId="2" xfId="2" applyFont="1" applyFill="1" applyBorder="1" applyAlignment="1">
      <alignment vertical="center" shrinkToFit="1"/>
    </xf>
    <xf numFmtId="38" fontId="10" fillId="3" borderId="2" xfId="2" applyFont="1" applyFill="1" applyBorder="1" applyAlignment="1">
      <alignment horizontal="center" vertical="center" shrinkToFit="1"/>
    </xf>
    <xf numFmtId="49" fontId="10" fillId="3" borderId="2" xfId="2" applyNumberFormat="1" applyFont="1" applyFill="1" applyBorder="1" applyAlignment="1" applyProtection="1">
      <alignment horizontal="left" vertical="center" wrapText="1"/>
      <protection locked="0"/>
    </xf>
    <xf numFmtId="49" fontId="10" fillId="3" borderId="2" xfId="2" applyNumberFormat="1" applyFont="1" applyFill="1" applyBorder="1" applyAlignment="1" applyProtection="1">
      <alignment horizontal="center" vertical="center" wrapText="1"/>
      <protection locked="0"/>
    </xf>
    <xf numFmtId="38" fontId="10" fillId="3" borderId="2" xfId="2" applyFont="1" applyFill="1" applyBorder="1" applyAlignment="1">
      <alignment vertical="center" shrinkToFit="1"/>
    </xf>
    <xf numFmtId="38" fontId="10" fillId="2" borderId="2" xfId="2" applyFont="1" applyFill="1" applyBorder="1" applyAlignment="1">
      <alignment horizontal="center" vertical="center"/>
    </xf>
    <xf numFmtId="38" fontId="9" fillId="3" borderId="2" xfId="2" applyFont="1" applyFill="1" applyBorder="1" applyAlignment="1">
      <alignment vertical="center"/>
    </xf>
    <xf numFmtId="38" fontId="9" fillId="2" borderId="2" xfId="2" applyFont="1" applyFill="1" applyBorder="1" applyAlignment="1">
      <alignment vertical="center"/>
    </xf>
    <xf numFmtId="38" fontId="9" fillId="0" borderId="2" xfId="2" applyFont="1" applyFill="1" applyBorder="1" applyAlignment="1">
      <alignment horizontal="center" vertical="center"/>
    </xf>
    <xf numFmtId="0" fontId="4" fillId="0" borderId="6"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0" fontId="4" fillId="0" borderId="2" xfId="0" applyFont="1" applyFill="1" applyBorder="1" applyAlignment="1">
      <alignment horizontal="center" vertical="center"/>
    </xf>
    <xf numFmtId="38" fontId="1" fillId="0" borderId="3" xfId="2" applyFont="1" applyFill="1" applyBorder="1" applyAlignment="1">
      <alignment horizontal="right" vertical="center" shrinkToFit="1"/>
    </xf>
    <xf numFmtId="38" fontId="1" fillId="0" borderId="9" xfId="2" applyFont="1" applyFill="1" applyBorder="1" applyAlignment="1">
      <alignment horizontal="right" vertical="center" shrinkToFit="1"/>
    </xf>
    <xf numFmtId="38" fontId="9" fillId="0" borderId="4" xfId="2" applyFont="1" applyFill="1" applyBorder="1" applyAlignment="1">
      <alignment horizontal="center" vertical="center"/>
    </xf>
    <xf numFmtId="38" fontId="9" fillId="0" borderId="17" xfId="2" applyFont="1" applyFill="1" applyBorder="1" applyAlignment="1">
      <alignment horizontal="center" vertical="center"/>
    </xf>
    <xf numFmtId="38" fontId="9" fillId="0" borderId="5" xfId="2" applyFont="1" applyFill="1" applyBorder="1" applyAlignment="1">
      <alignment horizontal="center" vertical="center"/>
    </xf>
    <xf numFmtId="9" fontId="9" fillId="0" borderId="2" xfId="1" applyFont="1" applyFill="1" applyBorder="1" applyAlignment="1">
      <alignment horizontal="center" vertical="center"/>
    </xf>
    <xf numFmtId="38" fontId="9" fillId="0" borderId="4" xfId="2" applyFont="1" applyFill="1" applyBorder="1" applyAlignment="1">
      <alignment horizontal="right" vertical="center"/>
    </xf>
    <xf numFmtId="38" fontId="9" fillId="0" borderId="17" xfId="2" applyFont="1" applyFill="1" applyBorder="1" applyAlignment="1">
      <alignment horizontal="right" vertical="center"/>
    </xf>
    <xf numFmtId="38" fontId="9" fillId="0" borderId="5" xfId="2" applyFont="1" applyFill="1" applyBorder="1" applyAlignment="1">
      <alignment horizontal="right" vertical="center"/>
    </xf>
    <xf numFmtId="38" fontId="9" fillId="2" borderId="15" xfId="2" applyFont="1" applyFill="1" applyBorder="1" applyAlignment="1">
      <alignment horizontal="center" vertical="center"/>
    </xf>
    <xf numFmtId="38" fontId="9" fillId="2" borderId="13" xfId="2" applyFont="1" applyFill="1" applyBorder="1" applyAlignment="1">
      <alignment horizontal="center" vertical="center"/>
    </xf>
    <xf numFmtId="38" fontId="9" fillId="2" borderId="8" xfId="2" applyFont="1" applyFill="1" applyBorder="1" applyAlignment="1">
      <alignment horizontal="center" vertical="center"/>
    </xf>
    <xf numFmtId="38" fontId="9" fillId="2" borderId="14" xfId="2" applyFont="1" applyFill="1" applyBorder="1" applyAlignment="1">
      <alignment horizontal="center" vertical="center"/>
    </xf>
    <xf numFmtId="38" fontId="9" fillId="2" borderId="1" xfId="2" applyFont="1" applyFill="1" applyBorder="1" applyAlignment="1">
      <alignment horizontal="center" vertical="center"/>
    </xf>
    <xf numFmtId="38" fontId="9" fillId="2" borderId="11" xfId="2" applyFont="1" applyFill="1" applyBorder="1" applyAlignment="1">
      <alignment horizontal="center" vertical="center"/>
    </xf>
    <xf numFmtId="38" fontId="12" fillId="2" borderId="2" xfId="2" applyFont="1" applyFill="1" applyBorder="1" applyAlignment="1">
      <alignment horizontal="center" vertical="center" wrapText="1" shrinkToFit="1"/>
    </xf>
    <xf numFmtId="38" fontId="10" fillId="3" borderId="2" xfId="2" applyFont="1" applyFill="1" applyBorder="1" applyAlignment="1">
      <alignment vertical="center"/>
    </xf>
    <xf numFmtId="0" fontId="35" fillId="3" borderId="2" xfId="0" applyFont="1" applyFill="1" applyBorder="1" applyAlignment="1">
      <alignment vertical="center"/>
    </xf>
    <xf numFmtId="38" fontId="10" fillId="2" borderId="4" xfId="2" applyFont="1" applyFill="1" applyBorder="1" applyAlignment="1">
      <alignment vertical="center" wrapText="1"/>
    </xf>
    <xf numFmtId="38" fontId="10" fillId="2" borderId="17" xfId="2" applyFont="1" applyFill="1" applyBorder="1" applyAlignment="1">
      <alignment vertical="center" wrapText="1"/>
    </xf>
    <xf numFmtId="38" fontId="10" fillId="2" borderId="5" xfId="2" applyFont="1" applyFill="1" applyBorder="1" applyAlignment="1">
      <alignment vertical="center" wrapText="1"/>
    </xf>
    <xf numFmtId="176" fontId="5" fillId="0" borderId="7" xfId="0" applyNumberFormat="1" applyFont="1" applyFill="1" applyBorder="1" applyAlignment="1">
      <alignment horizontal="center" vertical="center" shrinkToFit="1"/>
    </xf>
    <xf numFmtId="38" fontId="9" fillId="3" borderId="2" xfId="2" applyFont="1" applyFill="1" applyBorder="1" applyAlignment="1" applyProtection="1">
      <alignment vertical="center"/>
    </xf>
    <xf numFmtId="0" fontId="9" fillId="2" borderId="2" xfId="0" applyFont="1" applyFill="1" applyBorder="1" applyAlignment="1">
      <alignment horizontal="center" vertical="center"/>
    </xf>
    <xf numFmtId="0" fontId="4" fillId="0" borderId="3" xfId="0" applyFont="1" applyFill="1" applyBorder="1" applyAlignment="1">
      <alignment horizontal="center" vertical="center"/>
    </xf>
    <xf numFmtId="38" fontId="9" fillId="2" borderId="2" xfId="2" applyFont="1" applyFill="1" applyBorder="1" applyAlignment="1">
      <alignment horizontal="center" vertical="center"/>
    </xf>
    <xf numFmtId="38" fontId="1" fillId="0" borderId="17" xfId="2" applyFont="1" applyFill="1" applyBorder="1" applyAlignment="1">
      <alignment horizontal="right" vertical="center" shrinkToFit="1"/>
    </xf>
    <xf numFmtId="38" fontId="1" fillId="0" borderId="5" xfId="2" applyFont="1" applyFill="1" applyBorder="1" applyAlignment="1">
      <alignment horizontal="right" vertical="center" shrinkToFit="1"/>
    </xf>
    <xf numFmtId="38" fontId="1" fillId="2" borderId="4" xfId="2" applyFont="1" applyFill="1" applyBorder="1" applyAlignment="1">
      <alignment horizontal="center" vertical="center"/>
    </xf>
    <xf numFmtId="38" fontId="1" fillId="2" borderId="17" xfId="2" applyFont="1" applyFill="1" applyBorder="1" applyAlignment="1">
      <alignment horizontal="center" vertical="center"/>
    </xf>
    <xf numFmtId="38" fontId="1" fillId="2" borderId="5" xfId="2" applyFont="1" applyFill="1" applyBorder="1" applyAlignment="1">
      <alignment horizontal="center" vertical="center"/>
    </xf>
    <xf numFmtId="0" fontId="26" fillId="0" borderId="4" xfId="0" applyFont="1" applyFill="1" applyBorder="1" applyAlignment="1">
      <alignment horizontal="right" vertical="center" shrinkToFit="1"/>
    </xf>
    <xf numFmtId="0" fontId="26" fillId="0" borderId="17" xfId="0" applyFont="1" applyFill="1" applyBorder="1" applyAlignment="1">
      <alignment horizontal="right" vertical="center" shrinkToFit="1"/>
    </xf>
    <xf numFmtId="0" fontId="26" fillId="0" borderId="5" xfId="0" applyFont="1" applyFill="1" applyBorder="1" applyAlignment="1">
      <alignment horizontal="right" vertical="center" shrinkToFit="1"/>
    </xf>
    <xf numFmtId="38" fontId="1" fillId="2" borderId="3" xfId="2" applyFont="1" applyFill="1" applyBorder="1" applyAlignment="1">
      <alignment horizontal="center" vertical="center" wrapText="1"/>
    </xf>
    <xf numFmtId="38" fontId="1" fillId="2" borderId="12" xfId="2" applyFont="1" applyFill="1" applyBorder="1" applyAlignment="1">
      <alignment horizontal="center" vertical="center" wrapText="1"/>
    </xf>
    <xf numFmtId="38" fontId="1" fillId="2" borderId="3" xfId="2" applyFont="1" applyFill="1" applyBorder="1" applyAlignment="1">
      <alignment horizontal="center" vertical="center"/>
    </xf>
    <xf numFmtId="38" fontId="1" fillId="2" borderId="12" xfId="2" applyFont="1" applyFill="1" applyBorder="1" applyAlignment="1">
      <alignment horizontal="center" vertical="center"/>
    </xf>
    <xf numFmtId="0" fontId="10" fillId="3" borderId="2" xfId="3" applyFont="1" applyFill="1" applyBorder="1" applyAlignment="1">
      <alignment vertical="center" shrinkToFit="1"/>
    </xf>
    <xf numFmtId="49" fontId="10" fillId="3" borderId="2" xfId="3" applyNumberFormat="1" applyFont="1" applyFill="1" applyBorder="1" applyAlignment="1" applyProtection="1">
      <alignment vertical="center" shrinkToFit="1"/>
      <protection locked="0"/>
    </xf>
    <xf numFmtId="49" fontId="10" fillId="3" borderId="4" xfId="3" applyNumberFormat="1" applyFont="1" applyFill="1" applyBorder="1" applyAlignment="1" applyProtection="1">
      <alignment vertical="center" shrinkToFit="1"/>
      <protection locked="0"/>
    </xf>
    <xf numFmtId="49" fontId="10" fillId="3" borderId="17" xfId="3" applyNumberFormat="1" applyFont="1" applyFill="1" applyBorder="1" applyAlignment="1" applyProtection="1">
      <alignment vertical="center" shrinkToFit="1"/>
      <protection locked="0"/>
    </xf>
    <xf numFmtId="49" fontId="10" fillId="3" borderId="5" xfId="3" applyNumberFormat="1" applyFont="1" applyFill="1" applyBorder="1" applyAlignment="1" applyProtection="1">
      <alignment vertical="center" shrinkToFit="1"/>
      <protection locked="0"/>
    </xf>
    <xf numFmtId="38" fontId="10" fillId="2" borderId="2" xfId="2" applyFont="1" applyFill="1" applyBorder="1" applyAlignment="1">
      <alignment horizontal="center" vertical="center" shrinkToFit="1"/>
    </xf>
    <xf numFmtId="49" fontId="9" fillId="3" borderId="2" xfId="2" applyNumberFormat="1" applyFont="1" applyFill="1" applyBorder="1" applyAlignment="1" applyProtection="1">
      <alignment horizontal="left" vertical="center" wrapText="1"/>
      <protection locked="0"/>
    </xf>
    <xf numFmtId="176" fontId="5" fillId="0" borderId="7" xfId="0" applyNumberFormat="1" applyFont="1" applyFill="1" applyBorder="1" applyAlignment="1">
      <alignment vertical="center" shrinkToFit="1"/>
    </xf>
    <xf numFmtId="176" fontId="5" fillId="0" borderId="0" xfId="0" applyNumberFormat="1" applyFont="1" applyFill="1" applyBorder="1" applyAlignment="1">
      <alignment vertical="center" shrinkToFit="1"/>
    </xf>
    <xf numFmtId="38" fontId="10" fillId="3" borderId="2" xfId="2" applyFont="1" applyFill="1" applyBorder="1" applyAlignment="1" applyProtection="1">
      <alignment vertical="center" shrinkToFit="1"/>
      <protection locked="0"/>
    </xf>
    <xf numFmtId="0" fontId="35" fillId="3" borderId="2" xfId="0" applyFont="1" applyFill="1" applyBorder="1" applyAlignment="1" applyProtection="1">
      <alignment vertical="center" shrinkToFit="1"/>
      <protection locked="0"/>
    </xf>
    <xf numFmtId="49" fontId="10" fillId="3" borderId="4" xfId="2" applyNumberFormat="1" applyFont="1" applyFill="1" applyBorder="1" applyAlignment="1" applyProtection="1">
      <alignment horizontal="left" vertical="center" wrapText="1"/>
      <protection locked="0"/>
    </xf>
    <xf numFmtId="49" fontId="10" fillId="3" borderId="5" xfId="2" applyNumberFormat="1" applyFont="1" applyFill="1" applyBorder="1" applyAlignment="1" applyProtection="1">
      <alignment horizontal="left" vertical="center" wrapText="1"/>
      <protection locked="0"/>
    </xf>
    <xf numFmtId="49" fontId="10" fillId="3" borderId="2" xfId="2" applyNumberFormat="1" applyFont="1" applyFill="1" applyBorder="1" applyAlignment="1" applyProtection="1">
      <alignment horizontal="left" vertical="center" wrapText="1"/>
      <protection locked="0"/>
    </xf>
    <xf numFmtId="38" fontId="10" fillId="2" borderId="4" xfId="2" applyFont="1" applyFill="1" applyBorder="1" applyAlignment="1">
      <alignment horizontal="center" vertical="center"/>
    </xf>
    <xf numFmtId="38" fontId="10" fillId="2" borderId="5" xfId="2" applyFont="1" applyFill="1" applyBorder="1" applyAlignment="1">
      <alignment horizontal="center" vertical="center"/>
    </xf>
    <xf numFmtId="179" fontId="9" fillId="0" borderId="2" xfId="2" applyNumberFormat="1" applyFont="1" applyFill="1" applyBorder="1" applyAlignment="1" applyProtection="1">
      <alignment horizontal="right" vertical="center" wrapText="1"/>
    </xf>
    <xf numFmtId="49" fontId="9" fillId="0" borderId="2" xfId="2" applyNumberFormat="1" applyFont="1" applyFill="1" applyBorder="1" applyAlignment="1" applyProtection="1">
      <alignment horizontal="right" vertical="center" wrapText="1"/>
    </xf>
    <xf numFmtId="9" fontId="1" fillId="0" borderId="2" xfId="1" applyFont="1" applyFill="1" applyBorder="1" applyAlignment="1">
      <alignment horizontal="center" vertical="center"/>
    </xf>
    <xf numFmtId="49" fontId="10" fillId="3" borderId="2" xfId="2" applyNumberFormat="1" applyFont="1" applyFill="1" applyBorder="1" applyAlignment="1" applyProtection="1">
      <alignment horizontal="left" vertical="center"/>
      <protection locked="0"/>
    </xf>
    <xf numFmtId="49" fontId="10" fillId="3" borderId="4" xfId="3" applyNumberFormat="1" applyFont="1" applyFill="1" applyBorder="1" applyAlignment="1" applyProtection="1">
      <alignment horizontal="left" vertical="center"/>
      <protection locked="0"/>
    </xf>
    <xf numFmtId="49" fontId="10" fillId="3" borderId="17" xfId="3" applyNumberFormat="1" applyFont="1" applyFill="1" applyBorder="1" applyAlignment="1" applyProtection="1">
      <alignment horizontal="left" vertical="center"/>
      <protection locked="0"/>
    </xf>
    <xf numFmtId="49" fontId="10" fillId="3" borderId="5" xfId="3" applyNumberFormat="1" applyFont="1" applyFill="1" applyBorder="1" applyAlignment="1" applyProtection="1">
      <alignment horizontal="left" vertical="center"/>
      <protection locked="0"/>
    </xf>
    <xf numFmtId="38" fontId="1" fillId="0" borderId="15" xfId="2" applyFont="1" applyFill="1" applyBorder="1" applyAlignment="1">
      <alignment horizontal="center" vertical="center"/>
    </xf>
    <xf numFmtId="38" fontId="1" fillId="0" borderId="13" xfId="2" applyFont="1" applyFill="1" applyBorder="1" applyAlignment="1">
      <alignment horizontal="center" vertical="center"/>
    </xf>
    <xf numFmtId="38" fontId="1" fillId="0" borderId="8" xfId="2" applyFont="1" applyFill="1" applyBorder="1" applyAlignment="1">
      <alignment horizontal="center" vertical="center"/>
    </xf>
    <xf numFmtId="38" fontId="1" fillId="0" borderId="14" xfId="2" applyFont="1" applyFill="1" applyBorder="1" applyAlignment="1">
      <alignment horizontal="center" vertical="center"/>
    </xf>
    <xf numFmtId="38" fontId="1" fillId="0" borderId="1" xfId="2" applyFont="1" applyFill="1" applyBorder="1" applyAlignment="1">
      <alignment horizontal="center" vertical="center"/>
    </xf>
    <xf numFmtId="38" fontId="1" fillId="0" borderId="11" xfId="2" applyFont="1" applyFill="1" applyBorder="1" applyAlignment="1">
      <alignment horizontal="center" vertical="center"/>
    </xf>
    <xf numFmtId="38" fontId="12" fillId="0" borderId="15" xfId="2" applyFont="1" applyFill="1" applyBorder="1" applyAlignment="1">
      <alignment horizontal="center" vertical="center" wrapText="1"/>
    </xf>
    <xf numFmtId="38" fontId="12" fillId="0" borderId="13" xfId="2" applyFont="1" applyFill="1" applyBorder="1" applyAlignment="1">
      <alignment horizontal="center" vertical="center" wrapText="1"/>
    </xf>
    <xf numFmtId="38" fontId="12" fillId="0" borderId="8" xfId="2" applyFont="1" applyFill="1" applyBorder="1" applyAlignment="1">
      <alignment horizontal="center" vertical="center" wrapText="1"/>
    </xf>
    <xf numFmtId="38" fontId="12" fillId="0" borderId="14" xfId="2" applyFont="1" applyFill="1" applyBorder="1" applyAlignment="1">
      <alignment horizontal="center" vertical="center" wrapText="1"/>
    </xf>
    <xf numFmtId="38" fontId="12" fillId="0" borderId="1" xfId="2" applyFont="1" applyFill="1" applyBorder="1" applyAlignment="1">
      <alignment horizontal="center" vertical="center" wrapText="1"/>
    </xf>
    <xf numFmtId="38" fontId="12" fillId="0" borderId="11" xfId="2" applyFont="1" applyFill="1" applyBorder="1" applyAlignment="1">
      <alignment horizontal="center" vertical="center" wrapText="1"/>
    </xf>
    <xf numFmtId="38" fontId="1" fillId="0" borderId="2" xfId="2" applyFont="1" applyFill="1" applyBorder="1" applyAlignment="1">
      <alignment horizontal="center" vertical="center"/>
    </xf>
    <xf numFmtId="0" fontId="23" fillId="0" borderId="23" xfId="0" applyFont="1" applyBorder="1" applyAlignment="1">
      <alignment horizontal="left" vertical="top" wrapText="1"/>
    </xf>
    <xf numFmtId="0" fontId="23" fillId="0" borderId="24" xfId="0" applyFont="1" applyBorder="1" applyAlignment="1">
      <alignment horizontal="left" vertical="top" wrapText="1"/>
    </xf>
    <xf numFmtId="0" fontId="23" fillId="0" borderId="25" xfId="0" applyFont="1" applyBorder="1" applyAlignment="1">
      <alignment horizontal="left" vertical="top" wrapText="1"/>
    </xf>
    <xf numFmtId="0" fontId="28" fillId="0" borderId="26" xfId="0" applyFont="1" applyBorder="1" applyAlignment="1">
      <alignment horizontal="left" vertical="center"/>
    </xf>
    <xf numFmtId="0" fontId="28" fillId="0" borderId="27" xfId="0" applyFont="1" applyBorder="1" applyAlignment="1">
      <alignment horizontal="left" vertical="center"/>
    </xf>
    <xf numFmtId="0" fontId="28" fillId="0" borderId="28" xfId="0" applyFont="1" applyBorder="1" applyAlignment="1">
      <alignment horizontal="left" vertical="center"/>
    </xf>
    <xf numFmtId="0" fontId="23" fillId="0" borderId="29" xfId="0" applyFont="1" applyBorder="1" applyAlignment="1">
      <alignment horizontal="left" vertical="top" wrapText="1"/>
    </xf>
    <xf numFmtId="0" fontId="23" fillId="0" borderId="30" xfId="0" applyFont="1" applyBorder="1" applyAlignment="1">
      <alignment horizontal="left" vertical="top" wrapText="1"/>
    </xf>
    <xf numFmtId="0" fontId="23" fillId="0" borderId="31" xfId="0" applyFont="1" applyBorder="1" applyAlignment="1">
      <alignment horizontal="left" vertical="top" wrapText="1"/>
    </xf>
    <xf numFmtId="0" fontId="23" fillId="0" borderId="32" xfId="0" applyFont="1" applyBorder="1" applyAlignment="1">
      <alignment horizontal="left" vertical="top" wrapText="1"/>
    </xf>
    <xf numFmtId="0" fontId="30" fillId="0" borderId="33" xfId="0" applyFont="1" applyBorder="1" applyAlignment="1">
      <alignment horizontal="left" vertical="center"/>
    </xf>
    <xf numFmtId="0" fontId="30" fillId="0" borderId="34" xfId="0" applyFont="1" applyBorder="1" applyAlignment="1">
      <alignment horizontal="left" vertical="center"/>
    </xf>
    <xf numFmtId="0" fontId="30" fillId="0" borderId="35" xfId="0" applyFont="1" applyBorder="1" applyAlignment="1">
      <alignment horizontal="left" vertical="center"/>
    </xf>
    <xf numFmtId="0" fontId="23" fillId="0" borderId="36" xfId="0" applyFont="1" applyBorder="1" applyAlignment="1">
      <alignment horizontal="left" vertical="top" wrapText="1"/>
    </xf>
    <xf numFmtId="0" fontId="23" fillId="0" borderId="0" xfId="0" applyFont="1" applyBorder="1" applyAlignment="1">
      <alignment horizontal="left" vertical="top" wrapText="1"/>
    </xf>
    <xf numFmtId="0" fontId="23" fillId="0" borderId="37" xfId="0" applyFont="1" applyBorder="1" applyAlignment="1">
      <alignment horizontal="left" vertical="top" wrapText="1"/>
    </xf>
    <xf numFmtId="0" fontId="23" fillId="0" borderId="38" xfId="0" applyFont="1" applyBorder="1" applyAlignment="1">
      <alignment horizontal="left" vertical="top" wrapText="1"/>
    </xf>
    <xf numFmtId="0" fontId="23" fillId="0" borderId="39" xfId="0" applyFont="1" applyBorder="1" applyAlignment="1">
      <alignment horizontal="left" vertical="top" wrapText="1"/>
    </xf>
    <xf numFmtId="0" fontId="23" fillId="0" borderId="40" xfId="0" applyFont="1" applyBorder="1" applyAlignment="1">
      <alignment horizontal="left" vertical="top" wrapText="1"/>
    </xf>
    <xf numFmtId="0" fontId="30" fillId="0" borderId="41" xfId="0" applyFont="1" applyBorder="1" applyAlignment="1">
      <alignment horizontal="left" vertical="center" wrapText="1"/>
    </xf>
    <xf numFmtId="0" fontId="30" fillId="0" borderId="42" xfId="0" applyFont="1" applyBorder="1" applyAlignment="1">
      <alignment horizontal="left" vertical="center" wrapText="1"/>
    </xf>
    <xf numFmtId="0" fontId="30" fillId="0" borderId="43" xfId="0" applyFont="1" applyBorder="1" applyAlignment="1">
      <alignment horizontal="left" vertical="center" wrapText="1"/>
    </xf>
    <xf numFmtId="0" fontId="30" fillId="0" borderId="41" xfId="0" applyFont="1" applyBorder="1" applyAlignment="1">
      <alignment horizontal="center" vertical="top" wrapText="1"/>
    </xf>
    <xf numFmtId="0" fontId="30" fillId="0" borderId="42" xfId="0" applyFont="1" applyBorder="1" applyAlignment="1">
      <alignment horizontal="center" vertical="top" wrapText="1"/>
    </xf>
    <xf numFmtId="0" fontId="30" fillId="0" borderId="43" xfId="0" applyFont="1" applyBorder="1" applyAlignment="1">
      <alignment horizontal="center" vertical="top" wrapText="1"/>
    </xf>
    <xf numFmtId="0" fontId="23" fillId="3" borderId="23" xfId="0" applyFont="1" applyFill="1" applyBorder="1" applyAlignment="1" applyProtection="1">
      <alignment horizontal="left" vertical="top" wrapText="1"/>
      <protection locked="0"/>
    </xf>
    <xf numFmtId="0" fontId="23" fillId="3" borderId="24" xfId="0" applyFont="1" applyFill="1" applyBorder="1" applyAlignment="1" applyProtection="1">
      <alignment horizontal="left" vertical="top" wrapText="1"/>
      <protection locked="0"/>
    </xf>
    <xf numFmtId="0" fontId="23" fillId="3" borderId="25" xfId="0" applyFont="1" applyFill="1" applyBorder="1" applyAlignment="1" applyProtection="1">
      <alignment horizontal="left" vertical="top" wrapText="1"/>
      <protection locked="0"/>
    </xf>
    <xf numFmtId="0" fontId="28" fillId="3" borderId="26" xfId="0" applyFont="1" applyFill="1" applyBorder="1" applyAlignment="1" applyProtection="1">
      <alignment horizontal="left" vertical="center"/>
      <protection locked="0"/>
    </xf>
    <xf numFmtId="0" fontId="28" fillId="3" borderId="27" xfId="0" applyFont="1" applyFill="1" applyBorder="1" applyAlignment="1" applyProtection="1">
      <alignment horizontal="left" vertical="center"/>
      <protection locked="0"/>
    </xf>
    <xf numFmtId="0" fontId="28" fillId="3" borderId="28" xfId="0" applyFont="1" applyFill="1" applyBorder="1" applyAlignment="1" applyProtection="1">
      <alignment horizontal="left" vertical="center"/>
      <protection locked="0"/>
    </xf>
    <xf numFmtId="0" fontId="23" fillId="3" borderId="29" xfId="0" applyFont="1" applyFill="1" applyBorder="1" applyAlignment="1" applyProtection="1">
      <alignment horizontal="left" vertical="top" wrapText="1"/>
      <protection locked="0"/>
    </xf>
    <xf numFmtId="0" fontId="23" fillId="3" borderId="30" xfId="0" applyFont="1" applyFill="1" applyBorder="1" applyAlignment="1" applyProtection="1">
      <alignment horizontal="left" vertical="top" wrapText="1"/>
      <protection locked="0"/>
    </xf>
    <xf numFmtId="0" fontId="23" fillId="3" borderId="31" xfId="0" applyFont="1" applyFill="1" applyBorder="1" applyAlignment="1" applyProtection="1">
      <alignment horizontal="left" vertical="top" wrapText="1"/>
      <protection locked="0"/>
    </xf>
    <xf numFmtId="0" fontId="23" fillId="3" borderId="32" xfId="0" applyFont="1" applyFill="1" applyBorder="1" applyAlignment="1" applyProtection="1">
      <alignment horizontal="left" vertical="top" wrapText="1"/>
      <protection locked="0"/>
    </xf>
    <xf numFmtId="0" fontId="23" fillId="3" borderId="36" xfId="0" applyFont="1" applyFill="1" applyBorder="1" applyAlignment="1" applyProtection="1">
      <alignment horizontal="left" vertical="top" wrapText="1"/>
      <protection locked="0"/>
    </xf>
    <xf numFmtId="0" fontId="23" fillId="3" borderId="0" xfId="0" applyFont="1" applyFill="1" applyBorder="1" applyAlignment="1" applyProtection="1">
      <alignment horizontal="left" vertical="top" wrapText="1"/>
      <protection locked="0"/>
    </xf>
    <xf numFmtId="0" fontId="23" fillId="3" borderId="37" xfId="0" applyFont="1" applyFill="1" applyBorder="1" applyAlignment="1" applyProtection="1">
      <alignment horizontal="left" vertical="top" wrapText="1"/>
      <protection locked="0"/>
    </xf>
    <xf numFmtId="0" fontId="23" fillId="3" borderId="38" xfId="0" applyFont="1" applyFill="1" applyBorder="1" applyAlignment="1" applyProtection="1">
      <alignment horizontal="left" vertical="top" wrapText="1"/>
      <protection locked="0"/>
    </xf>
    <xf numFmtId="0" fontId="23" fillId="3" borderId="39" xfId="0" applyFont="1" applyFill="1" applyBorder="1" applyAlignment="1" applyProtection="1">
      <alignment horizontal="left" vertical="top" wrapText="1"/>
      <protection locked="0"/>
    </xf>
    <xf numFmtId="0" fontId="23" fillId="3" borderId="40" xfId="0" applyFont="1" applyFill="1" applyBorder="1" applyAlignment="1" applyProtection="1">
      <alignment horizontal="left" vertical="top" wrapText="1"/>
      <protection locked="0"/>
    </xf>
  </cellXfs>
  <cellStyles count="4">
    <cellStyle name="パーセント" xfId="1" builtinId="5"/>
    <cellStyle name="桁区切り" xfId="2" builtinId="6"/>
    <cellStyle name="標準" xfId="0" builtinId="0"/>
    <cellStyle name="標準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13</xdr:col>
      <xdr:colOff>33244</xdr:colOff>
      <xdr:row>83</xdr:row>
      <xdr:rowOff>10459</xdr:rowOff>
    </xdr:from>
    <xdr:to>
      <xdr:col>13</xdr:col>
      <xdr:colOff>1621980</xdr:colOff>
      <xdr:row>89</xdr:row>
      <xdr:rowOff>101258</xdr:rowOff>
    </xdr:to>
    <xdr:sp macro="" textlink="">
      <xdr:nvSpPr>
        <xdr:cNvPr id="3" name="角丸四角形吹き出し 2">
          <a:extLst/>
        </xdr:cNvPr>
        <xdr:cNvSpPr/>
      </xdr:nvSpPr>
      <xdr:spPr>
        <a:xfrm>
          <a:off x="7133814" y="15098059"/>
          <a:ext cx="1422550" cy="1008377"/>
        </a:xfrm>
        <a:prstGeom prst="wedgeRoundRectCallout">
          <a:avLst>
            <a:gd name="adj1" fmla="val -27322"/>
            <a:gd name="adj2" fmla="val 94323"/>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en-US" altLang="ja-JP" sz="1100">
              <a:solidFill>
                <a:sysClr val="windowText" lastClr="000000"/>
              </a:solidFill>
            </a:rPr>
            <a:t>※</a:t>
          </a:r>
          <a:r>
            <a:rPr kumimoji="1" lang="ja-JP" altLang="en-US" sz="1100">
              <a:solidFill>
                <a:sysClr val="windowText" lastClr="000000"/>
              </a:solidFill>
            </a:rPr>
            <a:t>按分している場合は、按分比率の算出根拠等を必ず明記してください。</a:t>
          </a:r>
        </a:p>
      </xdr:txBody>
    </xdr:sp>
    <xdr:clientData fPrintsWithSheet="0"/>
  </xdr:twoCellAnchor>
  <xdr:twoCellAnchor>
    <xdr:from>
      <xdr:col>0</xdr:col>
      <xdr:colOff>962025</xdr:colOff>
      <xdr:row>36</xdr:row>
      <xdr:rowOff>114300</xdr:rowOff>
    </xdr:from>
    <xdr:to>
      <xdr:col>13</xdr:col>
      <xdr:colOff>1504950</xdr:colOff>
      <xdr:row>41</xdr:row>
      <xdr:rowOff>9525</xdr:rowOff>
    </xdr:to>
    <xdr:grpSp>
      <xdr:nvGrpSpPr>
        <xdr:cNvPr id="7236" name="グループ化 8"/>
        <xdr:cNvGrpSpPr>
          <a:grpSpLocks/>
        </xdr:cNvGrpSpPr>
      </xdr:nvGrpSpPr>
      <xdr:grpSpPr bwMode="auto">
        <a:xfrm>
          <a:off x="885444" y="7531721"/>
          <a:ext cx="7737931" cy="686327"/>
          <a:chOff x="863817" y="6239725"/>
          <a:chExt cx="10379934" cy="696079"/>
        </a:xfrm>
      </xdr:grpSpPr>
      <xdr:sp macro="" textlink="">
        <xdr:nvSpPr>
          <xdr:cNvPr id="4" name="角丸四角形吹き出し 3">
            <a:extLst/>
          </xdr:cNvPr>
          <xdr:cNvSpPr/>
        </xdr:nvSpPr>
        <xdr:spPr>
          <a:xfrm>
            <a:off x="8575297" y="6239725"/>
            <a:ext cx="2668454" cy="519856"/>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en-US" altLang="ja-JP" sz="1100">
                <a:solidFill>
                  <a:sysClr val="windowText" lastClr="000000"/>
                </a:solidFill>
              </a:rPr>
              <a:t>※</a:t>
            </a:r>
            <a:r>
              <a:rPr kumimoji="1" lang="ja-JP" altLang="en-US" sz="1100">
                <a:solidFill>
                  <a:sysClr val="windowText" lastClr="000000"/>
                </a:solidFill>
              </a:rPr>
              <a:t>必ず各団体様が通常使用する会計費目を使用してください。</a:t>
            </a:r>
            <a:endParaRPr kumimoji="1" lang="en-US" altLang="ja-JP" sz="1100">
              <a:solidFill>
                <a:sysClr val="windowText" lastClr="000000"/>
              </a:solidFill>
            </a:endParaRPr>
          </a:p>
          <a:p>
            <a:pPr algn="l">
              <a:lnSpc>
                <a:spcPts val="1000"/>
              </a:lnSpc>
            </a:pPr>
            <a:r>
              <a:rPr kumimoji="1" lang="ja-JP" altLang="en-US" sz="1100">
                <a:solidFill>
                  <a:sysClr val="windowText" lastClr="000000"/>
                </a:solidFill>
              </a:rPr>
              <a:t>以下の費目は参考例です。</a:t>
            </a:r>
          </a:p>
        </xdr:txBody>
      </xdr:sp>
      <xdr:cxnSp macro="">
        <xdr:nvCxnSpPr>
          <xdr:cNvPr id="7" name="直線コネクタ 6">
            <a:extLst/>
          </xdr:cNvPr>
          <xdr:cNvCxnSpPr>
            <a:stCxn id="4" idx="1"/>
          </xdr:cNvCxnSpPr>
        </xdr:nvCxnSpPr>
        <xdr:spPr>
          <a:xfrm flipH="1">
            <a:off x="863817" y="6495248"/>
            <a:ext cx="7711480" cy="440556"/>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10</xdr:col>
      <xdr:colOff>225212</xdr:colOff>
      <xdr:row>0</xdr:row>
      <xdr:rowOff>210731</xdr:rowOff>
    </xdr:from>
    <xdr:to>
      <xdr:col>13</xdr:col>
      <xdr:colOff>1289082</xdr:colOff>
      <xdr:row>3</xdr:row>
      <xdr:rowOff>263913</xdr:rowOff>
    </xdr:to>
    <xdr:sp macro="" textlink="">
      <xdr:nvSpPr>
        <xdr:cNvPr id="8" name="角丸四角形吹き出し 7">
          <a:extLst/>
        </xdr:cNvPr>
        <xdr:cNvSpPr/>
      </xdr:nvSpPr>
      <xdr:spPr bwMode="auto">
        <a:xfrm>
          <a:off x="7709322" y="210731"/>
          <a:ext cx="2409370" cy="796132"/>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ysClr val="windowText" lastClr="000000"/>
              </a:solidFill>
            </a:rPr>
            <a:t>このシートは入力例です。</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入力フォームは隣のシートです。</a:t>
          </a:r>
        </a:p>
      </xdr:txBody>
    </xdr:sp>
    <xdr:clientData/>
  </xdr:twoCellAnchor>
  <xdr:twoCellAnchor>
    <xdr:from>
      <xdr:col>0</xdr:col>
      <xdr:colOff>1000125</xdr:colOff>
      <xdr:row>22</xdr:row>
      <xdr:rowOff>76200</xdr:rowOff>
    </xdr:from>
    <xdr:to>
      <xdr:col>13</xdr:col>
      <xdr:colOff>1628775</xdr:colOff>
      <xdr:row>31</xdr:row>
      <xdr:rowOff>47625</xdr:rowOff>
    </xdr:to>
    <xdr:grpSp>
      <xdr:nvGrpSpPr>
        <xdr:cNvPr id="7238" name="グループ化 8"/>
        <xdr:cNvGrpSpPr>
          <a:grpSpLocks/>
        </xdr:cNvGrpSpPr>
      </xdr:nvGrpSpPr>
      <xdr:grpSpPr bwMode="auto">
        <a:xfrm>
          <a:off x="920496" y="5238891"/>
          <a:ext cx="7815655" cy="1428477"/>
          <a:chOff x="-1423815" y="4532782"/>
          <a:chExt cx="10473306" cy="1263988"/>
        </a:xfrm>
      </xdr:grpSpPr>
      <xdr:sp macro="" textlink="">
        <xdr:nvSpPr>
          <xdr:cNvPr id="17" name="角丸四角形吹き出し 3">
            <a:extLst/>
          </xdr:cNvPr>
          <xdr:cNvSpPr/>
        </xdr:nvSpPr>
        <xdr:spPr>
          <a:xfrm>
            <a:off x="6219820" y="4532782"/>
            <a:ext cx="2829671" cy="988209"/>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nSpc>
                <a:spcPts val="1300"/>
              </a:lnSpc>
            </a:pPr>
            <a:r>
              <a:rPr lang="ja-JP" altLang="ja-JP" sz="1100" b="0" i="0">
                <a:solidFill>
                  <a:schemeClr val="tx1"/>
                </a:solidFill>
                <a:effectLst/>
                <a:latin typeface="+mn-lt"/>
                <a:ea typeface="+mn-ea"/>
                <a:cs typeface="+mn-cs"/>
              </a:rPr>
              <a:t>事業目的、事業目標、事業内容の記入例（</a:t>
            </a:r>
            <a:r>
              <a:rPr lang="en-US" altLang="ja-JP" sz="1100" b="0" i="0">
                <a:solidFill>
                  <a:schemeClr val="tx1"/>
                </a:solidFill>
                <a:effectLst/>
                <a:latin typeface="+mn-lt"/>
                <a:ea typeface="+mn-ea"/>
                <a:cs typeface="+mn-cs"/>
              </a:rPr>
              <a:t>PDF</a:t>
            </a:r>
            <a:r>
              <a:rPr lang="ja-JP" altLang="en-US" sz="1100" b="0" i="0">
                <a:solidFill>
                  <a:schemeClr val="tx1"/>
                </a:solidFill>
                <a:effectLst/>
                <a:latin typeface="+mn-lt"/>
                <a:ea typeface="+mn-ea"/>
                <a:cs typeface="+mn-cs"/>
              </a:rPr>
              <a:t>リンク</a:t>
            </a:r>
            <a:r>
              <a:rPr lang="ja-JP" altLang="ja-JP" sz="1100" b="0" i="0">
                <a:solidFill>
                  <a:schemeClr val="tx1"/>
                </a:solidFill>
                <a:effectLst/>
                <a:latin typeface="+mn-lt"/>
                <a:ea typeface="+mn-ea"/>
                <a:cs typeface="+mn-cs"/>
              </a:rPr>
              <a:t>）</a:t>
            </a:r>
            <a:endParaRPr lang="ja-JP" altLang="ja-JP">
              <a:solidFill>
                <a:schemeClr val="tx1"/>
              </a:solidFill>
              <a:effectLst/>
            </a:endParaRPr>
          </a:p>
          <a:p>
            <a:pPr>
              <a:lnSpc>
                <a:spcPts val="1300"/>
              </a:lnSpc>
            </a:pPr>
            <a:r>
              <a:rPr kumimoji="1" lang="en-US" altLang="ja-JP" sz="1100" b="0" i="0">
                <a:solidFill>
                  <a:schemeClr val="tx1"/>
                </a:solidFill>
                <a:effectLst/>
                <a:latin typeface="+mn-lt"/>
                <a:ea typeface="+mn-ea"/>
                <a:cs typeface="+mn-cs"/>
              </a:rPr>
              <a:t>2</a:t>
            </a:r>
            <a:r>
              <a:rPr kumimoji="1" lang="ja-JP" altLang="ja-JP" sz="1100" b="0" i="0">
                <a:solidFill>
                  <a:schemeClr val="tx1"/>
                </a:solidFill>
                <a:effectLst/>
                <a:latin typeface="+mn-lt"/>
                <a:ea typeface="+mn-ea"/>
                <a:cs typeface="+mn-cs"/>
              </a:rPr>
              <a:t>ページ目を参考に、事業内容を記載して下さい。</a:t>
            </a:r>
            <a:endParaRPr lang="ja-JP" altLang="ja-JP">
              <a:solidFill>
                <a:schemeClr val="tx1"/>
              </a:solidFill>
              <a:effectLst/>
            </a:endParaRPr>
          </a:p>
        </xdr:txBody>
      </xdr:sp>
      <xdr:cxnSp macro="">
        <xdr:nvCxnSpPr>
          <xdr:cNvPr id="18" name="直線コネクタ 17">
            <a:extLst/>
          </xdr:cNvPr>
          <xdr:cNvCxnSpPr>
            <a:stCxn id="17" idx="1"/>
          </xdr:cNvCxnSpPr>
        </xdr:nvCxnSpPr>
        <xdr:spPr>
          <a:xfrm flipH="1">
            <a:off x="-1423815" y="5030717"/>
            <a:ext cx="7643635" cy="766053"/>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0</xdr:col>
      <xdr:colOff>962025</xdr:colOff>
      <xdr:row>29</xdr:row>
      <xdr:rowOff>133350</xdr:rowOff>
    </xdr:from>
    <xdr:to>
      <xdr:col>13</xdr:col>
      <xdr:colOff>1609725</xdr:colOff>
      <xdr:row>37</xdr:row>
      <xdr:rowOff>0</xdr:rowOff>
    </xdr:to>
    <xdr:grpSp>
      <xdr:nvGrpSpPr>
        <xdr:cNvPr id="7239" name="グループ化 8"/>
        <xdr:cNvGrpSpPr>
          <a:grpSpLocks/>
        </xdr:cNvGrpSpPr>
      </xdr:nvGrpSpPr>
      <xdr:grpSpPr bwMode="auto">
        <a:xfrm>
          <a:off x="885444" y="6417715"/>
          <a:ext cx="7833943" cy="1174063"/>
          <a:chOff x="863818" y="6239725"/>
          <a:chExt cx="10504428" cy="696079"/>
        </a:xfrm>
      </xdr:grpSpPr>
      <xdr:sp macro="" textlink="">
        <xdr:nvSpPr>
          <xdr:cNvPr id="31" name="角丸四角形吹き出し 3">
            <a:extLst/>
          </xdr:cNvPr>
          <xdr:cNvSpPr/>
        </xdr:nvSpPr>
        <xdr:spPr>
          <a:xfrm>
            <a:off x="8571765" y="6239725"/>
            <a:ext cx="2796481" cy="614187"/>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en-US" altLang="ja-JP" sz="1100">
                <a:solidFill>
                  <a:sysClr val="windowText" lastClr="000000"/>
                </a:solidFill>
              </a:rPr>
              <a:t>※</a:t>
            </a:r>
            <a:r>
              <a:rPr kumimoji="1" lang="ja-JP" altLang="en-US" sz="1100">
                <a:solidFill>
                  <a:sysClr val="windowText" lastClr="000000"/>
                </a:solidFill>
              </a:rPr>
              <a:t>全事業に共通する支出はこのように記載しこのようにてください。</a:t>
            </a:r>
            <a:endParaRPr kumimoji="1" lang="en-US" altLang="ja-JP" sz="1100">
              <a:solidFill>
                <a:sysClr val="windowText" lastClr="000000"/>
              </a:solidFill>
            </a:endParaRPr>
          </a:p>
          <a:p>
            <a:pPr algn="l">
              <a:lnSpc>
                <a:spcPts val="1000"/>
              </a:lnSpc>
            </a:pPr>
            <a:r>
              <a:rPr kumimoji="1" lang="ja-JP" altLang="en-US" sz="1100">
                <a:solidFill>
                  <a:sysClr val="windowText" lastClr="000000"/>
                </a:solidFill>
              </a:rPr>
              <a:t>明細の事業番号欄にも同じように記載してください。</a:t>
            </a:r>
            <a:endParaRPr kumimoji="1" lang="en-US" altLang="ja-JP" sz="1100">
              <a:solidFill>
                <a:sysClr val="windowText" lastClr="000000"/>
              </a:solidFill>
            </a:endParaRPr>
          </a:p>
        </xdr:txBody>
      </xdr:sp>
      <xdr:cxnSp macro="">
        <xdr:nvCxnSpPr>
          <xdr:cNvPr id="32" name="直線コネクタ 31">
            <a:extLst/>
          </xdr:cNvPr>
          <xdr:cNvCxnSpPr>
            <a:stCxn id="31" idx="1"/>
          </xdr:cNvCxnSpPr>
        </xdr:nvCxnSpPr>
        <xdr:spPr>
          <a:xfrm flipH="1">
            <a:off x="863818" y="6551937"/>
            <a:ext cx="7707947" cy="383867"/>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845069</xdr:colOff>
      <xdr:row>6</xdr:row>
      <xdr:rowOff>20780</xdr:rowOff>
    </xdr:from>
    <xdr:to>
      <xdr:col>11</xdr:col>
      <xdr:colOff>149160</xdr:colOff>
      <xdr:row>8</xdr:row>
      <xdr:rowOff>176351</xdr:rowOff>
    </xdr:to>
    <xdr:sp macro="" textlink="">
      <xdr:nvSpPr>
        <xdr:cNvPr id="2" name="正方形/長方形 1">
          <a:extLst/>
        </xdr:cNvPr>
        <xdr:cNvSpPr/>
      </xdr:nvSpPr>
      <xdr:spPr>
        <a:xfrm>
          <a:off x="845069" y="1717962"/>
          <a:ext cx="7097273" cy="1298571"/>
        </a:xfrm>
        <a:prstGeom prst="rect">
          <a:avLst/>
        </a:prstGeom>
        <a:solidFill>
          <a:srgbClr val="FFFF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200" b="1">
              <a:solidFill>
                <a:srgbClr val="FF0000"/>
              </a:solidFill>
            </a:rPr>
            <a:t>※</a:t>
          </a:r>
          <a:r>
            <a:rPr kumimoji="1" lang="ja-JP" altLang="en-US" sz="1200" b="1">
              <a:solidFill>
                <a:srgbClr val="FF0000"/>
              </a:solidFill>
            </a:rPr>
            <a:t>このファイルを保存する際に、ファイル名を、団体名にしてください</a:t>
          </a:r>
          <a:endParaRPr kumimoji="1" lang="en-US" altLang="ja-JP" sz="1200" b="1">
            <a:solidFill>
              <a:srgbClr val="FF0000"/>
            </a:solidFill>
          </a:endParaRPr>
        </a:p>
        <a:p>
          <a:pPr algn="l"/>
          <a:r>
            <a:rPr kumimoji="1" lang="ja-JP" altLang="en-US" sz="1200" b="1">
              <a:solidFill>
                <a:srgbClr val="FF0000"/>
              </a:solidFill>
            </a:rPr>
            <a:t>　（例：</a:t>
          </a:r>
          <a:r>
            <a:rPr kumimoji="1" lang="en-US" altLang="ja-JP" sz="1200" b="1">
              <a:solidFill>
                <a:srgbClr val="FF0000"/>
              </a:solidFill>
            </a:rPr>
            <a:t>NPO</a:t>
          </a:r>
          <a:r>
            <a:rPr kumimoji="1" lang="ja-JP" altLang="en-US" sz="1200" b="1">
              <a:solidFill>
                <a:srgbClr val="FF0000"/>
              </a:solidFill>
            </a:rPr>
            <a:t>法人　赤坂会</a:t>
          </a:r>
          <a:r>
            <a:rPr kumimoji="1" lang="en-US" altLang="ja-JP" sz="1200" b="1">
              <a:solidFill>
                <a:srgbClr val="FF0000"/>
              </a:solidFill>
            </a:rPr>
            <a:t>.xls</a:t>
          </a:r>
          <a:r>
            <a:rPr kumimoji="1" lang="ja-JP" altLang="en-US" sz="1200" b="1">
              <a:solidFill>
                <a:srgbClr val="FF0000"/>
              </a:solidFill>
            </a:rPr>
            <a:t>）。</a:t>
          </a:r>
          <a:endParaRPr kumimoji="1" lang="en-US" altLang="ja-JP" sz="1200" b="1">
            <a:solidFill>
              <a:srgbClr val="FF0000"/>
            </a:solidFill>
          </a:endParaRPr>
        </a:p>
        <a:p>
          <a:pPr algn="l"/>
          <a:r>
            <a:rPr kumimoji="1" lang="ja-JP" altLang="en-US" sz="1200" b="1">
              <a:solidFill>
                <a:srgbClr val="FF0000"/>
              </a:solidFill>
            </a:rPr>
            <a:t>　複数申請する場合は適宜通し番号をつけてください。</a:t>
          </a:r>
          <a:endParaRPr kumimoji="1" lang="en-US" altLang="ja-JP" sz="1200" b="1">
            <a:solidFill>
              <a:srgbClr val="FF0000"/>
            </a:solidFill>
          </a:endParaRPr>
        </a:p>
        <a:p>
          <a:pPr algn="l"/>
          <a:r>
            <a:rPr kumimoji="1" lang="en-US" altLang="ja-JP" sz="1200" b="1">
              <a:solidFill>
                <a:srgbClr val="FF0000"/>
              </a:solidFill>
            </a:rPr>
            <a:t>※</a:t>
          </a:r>
          <a:r>
            <a:rPr kumimoji="1" lang="ja-JP" altLang="en-US" sz="1200" b="1">
              <a:solidFill>
                <a:srgbClr val="FF0000"/>
              </a:solidFill>
            </a:rPr>
            <a:t>入力内容については、別シート「入力例」を参考にしてください。</a:t>
          </a:r>
          <a:endParaRPr kumimoji="1" lang="en-US" altLang="ja-JP" sz="1200" b="1">
            <a:solidFill>
              <a:srgbClr val="FF0000"/>
            </a:solidFill>
          </a:endParaRPr>
        </a:p>
        <a:p>
          <a:pPr algn="l"/>
          <a:r>
            <a:rPr kumimoji="1" lang="en-US" altLang="ja-JP" sz="1200">
              <a:solidFill>
                <a:sysClr val="windowText" lastClr="000000"/>
              </a:solidFill>
            </a:rPr>
            <a:t>※</a:t>
          </a:r>
          <a:r>
            <a:rPr kumimoji="1" lang="ja-JP" altLang="en-US" sz="1200">
              <a:solidFill>
                <a:sysClr val="windowText" lastClr="000000"/>
              </a:solidFill>
            </a:rPr>
            <a:t>青色のセルが記入エリアです。ご記入不要なエリアは保護しています。</a:t>
          </a:r>
          <a:endParaRPr kumimoji="1" lang="en-US" altLang="ja-JP" sz="1200">
            <a:solidFill>
              <a:sysClr val="windowText" lastClr="000000"/>
            </a:solidFill>
          </a:endParaRPr>
        </a:p>
        <a:p>
          <a:pPr algn="l">
            <a:lnSpc>
              <a:spcPts val="1300"/>
            </a:lnSpc>
          </a:pPr>
          <a:r>
            <a:rPr kumimoji="1" lang="ja-JP" altLang="en-US" sz="1200">
              <a:solidFill>
                <a:sysClr val="windowText" lastClr="000000"/>
              </a:solidFill>
            </a:rPr>
            <a:t>　 保護を解除するには「校閲」の「シート保護の解除」をクリックしてください。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2</xdr:col>
      <xdr:colOff>41852</xdr:colOff>
      <xdr:row>7</xdr:row>
      <xdr:rowOff>226339</xdr:rowOff>
    </xdr:from>
    <xdr:to>
      <xdr:col>3</xdr:col>
      <xdr:colOff>18761</xdr:colOff>
      <xdr:row>7</xdr:row>
      <xdr:rowOff>226339</xdr:rowOff>
    </xdr:to>
    <xdr:cxnSp macro="">
      <xdr:nvCxnSpPr>
        <xdr:cNvPr id="2" name="直線矢印コネクタ 1">
          <a:extLst/>
        </xdr:cNvPr>
        <xdr:cNvCxnSpPr/>
      </xdr:nvCxnSpPr>
      <xdr:spPr>
        <a:xfrm flipV="1">
          <a:off x="4982152" y="2820314"/>
          <a:ext cx="383309" cy="0"/>
        </a:xfrm>
        <a:prstGeom prst="straightConnector1">
          <a:avLst/>
        </a:prstGeom>
        <a:ln w="57150">
          <a:solidFill>
            <a:srgbClr val="92D05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127577</xdr:colOff>
      <xdr:row>11</xdr:row>
      <xdr:rowOff>524452</xdr:rowOff>
    </xdr:from>
    <xdr:to>
      <xdr:col>5</xdr:col>
      <xdr:colOff>5737</xdr:colOff>
      <xdr:row>11</xdr:row>
      <xdr:rowOff>524789</xdr:rowOff>
    </xdr:to>
    <xdr:cxnSp macro="">
      <xdr:nvCxnSpPr>
        <xdr:cNvPr id="3" name="直線矢印コネクタ 2">
          <a:extLst/>
        </xdr:cNvPr>
        <xdr:cNvCxnSpPr/>
      </xdr:nvCxnSpPr>
      <xdr:spPr>
        <a:xfrm flipV="1">
          <a:off x="7404677" y="5363152"/>
          <a:ext cx="633845" cy="337"/>
        </a:xfrm>
        <a:prstGeom prst="straightConnector1">
          <a:avLst/>
        </a:prstGeom>
        <a:ln w="57150">
          <a:solidFill>
            <a:srgbClr val="92D05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3655002</xdr:colOff>
      <xdr:row>7</xdr:row>
      <xdr:rowOff>1143915</xdr:rowOff>
    </xdr:from>
    <xdr:to>
      <xdr:col>2</xdr:col>
      <xdr:colOff>435834</xdr:colOff>
      <xdr:row>10</xdr:row>
      <xdr:rowOff>28</xdr:rowOff>
    </xdr:to>
    <xdr:cxnSp macro="">
      <xdr:nvCxnSpPr>
        <xdr:cNvPr id="4" name="直線矢印コネクタ 3">
          <a:extLst/>
        </xdr:cNvPr>
        <xdr:cNvCxnSpPr/>
      </xdr:nvCxnSpPr>
      <xdr:spPr>
        <a:xfrm flipH="1">
          <a:off x="4718627" y="3741065"/>
          <a:ext cx="612775" cy="538834"/>
        </a:xfrm>
        <a:prstGeom prst="straightConnector1">
          <a:avLst/>
        </a:prstGeom>
        <a:ln w="57150">
          <a:solidFill>
            <a:srgbClr val="92D05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2226252</xdr:colOff>
      <xdr:row>8</xdr:row>
      <xdr:rowOff>739775</xdr:rowOff>
    </xdr:from>
    <xdr:to>
      <xdr:col>7</xdr:col>
      <xdr:colOff>2229139</xdr:colOff>
      <xdr:row>10</xdr:row>
      <xdr:rowOff>16438</xdr:rowOff>
    </xdr:to>
    <xdr:cxnSp macro="">
      <xdr:nvCxnSpPr>
        <xdr:cNvPr id="5" name="直線矢印コネクタ 4">
          <a:extLst/>
        </xdr:cNvPr>
        <xdr:cNvCxnSpPr/>
      </xdr:nvCxnSpPr>
      <xdr:spPr>
        <a:xfrm flipV="1">
          <a:off x="12202102" y="4937125"/>
          <a:ext cx="5773" cy="397214"/>
        </a:xfrm>
        <a:prstGeom prst="straightConnector1">
          <a:avLst/>
        </a:prstGeom>
        <a:ln w="57150">
          <a:solidFill>
            <a:srgbClr val="92D05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66098</xdr:colOff>
      <xdr:row>4</xdr:row>
      <xdr:rowOff>360554</xdr:rowOff>
    </xdr:from>
    <xdr:to>
      <xdr:col>6</xdr:col>
      <xdr:colOff>403213</xdr:colOff>
      <xdr:row>4</xdr:row>
      <xdr:rowOff>360554</xdr:rowOff>
    </xdr:to>
    <xdr:cxnSp macro="">
      <xdr:nvCxnSpPr>
        <xdr:cNvPr id="6" name="直線矢印コネクタ 5">
          <a:extLst/>
        </xdr:cNvPr>
        <xdr:cNvCxnSpPr/>
      </xdr:nvCxnSpPr>
      <xdr:spPr>
        <a:xfrm>
          <a:off x="4993698" y="1789304"/>
          <a:ext cx="5137726" cy="0"/>
        </a:xfrm>
        <a:prstGeom prst="straightConnector1">
          <a:avLst/>
        </a:prstGeom>
        <a:ln w="57150">
          <a:solidFill>
            <a:srgbClr val="00B05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41852</xdr:colOff>
      <xdr:row>0</xdr:row>
      <xdr:rowOff>57727</xdr:rowOff>
    </xdr:from>
    <xdr:to>
      <xdr:col>7</xdr:col>
      <xdr:colOff>4842225</xdr:colOff>
      <xdr:row>0</xdr:row>
      <xdr:rowOff>588818</xdr:rowOff>
    </xdr:to>
    <xdr:sp macro="" textlink="">
      <xdr:nvSpPr>
        <xdr:cNvPr id="7" name="テキスト ボックス 2">
          <a:extLst/>
        </xdr:cNvPr>
        <xdr:cNvSpPr txBox="1">
          <a:spLocks noChangeArrowheads="1"/>
        </xdr:cNvSpPr>
      </xdr:nvSpPr>
      <xdr:spPr bwMode="auto">
        <a:xfrm>
          <a:off x="10189152" y="57727"/>
          <a:ext cx="4398818" cy="531091"/>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just">
            <a:lnSpc>
              <a:spcPts val="1200"/>
            </a:lnSpc>
            <a:spcAft>
              <a:spcPts val="0"/>
            </a:spcAft>
          </a:pPr>
          <a:r>
            <a:rPr lang="ja-JP" sz="1200" b="1" kern="100">
              <a:solidFill>
                <a:srgbClr val="00B050"/>
              </a:solidFill>
              <a:effectLst/>
              <a:latin typeface="Century" panose="02040604050505020304" pitchFamily="18" charset="0"/>
              <a:ea typeface="Meiryo UI" panose="020B0604030504040204" pitchFamily="50" charset="-128"/>
              <a:cs typeface="Times New Roman" panose="02020603050405020304" pitchFamily="18" charset="0"/>
            </a:rPr>
            <a:t>※細枠内：事業内容の検討にあたっての準備のための項目です。</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200"/>
            </a:lnSpc>
            <a:spcAft>
              <a:spcPts val="0"/>
            </a:spcAft>
          </a:pPr>
          <a:r>
            <a:rPr lang="ja-JP" sz="1200" b="1" kern="100">
              <a:solidFill>
                <a:srgbClr val="00B050"/>
              </a:solidFill>
              <a:effectLst/>
              <a:latin typeface="Century" panose="02040604050505020304" pitchFamily="18" charset="0"/>
              <a:ea typeface="Meiryo UI" panose="020B0604030504040204" pitchFamily="50" charset="-128"/>
              <a:cs typeface="Times New Roman" panose="02020603050405020304" pitchFamily="18" charset="0"/>
            </a:rPr>
            <a:t>太枠内：インターネット申請画面で実際にご入力いただく項目です。</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200"/>
            </a:lnSpc>
            <a:spcAft>
              <a:spcPts val="0"/>
            </a:spcAft>
          </a:pPr>
          <a:r>
            <a:rPr lang="ja-JP" sz="1050" kern="100">
              <a:solidFill>
                <a:srgbClr val="00B050"/>
              </a:solidFill>
              <a:effectLst/>
              <a:latin typeface="Century" panose="02040604050505020304" pitchFamily="18" charset="0"/>
              <a:ea typeface="Meiryo UI" panose="020B0604030504040204" pitchFamily="50" charset="-128"/>
              <a:cs typeface="Times New Roman" panose="02020603050405020304" pitchFamily="18" charset="0"/>
            </a:rPr>
            <a:t>（ご提出は任意です。ご提出いただいた場合は審査の参考資料とします）</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8</xdr:col>
      <xdr:colOff>66675</xdr:colOff>
      <xdr:row>0</xdr:row>
      <xdr:rowOff>209550</xdr:rowOff>
    </xdr:from>
    <xdr:to>
      <xdr:col>10</xdr:col>
      <xdr:colOff>1600200</xdr:colOff>
      <xdr:row>6</xdr:row>
      <xdr:rowOff>66675</xdr:rowOff>
    </xdr:to>
    <xdr:grpSp>
      <xdr:nvGrpSpPr>
        <xdr:cNvPr id="6423" name="グループ化 7"/>
        <xdr:cNvGrpSpPr>
          <a:grpSpLocks/>
        </xdr:cNvGrpSpPr>
      </xdr:nvGrpSpPr>
      <xdr:grpSpPr bwMode="auto">
        <a:xfrm>
          <a:off x="16092488" y="209550"/>
          <a:ext cx="3009900" cy="2143125"/>
          <a:chOff x="5097087" y="4532782"/>
          <a:chExt cx="3952407" cy="1596154"/>
        </a:xfrm>
      </xdr:grpSpPr>
      <xdr:sp macro="" textlink="">
        <xdr:nvSpPr>
          <xdr:cNvPr id="9" name="角丸四角形吹き出し 3">
            <a:extLst/>
          </xdr:cNvPr>
          <xdr:cNvSpPr/>
        </xdr:nvSpPr>
        <xdr:spPr>
          <a:xfrm>
            <a:off x="5559869" y="4532782"/>
            <a:ext cx="3489625" cy="1596154"/>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nSpc>
                <a:spcPts val="1300"/>
              </a:lnSpc>
            </a:pPr>
            <a:r>
              <a:rPr lang="ja-JP" altLang="en-US" sz="1100" b="0" i="0">
                <a:solidFill>
                  <a:schemeClr val="tx1"/>
                </a:solidFill>
                <a:effectLst/>
                <a:latin typeface="+mn-lt"/>
                <a:ea typeface="+mn-ea"/>
                <a:cs typeface="+mn-cs"/>
              </a:rPr>
              <a:t>本事業の実施によって団体が実現しようとすること、期待される波及効果を、社会的背景や解決したい課題を踏まえて</a:t>
            </a:r>
            <a:r>
              <a:rPr lang="en-US" altLang="ja-JP" sz="1100" b="0" i="0">
                <a:solidFill>
                  <a:schemeClr val="tx1"/>
                </a:solidFill>
                <a:effectLst/>
                <a:latin typeface="+mn-lt"/>
                <a:ea typeface="+mn-ea"/>
                <a:cs typeface="+mn-cs"/>
              </a:rPr>
              <a:t>350</a:t>
            </a:r>
            <a:r>
              <a:rPr lang="ja-JP" altLang="en-US" sz="1100" b="0" i="0">
                <a:solidFill>
                  <a:schemeClr val="tx1"/>
                </a:solidFill>
                <a:effectLst/>
                <a:latin typeface="+mn-lt"/>
                <a:ea typeface="+mn-ea"/>
                <a:cs typeface="+mn-cs"/>
              </a:rPr>
              <a:t>文字以内で記入してください。</a:t>
            </a:r>
          </a:p>
          <a:p>
            <a:pPr>
              <a:lnSpc>
                <a:spcPts val="1200"/>
              </a:lnSpc>
            </a:pPr>
            <a:r>
              <a:rPr lang="ja-JP" altLang="en-US" sz="1100" b="0" i="0">
                <a:solidFill>
                  <a:schemeClr val="tx1"/>
                </a:solidFill>
                <a:effectLst/>
                <a:latin typeface="+mn-lt"/>
                <a:ea typeface="+mn-ea"/>
                <a:cs typeface="+mn-cs"/>
              </a:rPr>
              <a:t>また、中長期目標と、何年後にその目標を達成する見込みかをあわせてご記入ください。</a:t>
            </a:r>
          </a:p>
        </xdr:txBody>
      </xdr:sp>
      <xdr:cxnSp macro="">
        <xdr:nvCxnSpPr>
          <xdr:cNvPr id="10" name="直線コネクタ 9">
            <a:extLst/>
          </xdr:cNvPr>
          <xdr:cNvCxnSpPr>
            <a:stCxn id="9" idx="1"/>
          </xdr:cNvCxnSpPr>
        </xdr:nvCxnSpPr>
        <xdr:spPr>
          <a:xfrm flipH="1">
            <a:off x="5097087" y="5334406"/>
            <a:ext cx="462782" cy="326325"/>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8</xdr:col>
      <xdr:colOff>0</xdr:colOff>
      <xdr:row>9</xdr:row>
      <xdr:rowOff>161925</xdr:rowOff>
    </xdr:from>
    <xdr:to>
      <xdr:col>10</xdr:col>
      <xdr:colOff>1781175</xdr:colOff>
      <xdr:row>11</xdr:row>
      <xdr:rowOff>2085975</xdr:rowOff>
    </xdr:to>
    <xdr:grpSp>
      <xdr:nvGrpSpPr>
        <xdr:cNvPr id="6424" name="グループ化 10"/>
        <xdr:cNvGrpSpPr>
          <a:grpSpLocks/>
        </xdr:cNvGrpSpPr>
      </xdr:nvGrpSpPr>
      <xdr:grpSpPr bwMode="auto">
        <a:xfrm>
          <a:off x="16025813" y="5233988"/>
          <a:ext cx="3257550" cy="2686050"/>
          <a:chOff x="4766342" y="4532782"/>
          <a:chExt cx="4283154" cy="1961232"/>
        </a:xfrm>
      </xdr:grpSpPr>
      <xdr:sp macro="" textlink="">
        <xdr:nvSpPr>
          <xdr:cNvPr id="12" name="角丸四角形吹き出し 3">
            <a:extLst/>
          </xdr:cNvPr>
          <xdr:cNvSpPr/>
        </xdr:nvSpPr>
        <xdr:spPr>
          <a:xfrm>
            <a:off x="5417582" y="4532782"/>
            <a:ext cx="3631914" cy="1961232"/>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nSpc>
                <a:spcPts val="1300"/>
              </a:lnSpc>
            </a:pPr>
            <a:r>
              <a:rPr lang="ja-JP" altLang="en-US" sz="1100" b="0" i="0">
                <a:solidFill>
                  <a:schemeClr val="tx1"/>
                </a:solidFill>
                <a:effectLst/>
                <a:latin typeface="+mn-lt"/>
                <a:ea typeface="+mn-ea"/>
                <a:cs typeface="+mn-cs"/>
              </a:rPr>
              <a:t>事業目的を将来実現するための事業目標として、以下の</a:t>
            </a:r>
            <a:r>
              <a:rPr lang="en-US" altLang="ja-JP" sz="1100" b="0" i="0">
                <a:solidFill>
                  <a:schemeClr val="tx1"/>
                </a:solidFill>
                <a:effectLst/>
                <a:latin typeface="+mn-lt"/>
                <a:ea typeface="+mn-ea"/>
                <a:cs typeface="+mn-cs"/>
              </a:rPr>
              <a:t>2</a:t>
            </a:r>
            <a:r>
              <a:rPr lang="ja-JP" altLang="en-US" sz="1100" b="0" i="0">
                <a:solidFill>
                  <a:schemeClr val="tx1"/>
                </a:solidFill>
                <a:effectLst/>
                <a:latin typeface="+mn-lt"/>
                <a:ea typeface="+mn-ea"/>
                <a:cs typeface="+mn-cs"/>
              </a:rPr>
              <a:t>点を明確に</a:t>
            </a:r>
            <a:r>
              <a:rPr lang="en-US" altLang="ja-JP" sz="1100" b="0" i="0">
                <a:solidFill>
                  <a:schemeClr val="tx1"/>
                </a:solidFill>
                <a:effectLst/>
                <a:latin typeface="+mn-lt"/>
                <a:ea typeface="+mn-ea"/>
                <a:cs typeface="+mn-cs"/>
              </a:rPr>
              <a:t>700</a:t>
            </a:r>
            <a:r>
              <a:rPr lang="ja-JP" altLang="en-US" sz="1100" b="0" i="0">
                <a:solidFill>
                  <a:schemeClr val="tx1"/>
                </a:solidFill>
                <a:effectLst/>
                <a:latin typeface="+mn-lt"/>
                <a:ea typeface="+mn-ea"/>
                <a:cs typeface="+mn-cs"/>
              </a:rPr>
              <a:t>字以内で記入してください。</a:t>
            </a:r>
          </a:p>
          <a:p>
            <a:pPr>
              <a:lnSpc>
                <a:spcPts val="1200"/>
              </a:lnSpc>
            </a:pPr>
            <a:r>
              <a:rPr lang="ja-JP" altLang="en-US" sz="1100" b="0" i="0">
                <a:solidFill>
                  <a:schemeClr val="tx1"/>
                </a:solidFill>
                <a:effectLst/>
                <a:latin typeface="+mn-lt"/>
                <a:ea typeface="+mn-ea"/>
                <a:cs typeface="+mn-cs"/>
              </a:rPr>
              <a:t>（</a:t>
            </a:r>
            <a:r>
              <a:rPr lang="en-US" altLang="ja-JP" sz="1100" b="0" i="0">
                <a:solidFill>
                  <a:schemeClr val="tx1"/>
                </a:solidFill>
                <a:effectLst/>
                <a:latin typeface="+mn-lt"/>
                <a:ea typeface="+mn-ea"/>
                <a:cs typeface="+mn-cs"/>
              </a:rPr>
              <a:t>1</a:t>
            </a:r>
            <a:r>
              <a:rPr lang="ja-JP" altLang="en-US" sz="1100" b="0" i="0">
                <a:solidFill>
                  <a:schemeClr val="tx1"/>
                </a:solidFill>
                <a:effectLst/>
                <a:latin typeface="+mn-lt"/>
                <a:ea typeface="+mn-ea"/>
                <a:cs typeface="+mn-cs"/>
              </a:rPr>
              <a:t>）</a:t>
            </a:r>
            <a:r>
              <a:rPr lang="en-US" altLang="ja-JP" sz="1100" b="0" i="0">
                <a:solidFill>
                  <a:schemeClr val="tx1"/>
                </a:solidFill>
                <a:effectLst/>
                <a:latin typeface="+mn-lt"/>
                <a:ea typeface="+mn-ea"/>
                <a:cs typeface="+mn-cs"/>
              </a:rPr>
              <a:t>1</a:t>
            </a:r>
            <a:r>
              <a:rPr lang="ja-JP" altLang="en-US" sz="1100" b="0" i="0">
                <a:solidFill>
                  <a:schemeClr val="tx1"/>
                </a:solidFill>
                <a:effectLst/>
                <a:latin typeface="+mn-lt"/>
                <a:ea typeface="+mn-ea"/>
                <a:cs typeface="+mn-cs"/>
              </a:rPr>
              <a:t>年後の事業完了時点の到達目標として、何をどういう状態にするのか？　例えば、受益者にもたらされる状態や当初からの変化</a:t>
            </a:r>
          </a:p>
          <a:p>
            <a:pPr>
              <a:lnSpc>
                <a:spcPts val="1300"/>
              </a:lnSpc>
            </a:pPr>
            <a:r>
              <a:rPr lang="ja-JP" altLang="en-US" sz="1100" b="0" i="0">
                <a:solidFill>
                  <a:schemeClr val="tx1"/>
                </a:solidFill>
                <a:effectLst/>
                <a:latin typeface="+mn-lt"/>
                <a:ea typeface="+mn-ea"/>
                <a:cs typeface="+mn-cs"/>
              </a:rPr>
              <a:t>（</a:t>
            </a:r>
            <a:r>
              <a:rPr lang="en-US" altLang="ja-JP" sz="1100" b="0" i="0">
                <a:solidFill>
                  <a:schemeClr val="tx1"/>
                </a:solidFill>
                <a:effectLst/>
                <a:latin typeface="+mn-lt"/>
                <a:ea typeface="+mn-ea"/>
                <a:cs typeface="+mn-cs"/>
              </a:rPr>
              <a:t>2</a:t>
            </a:r>
            <a:r>
              <a:rPr lang="ja-JP" altLang="en-US" sz="1100" b="0" i="0">
                <a:solidFill>
                  <a:schemeClr val="tx1"/>
                </a:solidFill>
                <a:effectLst/>
                <a:latin typeface="+mn-lt"/>
                <a:ea typeface="+mn-ea"/>
                <a:cs typeface="+mn-cs"/>
              </a:rPr>
              <a:t>）（</a:t>
            </a:r>
            <a:r>
              <a:rPr lang="en-US" altLang="ja-JP" sz="1100" b="0" i="0">
                <a:solidFill>
                  <a:schemeClr val="tx1"/>
                </a:solidFill>
                <a:effectLst/>
                <a:latin typeface="+mn-lt"/>
                <a:ea typeface="+mn-ea"/>
                <a:cs typeface="+mn-cs"/>
              </a:rPr>
              <a:t>1</a:t>
            </a:r>
            <a:r>
              <a:rPr lang="ja-JP" altLang="en-US" sz="1100" b="0" i="0">
                <a:solidFill>
                  <a:schemeClr val="tx1"/>
                </a:solidFill>
                <a:effectLst/>
                <a:latin typeface="+mn-lt"/>
                <a:ea typeface="+mn-ea"/>
                <a:cs typeface="+mn-cs"/>
              </a:rPr>
              <a:t>）の事業成果を測定する際の根拠</a:t>
            </a:r>
          </a:p>
          <a:p>
            <a:pPr>
              <a:lnSpc>
                <a:spcPts val="1200"/>
              </a:lnSpc>
            </a:pPr>
            <a:r>
              <a:rPr lang="ja-JP" altLang="en-US" sz="1100" b="0" i="0">
                <a:solidFill>
                  <a:schemeClr val="tx1"/>
                </a:solidFill>
                <a:effectLst/>
                <a:latin typeface="+mn-lt"/>
                <a:ea typeface="+mn-ea"/>
                <a:cs typeface="+mn-cs"/>
              </a:rPr>
              <a:t>（どのように確認するのか？　数値目標がある場合、どのような方法で成果測定するのか？）</a:t>
            </a:r>
          </a:p>
        </xdr:txBody>
      </xdr:sp>
      <xdr:cxnSp macro="">
        <xdr:nvCxnSpPr>
          <xdr:cNvPr id="13" name="直線コネクタ 12">
            <a:extLst/>
          </xdr:cNvPr>
          <xdr:cNvCxnSpPr/>
        </xdr:nvCxnSpPr>
        <xdr:spPr>
          <a:xfrm flipH="1" flipV="1">
            <a:off x="4766342" y="4812958"/>
            <a:ext cx="588621" cy="329207"/>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0</xdr:col>
      <xdr:colOff>238125</xdr:colOff>
      <xdr:row>11</xdr:row>
      <xdr:rowOff>390525</xdr:rowOff>
    </xdr:from>
    <xdr:to>
      <xdr:col>1</xdr:col>
      <xdr:colOff>3362325</xdr:colOff>
      <xdr:row>25</xdr:row>
      <xdr:rowOff>152400</xdr:rowOff>
    </xdr:to>
    <xdr:grpSp>
      <xdr:nvGrpSpPr>
        <xdr:cNvPr id="6425" name="グループ化 13"/>
        <xdr:cNvGrpSpPr>
          <a:grpSpLocks/>
        </xdr:cNvGrpSpPr>
      </xdr:nvGrpSpPr>
      <xdr:grpSpPr bwMode="auto">
        <a:xfrm>
          <a:off x="238125" y="6224588"/>
          <a:ext cx="4600575" cy="6310312"/>
          <a:chOff x="4766343" y="2843789"/>
          <a:chExt cx="3638199" cy="4091714"/>
        </a:xfrm>
      </xdr:grpSpPr>
      <xdr:sp macro="" textlink="">
        <xdr:nvSpPr>
          <xdr:cNvPr id="15" name="角丸四角形吹き出し 3">
            <a:extLst/>
          </xdr:cNvPr>
          <xdr:cNvSpPr/>
        </xdr:nvSpPr>
        <xdr:spPr>
          <a:xfrm>
            <a:off x="4766343" y="4972961"/>
            <a:ext cx="3638199" cy="1962542"/>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sz="1100" b="0" i="0">
                <a:solidFill>
                  <a:schemeClr val="tx1"/>
                </a:solidFill>
                <a:effectLst/>
                <a:latin typeface="+mn-lt"/>
                <a:ea typeface="+mn-ea"/>
                <a:cs typeface="+mn-cs"/>
              </a:rPr>
              <a:t>助成金を使って行う事業・活動の内容を</a:t>
            </a:r>
            <a:r>
              <a:rPr lang="en-US" altLang="ja-JP" sz="1100" b="0" i="0">
                <a:solidFill>
                  <a:schemeClr val="tx1"/>
                </a:solidFill>
                <a:effectLst/>
                <a:latin typeface="+mn-lt"/>
                <a:ea typeface="+mn-ea"/>
                <a:cs typeface="+mn-cs"/>
              </a:rPr>
              <a:t>700</a:t>
            </a:r>
            <a:r>
              <a:rPr lang="ja-JP" altLang="en-US" sz="1100" b="0" i="0">
                <a:solidFill>
                  <a:schemeClr val="tx1"/>
                </a:solidFill>
                <a:effectLst/>
                <a:latin typeface="+mn-lt"/>
                <a:ea typeface="+mn-ea"/>
                <a:cs typeface="+mn-cs"/>
              </a:rPr>
              <a:t>文字以内で記入してください。</a:t>
            </a:r>
          </a:p>
          <a:p>
            <a:r>
              <a:rPr lang="ja-JP" altLang="en-US" sz="1100" b="0" i="0">
                <a:solidFill>
                  <a:schemeClr val="tx1"/>
                </a:solidFill>
                <a:effectLst/>
                <a:latin typeface="+mn-lt"/>
                <a:ea typeface="+mn-ea"/>
                <a:cs typeface="+mn-cs"/>
              </a:rPr>
              <a:t>どこで、いつ、誰を対象に何を行うのかが明確にわかるよう、具体的な数字も含めて箇条書きで記入してください。</a:t>
            </a:r>
          </a:p>
          <a:p>
            <a:endParaRPr lang="ja-JP" altLang="en-US" sz="1100" b="0" i="0">
              <a:solidFill>
                <a:schemeClr val="tx1"/>
              </a:solidFill>
              <a:effectLst/>
              <a:latin typeface="+mn-lt"/>
              <a:ea typeface="+mn-ea"/>
              <a:cs typeface="+mn-cs"/>
            </a:endParaRPr>
          </a:p>
          <a:p>
            <a:r>
              <a:rPr lang="ja-JP" altLang="en-US" sz="1100" b="0" i="0">
                <a:solidFill>
                  <a:schemeClr val="tx1"/>
                </a:solidFill>
                <a:effectLst/>
                <a:latin typeface="+mn-lt"/>
                <a:ea typeface="+mn-ea"/>
                <a:cs typeface="+mn-cs"/>
              </a:rPr>
              <a:t>番号の振り方等の体裁は、記入例に必ず従ってください。</a:t>
            </a:r>
          </a:p>
          <a:p>
            <a:r>
              <a:rPr lang="en-US" altLang="ja-JP" sz="1100" b="0" i="0">
                <a:solidFill>
                  <a:schemeClr val="tx1"/>
                </a:solidFill>
                <a:effectLst/>
                <a:latin typeface="+mn-lt"/>
                <a:ea typeface="+mn-ea"/>
                <a:cs typeface="+mn-cs"/>
              </a:rPr>
              <a:t>1</a:t>
            </a:r>
            <a:r>
              <a:rPr lang="ja-JP" altLang="en-US" sz="1100" b="0" i="0">
                <a:solidFill>
                  <a:schemeClr val="tx1"/>
                </a:solidFill>
                <a:effectLst/>
                <a:latin typeface="+mn-lt"/>
                <a:ea typeface="+mn-ea"/>
                <a:cs typeface="+mn-cs"/>
              </a:rPr>
              <a:t>、</a:t>
            </a:r>
            <a:r>
              <a:rPr lang="en-US" altLang="ja-JP" sz="1100" b="0" i="0">
                <a:solidFill>
                  <a:schemeClr val="tx1"/>
                </a:solidFill>
                <a:effectLst/>
                <a:latin typeface="+mn-lt"/>
                <a:ea typeface="+mn-ea"/>
                <a:cs typeface="+mn-cs"/>
              </a:rPr>
              <a:t>2</a:t>
            </a:r>
            <a:r>
              <a:rPr lang="ja-JP" altLang="en-US" sz="1100" b="0" i="0">
                <a:solidFill>
                  <a:schemeClr val="tx1"/>
                </a:solidFill>
                <a:effectLst/>
                <a:latin typeface="+mn-lt"/>
                <a:ea typeface="+mn-ea"/>
                <a:cs typeface="+mn-cs"/>
              </a:rPr>
              <a:t>などの英数字、英文字は</a:t>
            </a:r>
            <a:r>
              <a:rPr lang="ja-JP" altLang="en-US" sz="1100" b="1" i="0">
                <a:solidFill>
                  <a:schemeClr val="tx1"/>
                </a:solidFill>
                <a:effectLst/>
                <a:latin typeface="+mn-lt"/>
                <a:ea typeface="+mn-ea"/>
                <a:cs typeface="+mn-cs"/>
              </a:rPr>
              <a:t>半角</a:t>
            </a:r>
            <a:r>
              <a:rPr lang="ja-JP" altLang="en-US" sz="1100" b="0" i="0">
                <a:solidFill>
                  <a:schemeClr val="tx1"/>
                </a:solidFill>
                <a:effectLst/>
                <a:latin typeface="+mn-lt"/>
                <a:ea typeface="+mn-ea"/>
                <a:cs typeface="+mn-cs"/>
              </a:rPr>
              <a:t>で、「．」「～」「：」「（）」などの記号は</a:t>
            </a:r>
            <a:r>
              <a:rPr lang="ja-JP" altLang="en-US" sz="1100" b="1" i="0">
                <a:solidFill>
                  <a:schemeClr val="tx1"/>
                </a:solidFill>
                <a:effectLst/>
                <a:latin typeface="+mn-lt"/>
                <a:ea typeface="+mn-ea"/>
                <a:cs typeface="+mn-cs"/>
              </a:rPr>
              <a:t>全角</a:t>
            </a:r>
            <a:r>
              <a:rPr lang="ja-JP" altLang="en-US" sz="1100" b="0" i="0">
                <a:solidFill>
                  <a:schemeClr val="tx1"/>
                </a:solidFill>
                <a:effectLst/>
                <a:latin typeface="+mn-lt"/>
                <a:ea typeface="+mn-ea"/>
                <a:cs typeface="+mn-cs"/>
              </a:rPr>
              <a:t>でご記入ください。</a:t>
            </a:r>
          </a:p>
          <a:p>
            <a:endParaRPr lang="ja-JP" altLang="en-US" sz="1100" b="0" i="0">
              <a:solidFill>
                <a:schemeClr val="tx1"/>
              </a:solidFill>
              <a:effectLst/>
              <a:latin typeface="+mn-lt"/>
              <a:ea typeface="+mn-ea"/>
              <a:cs typeface="+mn-cs"/>
            </a:endParaRPr>
          </a:p>
          <a:p>
            <a:r>
              <a:rPr lang="en-US" altLang="ja-JP" sz="1100" b="0" i="0">
                <a:solidFill>
                  <a:schemeClr val="tx1"/>
                </a:solidFill>
                <a:effectLst/>
                <a:latin typeface="+mn-lt"/>
                <a:ea typeface="+mn-ea"/>
                <a:cs typeface="+mn-cs"/>
              </a:rPr>
              <a:t>※</a:t>
            </a:r>
            <a:r>
              <a:rPr lang="ja-JP" altLang="en-US" sz="1100" b="0" i="0">
                <a:solidFill>
                  <a:schemeClr val="tx1"/>
                </a:solidFill>
                <a:effectLst/>
                <a:latin typeface="+mn-lt"/>
                <a:ea typeface="+mn-ea"/>
                <a:cs typeface="+mn-cs"/>
              </a:rPr>
              <a:t>なお、前年度からの継続事業でご申請される場合は、前年度の助成契約書に記載の事業内容にならって記入してください。</a:t>
            </a:r>
          </a:p>
        </xdr:txBody>
      </xdr:sp>
      <xdr:cxnSp macro="">
        <xdr:nvCxnSpPr>
          <xdr:cNvPr id="16" name="直線コネクタ 15">
            <a:extLst/>
          </xdr:cNvPr>
          <xdr:cNvCxnSpPr/>
        </xdr:nvCxnSpPr>
        <xdr:spPr>
          <a:xfrm flipV="1">
            <a:off x="5157224" y="2843789"/>
            <a:ext cx="571287" cy="2141515"/>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0</xdr:col>
      <xdr:colOff>184150</xdr:colOff>
      <xdr:row>0</xdr:row>
      <xdr:rowOff>555625</xdr:rowOff>
    </xdr:from>
    <xdr:to>
      <xdr:col>1</xdr:col>
      <xdr:colOff>1244412</xdr:colOff>
      <xdr:row>3</xdr:row>
      <xdr:rowOff>28236</xdr:rowOff>
    </xdr:to>
    <xdr:sp macro="" textlink="">
      <xdr:nvSpPr>
        <xdr:cNvPr id="17" name="角丸四角形吹き出し 7">
          <a:extLst/>
        </xdr:cNvPr>
        <xdr:cNvSpPr/>
      </xdr:nvSpPr>
      <xdr:spPr bwMode="auto">
        <a:xfrm>
          <a:off x="174625" y="555625"/>
          <a:ext cx="2327055" cy="806111"/>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FF0000"/>
              </a:solidFill>
            </a:rPr>
            <a:t>このシートは入力例です。</a:t>
          </a:r>
          <a:endParaRPr kumimoji="1" lang="en-US" altLang="ja-JP" sz="1100" b="1">
            <a:solidFill>
              <a:srgbClr val="FF0000"/>
            </a:solidFill>
          </a:endParaRPr>
        </a:p>
        <a:p>
          <a:pPr algn="l">
            <a:lnSpc>
              <a:spcPts val="1300"/>
            </a:lnSpc>
          </a:pPr>
          <a:r>
            <a:rPr kumimoji="1" lang="ja-JP" altLang="en-US" sz="1100" b="1">
              <a:solidFill>
                <a:srgbClr val="FF0000"/>
              </a:solidFill>
            </a:rPr>
            <a:t>入力フォームは隣のシートです。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41852</xdr:colOff>
      <xdr:row>7</xdr:row>
      <xdr:rowOff>226339</xdr:rowOff>
    </xdr:from>
    <xdr:to>
      <xdr:col>3</xdr:col>
      <xdr:colOff>18761</xdr:colOff>
      <xdr:row>7</xdr:row>
      <xdr:rowOff>226339</xdr:rowOff>
    </xdr:to>
    <xdr:cxnSp macro="">
      <xdr:nvCxnSpPr>
        <xdr:cNvPr id="2" name="直線矢印コネクタ 1">
          <a:extLst/>
        </xdr:cNvPr>
        <xdr:cNvCxnSpPr/>
      </xdr:nvCxnSpPr>
      <xdr:spPr>
        <a:xfrm flipV="1">
          <a:off x="3620943" y="2837632"/>
          <a:ext cx="381000" cy="0"/>
        </a:xfrm>
        <a:prstGeom prst="straightConnector1">
          <a:avLst/>
        </a:prstGeom>
        <a:ln w="57150">
          <a:solidFill>
            <a:srgbClr val="92D05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127577</xdr:colOff>
      <xdr:row>11</xdr:row>
      <xdr:rowOff>546677</xdr:rowOff>
    </xdr:from>
    <xdr:to>
      <xdr:col>5</xdr:col>
      <xdr:colOff>5737</xdr:colOff>
      <xdr:row>11</xdr:row>
      <xdr:rowOff>547014</xdr:rowOff>
    </xdr:to>
    <xdr:cxnSp macro="">
      <xdr:nvCxnSpPr>
        <xdr:cNvPr id="3" name="直線矢印コネクタ 2">
          <a:extLst/>
        </xdr:cNvPr>
        <xdr:cNvCxnSpPr/>
      </xdr:nvCxnSpPr>
      <xdr:spPr>
        <a:xfrm flipV="1">
          <a:off x="6044045" y="5390284"/>
          <a:ext cx="635000" cy="337"/>
        </a:xfrm>
        <a:prstGeom prst="straightConnector1">
          <a:avLst/>
        </a:prstGeom>
        <a:ln w="57150">
          <a:solidFill>
            <a:srgbClr val="92D05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3655002</xdr:colOff>
      <xdr:row>7</xdr:row>
      <xdr:rowOff>1137565</xdr:rowOff>
    </xdr:from>
    <xdr:to>
      <xdr:col>2</xdr:col>
      <xdr:colOff>435834</xdr:colOff>
      <xdr:row>10</xdr:row>
      <xdr:rowOff>-1</xdr:rowOff>
    </xdr:to>
    <xdr:cxnSp macro="">
      <xdr:nvCxnSpPr>
        <xdr:cNvPr id="4" name="直線矢印コネクタ 3">
          <a:extLst/>
        </xdr:cNvPr>
        <xdr:cNvCxnSpPr/>
      </xdr:nvCxnSpPr>
      <xdr:spPr>
        <a:xfrm flipH="1">
          <a:off x="3359727" y="3758383"/>
          <a:ext cx="610466" cy="548071"/>
        </a:xfrm>
        <a:prstGeom prst="straightConnector1">
          <a:avLst/>
        </a:prstGeom>
        <a:ln w="57150">
          <a:solidFill>
            <a:srgbClr val="92D05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2226252</xdr:colOff>
      <xdr:row>8</xdr:row>
      <xdr:rowOff>850900</xdr:rowOff>
    </xdr:from>
    <xdr:to>
      <xdr:col>7</xdr:col>
      <xdr:colOff>2270225</xdr:colOff>
      <xdr:row>10</xdr:row>
      <xdr:rowOff>16248</xdr:rowOff>
    </xdr:to>
    <xdr:cxnSp macro="">
      <xdr:nvCxnSpPr>
        <xdr:cNvPr id="5" name="直線矢印コネクタ 4">
          <a:extLst/>
        </xdr:cNvPr>
        <xdr:cNvCxnSpPr/>
      </xdr:nvCxnSpPr>
      <xdr:spPr>
        <a:xfrm flipV="1">
          <a:off x="12202102" y="4905375"/>
          <a:ext cx="37523" cy="333713"/>
        </a:xfrm>
        <a:prstGeom prst="straightConnector1">
          <a:avLst/>
        </a:prstGeom>
        <a:ln w="57150">
          <a:solidFill>
            <a:srgbClr val="92D05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66098</xdr:colOff>
      <xdr:row>4</xdr:row>
      <xdr:rowOff>360554</xdr:rowOff>
    </xdr:from>
    <xdr:to>
      <xdr:col>6</xdr:col>
      <xdr:colOff>403213</xdr:colOff>
      <xdr:row>4</xdr:row>
      <xdr:rowOff>360554</xdr:rowOff>
    </xdr:to>
    <xdr:cxnSp macro="">
      <xdr:nvCxnSpPr>
        <xdr:cNvPr id="6" name="直線矢印コネクタ 5">
          <a:extLst/>
        </xdr:cNvPr>
        <xdr:cNvCxnSpPr/>
      </xdr:nvCxnSpPr>
      <xdr:spPr>
        <a:xfrm>
          <a:off x="3632489" y="1798540"/>
          <a:ext cx="5137726" cy="0"/>
        </a:xfrm>
        <a:prstGeom prst="straightConnector1">
          <a:avLst/>
        </a:prstGeom>
        <a:ln w="57150">
          <a:solidFill>
            <a:srgbClr val="00B05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41852</xdr:colOff>
      <xdr:row>0</xdr:row>
      <xdr:rowOff>57727</xdr:rowOff>
    </xdr:from>
    <xdr:to>
      <xdr:col>7</xdr:col>
      <xdr:colOff>4842225</xdr:colOff>
      <xdr:row>0</xdr:row>
      <xdr:rowOff>588818</xdr:rowOff>
    </xdr:to>
    <xdr:sp macro="" textlink="">
      <xdr:nvSpPr>
        <xdr:cNvPr id="7" name="テキスト ボックス 2">
          <a:extLst/>
        </xdr:cNvPr>
        <xdr:cNvSpPr txBox="1">
          <a:spLocks noChangeArrowheads="1"/>
        </xdr:cNvSpPr>
      </xdr:nvSpPr>
      <xdr:spPr bwMode="auto">
        <a:xfrm>
          <a:off x="8827943" y="57727"/>
          <a:ext cx="4398818" cy="531091"/>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just">
            <a:lnSpc>
              <a:spcPts val="1200"/>
            </a:lnSpc>
            <a:spcAft>
              <a:spcPts val="0"/>
            </a:spcAft>
          </a:pPr>
          <a:r>
            <a:rPr lang="ja-JP" sz="1200" b="1" kern="100">
              <a:solidFill>
                <a:srgbClr val="00B050"/>
              </a:solidFill>
              <a:effectLst/>
              <a:latin typeface="Century" panose="02040604050505020304" pitchFamily="18" charset="0"/>
              <a:ea typeface="Meiryo UI" panose="020B0604030504040204" pitchFamily="50" charset="-128"/>
              <a:cs typeface="Times New Roman" panose="02020603050405020304" pitchFamily="18" charset="0"/>
            </a:rPr>
            <a:t>※細枠内：事業内容の検討にあたっての準備のための項目です。</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200"/>
            </a:lnSpc>
            <a:spcAft>
              <a:spcPts val="0"/>
            </a:spcAft>
          </a:pPr>
          <a:r>
            <a:rPr lang="ja-JP" sz="1200" b="1" kern="100">
              <a:solidFill>
                <a:srgbClr val="00B050"/>
              </a:solidFill>
              <a:effectLst/>
              <a:latin typeface="Century" panose="02040604050505020304" pitchFamily="18" charset="0"/>
              <a:ea typeface="Meiryo UI" panose="020B0604030504040204" pitchFamily="50" charset="-128"/>
              <a:cs typeface="Times New Roman" panose="02020603050405020304" pitchFamily="18" charset="0"/>
            </a:rPr>
            <a:t>太枠内：インターネット申請画面で実際にご入力いただく項目です。</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200"/>
            </a:lnSpc>
            <a:spcAft>
              <a:spcPts val="0"/>
            </a:spcAft>
          </a:pPr>
          <a:r>
            <a:rPr lang="ja-JP" sz="1050" kern="100">
              <a:solidFill>
                <a:srgbClr val="00B050"/>
              </a:solidFill>
              <a:effectLst/>
              <a:latin typeface="Century" panose="02040604050505020304" pitchFamily="18" charset="0"/>
              <a:ea typeface="Meiryo UI" panose="020B0604030504040204" pitchFamily="50" charset="-128"/>
              <a:cs typeface="Times New Roman" panose="02020603050405020304" pitchFamily="18" charset="0"/>
            </a:rPr>
            <a:t>（ご提出は任意です。ご提出いただいた場合は審査の参考資料とします）</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8</xdr:col>
      <xdr:colOff>66675</xdr:colOff>
      <xdr:row>0</xdr:row>
      <xdr:rowOff>209550</xdr:rowOff>
    </xdr:from>
    <xdr:to>
      <xdr:col>10</xdr:col>
      <xdr:colOff>1600200</xdr:colOff>
      <xdr:row>6</xdr:row>
      <xdr:rowOff>66675</xdr:rowOff>
    </xdr:to>
    <xdr:grpSp>
      <xdr:nvGrpSpPr>
        <xdr:cNvPr id="5411" name="グループ化 8"/>
        <xdr:cNvGrpSpPr>
          <a:grpSpLocks/>
        </xdr:cNvGrpSpPr>
      </xdr:nvGrpSpPr>
      <xdr:grpSpPr bwMode="auto">
        <a:xfrm>
          <a:off x="16092488" y="209550"/>
          <a:ext cx="3009900" cy="2262188"/>
          <a:chOff x="5097087" y="4532782"/>
          <a:chExt cx="3952407" cy="1596154"/>
        </a:xfrm>
      </xdr:grpSpPr>
      <xdr:sp macro="" textlink="">
        <xdr:nvSpPr>
          <xdr:cNvPr id="10" name="角丸四角形吹き出し 3">
            <a:extLst/>
          </xdr:cNvPr>
          <xdr:cNvSpPr/>
        </xdr:nvSpPr>
        <xdr:spPr>
          <a:xfrm>
            <a:off x="5559869" y="4532782"/>
            <a:ext cx="3489625" cy="1596154"/>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nSpc>
                <a:spcPts val="1300"/>
              </a:lnSpc>
            </a:pPr>
            <a:r>
              <a:rPr lang="ja-JP" altLang="en-US" sz="1100" b="0" i="0">
                <a:solidFill>
                  <a:schemeClr val="tx1"/>
                </a:solidFill>
                <a:effectLst/>
                <a:latin typeface="+mn-lt"/>
                <a:ea typeface="+mn-ea"/>
                <a:cs typeface="+mn-cs"/>
              </a:rPr>
              <a:t>本事業の実施によって団体が実現しようとすること、期待される波及効果を、社会的背景や解決したい課題を踏まえて</a:t>
            </a:r>
            <a:r>
              <a:rPr lang="en-US" altLang="ja-JP" sz="1100" b="0" i="0">
                <a:solidFill>
                  <a:schemeClr val="tx1"/>
                </a:solidFill>
                <a:effectLst/>
                <a:latin typeface="+mn-lt"/>
                <a:ea typeface="+mn-ea"/>
                <a:cs typeface="+mn-cs"/>
              </a:rPr>
              <a:t>350</a:t>
            </a:r>
            <a:r>
              <a:rPr lang="ja-JP" altLang="en-US" sz="1100" b="0" i="0">
                <a:solidFill>
                  <a:schemeClr val="tx1"/>
                </a:solidFill>
                <a:effectLst/>
                <a:latin typeface="+mn-lt"/>
                <a:ea typeface="+mn-ea"/>
                <a:cs typeface="+mn-cs"/>
              </a:rPr>
              <a:t>文字以内で記入してください。</a:t>
            </a:r>
          </a:p>
          <a:p>
            <a:pPr>
              <a:lnSpc>
                <a:spcPts val="1200"/>
              </a:lnSpc>
            </a:pPr>
            <a:r>
              <a:rPr lang="ja-JP" altLang="en-US" sz="1100" b="0" i="0">
                <a:solidFill>
                  <a:schemeClr val="tx1"/>
                </a:solidFill>
                <a:effectLst/>
                <a:latin typeface="+mn-lt"/>
                <a:ea typeface="+mn-ea"/>
                <a:cs typeface="+mn-cs"/>
              </a:rPr>
              <a:t>また、中長期目標と、何年後にその目標を達成する見込みかをあわせてご記入ください。</a:t>
            </a:r>
          </a:p>
        </xdr:txBody>
      </xdr:sp>
      <xdr:cxnSp macro="">
        <xdr:nvCxnSpPr>
          <xdr:cNvPr id="11" name="直線コネクタ 10">
            <a:extLst/>
          </xdr:cNvPr>
          <xdr:cNvCxnSpPr>
            <a:stCxn id="10" idx="1"/>
          </xdr:cNvCxnSpPr>
        </xdr:nvCxnSpPr>
        <xdr:spPr>
          <a:xfrm flipH="1">
            <a:off x="5097087" y="5337566"/>
            <a:ext cx="462782" cy="321913"/>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8</xdr:col>
      <xdr:colOff>0</xdr:colOff>
      <xdr:row>9</xdr:row>
      <xdr:rowOff>161925</xdr:rowOff>
    </xdr:from>
    <xdr:to>
      <xdr:col>10</xdr:col>
      <xdr:colOff>1781175</xdr:colOff>
      <xdr:row>11</xdr:row>
      <xdr:rowOff>2076450</xdr:rowOff>
    </xdr:to>
    <xdr:grpSp>
      <xdr:nvGrpSpPr>
        <xdr:cNvPr id="5412" name="グループ化 15"/>
        <xdr:cNvGrpSpPr>
          <a:grpSpLocks/>
        </xdr:cNvGrpSpPr>
      </xdr:nvGrpSpPr>
      <xdr:grpSpPr bwMode="auto">
        <a:xfrm>
          <a:off x="16025813" y="7734300"/>
          <a:ext cx="3257550" cy="2676525"/>
          <a:chOff x="4766342" y="4532782"/>
          <a:chExt cx="4283154" cy="1961232"/>
        </a:xfrm>
      </xdr:grpSpPr>
      <xdr:sp macro="" textlink="">
        <xdr:nvSpPr>
          <xdr:cNvPr id="17" name="角丸四角形吹き出し 3">
            <a:extLst/>
          </xdr:cNvPr>
          <xdr:cNvSpPr/>
        </xdr:nvSpPr>
        <xdr:spPr>
          <a:xfrm>
            <a:off x="5417582" y="4532782"/>
            <a:ext cx="3631914" cy="1961232"/>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nSpc>
                <a:spcPts val="1300"/>
              </a:lnSpc>
            </a:pPr>
            <a:r>
              <a:rPr lang="ja-JP" altLang="en-US" sz="1100" b="0" i="0">
                <a:solidFill>
                  <a:schemeClr val="tx1"/>
                </a:solidFill>
                <a:effectLst/>
                <a:latin typeface="+mn-lt"/>
                <a:ea typeface="+mn-ea"/>
                <a:cs typeface="+mn-cs"/>
              </a:rPr>
              <a:t>事業目的を将来実現するための事業目標として、以下の</a:t>
            </a:r>
            <a:r>
              <a:rPr lang="en-US" altLang="ja-JP" sz="1100" b="0" i="0">
                <a:solidFill>
                  <a:schemeClr val="tx1"/>
                </a:solidFill>
                <a:effectLst/>
                <a:latin typeface="+mn-lt"/>
                <a:ea typeface="+mn-ea"/>
                <a:cs typeface="+mn-cs"/>
              </a:rPr>
              <a:t>2</a:t>
            </a:r>
            <a:r>
              <a:rPr lang="ja-JP" altLang="en-US" sz="1100" b="0" i="0">
                <a:solidFill>
                  <a:schemeClr val="tx1"/>
                </a:solidFill>
                <a:effectLst/>
                <a:latin typeface="+mn-lt"/>
                <a:ea typeface="+mn-ea"/>
                <a:cs typeface="+mn-cs"/>
              </a:rPr>
              <a:t>点を明確に</a:t>
            </a:r>
            <a:r>
              <a:rPr lang="en-US" altLang="ja-JP" sz="1100" b="0" i="0">
                <a:solidFill>
                  <a:schemeClr val="tx1"/>
                </a:solidFill>
                <a:effectLst/>
                <a:latin typeface="+mn-lt"/>
                <a:ea typeface="+mn-ea"/>
                <a:cs typeface="+mn-cs"/>
              </a:rPr>
              <a:t>700</a:t>
            </a:r>
            <a:r>
              <a:rPr lang="ja-JP" altLang="en-US" sz="1100" b="0" i="0">
                <a:solidFill>
                  <a:schemeClr val="tx1"/>
                </a:solidFill>
                <a:effectLst/>
                <a:latin typeface="+mn-lt"/>
                <a:ea typeface="+mn-ea"/>
                <a:cs typeface="+mn-cs"/>
              </a:rPr>
              <a:t>字以内で記入してください。</a:t>
            </a:r>
          </a:p>
          <a:p>
            <a:pPr>
              <a:lnSpc>
                <a:spcPts val="1200"/>
              </a:lnSpc>
            </a:pPr>
            <a:r>
              <a:rPr lang="ja-JP" altLang="en-US" sz="1100" b="0" i="0">
                <a:solidFill>
                  <a:schemeClr val="tx1"/>
                </a:solidFill>
                <a:effectLst/>
                <a:latin typeface="+mn-lt"/>
                <a:ea typeface="+mn-ea"/>
                <a:cs typeface="+mn-cs"/>
              </a:rPr>
              <a:t>（</a:t>
            </a:r>
            <a:r>
              <a:rPr lang="en-US" altLang="ja-JP" sz="1100" b="0" i="0">
                <a:solidFill>
                  <a:schemeClr val="tx1"/>
                </a:solidFill>
                <a:effectLst/>
                <a:latin typeface="+mn-lt"/>
                <a:ea typeface="+mn-ea"/>
                <a:cs typeface="+mn-cs"/>
              </a:rPr>
              <a:t>1</a:t>
            </a:r>
            <a:r>
              <a:rPr lang="ja-JP" altLang="en-US" sz="1100" b="0" i="0">
                <a:solidFill>
                  <a:schemeClr val="tx1"/>
                </a:solidFill>
                <a:effectLst/>
                <a:latin typeface="+mn-lt"/>
                <a:ea typeface="+mn-ea"/>
                <a:cs typeface="+mn-cs"/>
              </a:rPr>
              <a:t>）</a:t>
            </a:r>
            <a:r>
              <a:rPr lang="en-US" altLang="ja-JP" sz="1100" b="0" i="0">
                <a:solidFill>
                  <a:schemeClr val="tx1"/>
                </a:solidFill>
                <a:effectLst/>
                <a:latin typeface="+mn-lt"/>
                <a:ea typeface="+mn-ea"/>
                <a:cs typeface="+mn-cs"/>
              </a:rPr>
              <a:t>1</a:t>
            </a:r>
            <a:r>
              <a:rPr lang="ja-JP" altLang="en-US" sz="1100" b="0" i="0">
                <a:solidFill>
                  <a:schemeClr val="tx1"/>
                </a:solidFill>
                <a:effectLst/>
                <a:latin typeface="+mn-lt"/>
                <a:ea typeface="+mn-ea"/>
                <a:cs typeface="+mn-cs"/>
              </a:rPr>
              <a:t>年後の事業完了時点の到達目標として、何をどういう状態にするのか？　例えば、受益者にもたらされる状態や当初からの変化</a:t>
            </a:r>
          </a:p>
          <a:p>
            <a:pPr>
              <a:lnSpc>
                <a:spcPts val="1300"/>
              </a:lnSpc>
            </a:pPr>
            <a:r>
              <a:rPr lang="ja-JP" altLang="en-US" sz="1100" b="0" i="0">
                <a:solidFill>
                  <a:schemeClr val="tx1"/>
                </a:solidFill>
                <a:effectLst/>
                <a:latin typeface="+mn-lt"/>
                <a:ea typeface="+mn-ea"/>
                <a:cs typeface="+mn-cs"/>
              </a:rPr>
              <a:t>（</a:t>
            </a:r>
            <a:r>
              <a:rPr lang="en-US" altLang="ja-JP" sz="1100" b="0" i="0">
                <a:solidFill>
                  <a:schemeClr val="tx1"/>
                </a:solidFill>
                <a:effectLst/>
                <a:latin typeface="+mn-lt"/>
                <a:ea typeface="+mn-ea"/>
                <a:cs typeface="+mn-cs"/>
              </a:rPr>
              <a:t>2</a:t>
            </a:r>
            <a:r>
              <a:rPr lang="ja-JP" altLang="en-US" sz="1100" b="0" i="0">
                <a:solidFill>
                  <a:schemeClr val="tx1"/>
                </a:solidFill>
                <a:effectLst/>
                <a:latin typeface="+mn-lt"/>
                <a:ea typeface="+mn-ea"/>
                <a:cs typeface="+mn-cs"/>
              </a:rPr>
              <a:t>）（</a:t>
            </a:r>
            <a:r>
              <a:rPr lang="en-US" altLang="ja-JP" sz="1100" b="0" i="0">
                <a:solidFill>
                  <a:schemeClr val="tx1"/>
                </a:solidFill>
                <a:effectLst/>
                <a:latin typeface="+mn-lt"/>
                <a:ea typeface="+mn-ea"/>
                <a:cs typeface="+mn-cs"/>
              </a:rPr>
              <a:t>1</a:t>
            </a:r>
            <a:r>
              <a:rPr lang="ja-JP" altLang="en-US" sz="1100" b="0" i="0">
                <a:solidFill>
                  <a:schemeClr val="tx1"/>
                </a:solidFill>
                <a:effectLst/>
                <a:latin typeface="+mn-lt"/>
                <a:ea typeface="+mn-ea"/>
                <a:cs typeface="+mn-cs"/>
              </a:rPr>
              <a:t>）の事業成果を測定する際の根拠</a:t>
            </a:r>
          </a:p>
          <a:p>
            <a:pPr>
              <a:lnSpc>
                <a:spcPts val="1200"/>
              </a:lnSpc>
            </a:pPr>
            <a:r>
              <a:rPr lang="ja-JP" altLang="en-US" sz="1100" b="0" i="0">
                <a:solidFill>
                  <a:schemeClr val="tx1"/>
                </a:solidFill>
                <a:effectLst/>
                <a:latin typeface="+mn-lt"/>
                <a:ea typeface="+mn-ea"/>
                <a:cs typeface="+mn-cs"/>
              </a:rPr>
              <a:t>（どのように確認するのか？　数値目標がある場合、どのような方法で成果測定するのか？）</a:t>
            </a:r>
          </a:p>
        </xdr:txBody>
      </xdr:sp>
      <xdr:cxnSp macro="">
        <xdr:nvCxnSpPr>
          <xdr:cNvPr id="18" name="直線コネクタ 17">
            <a:extLst/>
          </xdr:cNvPr>
          <xdr:cNvCxnSpPr/>
        </xdr:nvCxnSpPr>
        <xdr:spPr>
          <a:xfrm flipH="1" flipV="1">
            <a:off x="4766342" y="4813962"/>
            <a:ext cx="588621" cy="330387"/>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0</xdr:col>
      <xdr:colOff>276225</xdr:colOff>
      <xdr:row>10</xdr:row>
      <xdr:rowOff>476250</xdr:rowOff>
    </xdr:from>
    <xdr:to>
      <xdr:col>1</xdr:col>
      <xdr:colOff>3400425</xdr:colOff>
      <xdr:row>27</xdr:row>
      <xdr:rowOff>9525</xdr:rowOff>
    </xdr:to>
    <xdr:grpSp>
      <xdr:nvGrpSpPr>
        <xdr:cNvPr id="5413" name="グループ化 26"/>
        <xdr:cNvGrpSpPr>
          <a:grpSpLocks/>
        </xdr:cNvGrpSpPr>
      </xdr:nvGrpSpPr>
      <xdr:grpSpPr bwMode="auto">
        <a:xfrm>
          <a:off x="276225" y="8239125"/>
          <a:ext cx="4600575" cy="7724775"/>
          <a:chOff x="4793635" y="2843790"/>
          <a:chExt cx="3638199" cy="4626346"/>
        </a:xfrm>
      </xdr:grpSpPr>
      <xdr:sp macro="" textlink="">
        <xdr:nvSpPr>
          <xdr:cNvPr id="28" name="角丸四角形吹き出し 3">
            <a:extLst/>
          </xdr:cNvPr>
          <xdr:cNvSpPr/>
        </xdr:nvSpPr>
        <xdr:spPr>
          <a:xfrm>
            <a:off x="4793635" y="5507789"/>
            <a:ext cx="3638199" cy="1962347"/>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sz="1100" b="0" i="0">
                <a:solidFill>
                  <a:schemeClr val="tx1"/>
                </a:solidFill>
                <a:effectLst/>
                <a:latin typeface="+mn-lt"/>
                <a:ea typeface="+mn-ea"/>
                <a:cs typeface="+mn-cs"/>
              </a:rPr>
              <a:t>助成金を使って行う事業・活動の内容を</a:t>
            </a:r>
            <a:r>
              <a:rPr lang="en-US" altLang="ja-JP" sz="1100" b="0" i="0">
                <a:solidFill>
                  <a:schemeClr val="tx1"/>
                </a:solidFill>
                <a:effectLst/>
                <a:latin typeface="+mn-lt"/>
                <a:ea typeface="+mn-ea"/>
                <a:cs typeface="+mn-cs"/>
              </a:rPr>
              <a:t>700</a:t>
            </a:r>
            <a:r>
              <a:rPr lang="ja-JP" altLang="en-US" sz="1100" b="0" i="0">
                <a:solidFill>
                  <a:schemeClr val="tx1"/>
                </a:solidFill>
                <a:effectLst/>
                <a:latin typeface="+mn-lt"/>
                <a:ea typeface="+mn-ea"/>
                <a:cs typeface="+mn-cs"/>
              </a:rPr>
              <a:t>文字以内で記入してください。</a:t>
            </a:r>
          </a:p>
          <a:p>
            <a:r>
              <a:rPr lang="ja-JP" altLang="en-US" sz="1100" b="0" i="0">
                <a:solidFill>
                  <a:schemeClr val="tx1"/>
                </a:solidFill>
                <a:effectLst/>
                <a:latin typeface="+mn-lt"/>
                <a:ea typeface="+mn-ea"/>
                <a:cs typeface="+mn-cs"/>
              </a:rPr>
              <a:t>どこで、いつ、誰を対象に何を行うのかが明確にわかるよう、具体的な数字も含めて箇条書きで記入してください。</a:t>
            </a:r>
          </a:p>
          <a:p>
            <a:endParaRPr lang="ja-JP" altLang="en-US" sz="1100" b="0" i="0">
              <a:solidFill>
                <a:schemeClr val="tx1"/>
              </a:solidFill>
              <a:effectLst/>
              <a:latin typeface="+mn-lt"/>
              <a:ea typeface="+mn-ea"/>
              <a:cs typeface="+mn-cs"/>
            </a:endParaRPr>
          </a:p>
          <a:p>
            <a:r>
              <a:rPr lang="ja-JP" altLang="en-US" sz="1100" b="0" i="0">
                <a:solidFill>
                  <a:schemeClr val="tx1"/>
                </a:solidFill>
                <a:effectLst/>
                <a:latin typeface="+mn-lt"/>
                <a:ea typeface="+mn-ea"/>
                <a:cs typeface="+mn-cs"/>
              </a:rPr>
              <a:t>番号の振り方等の体裁は、記入例に必ず従ってください。</a:t>
            </a:r>
          </a:p>
          <a:p>
            <a:r>
              <a:rPr lang="en-US" altLang="ja-JP" sz="1100" b="0" i="0">
                <a:solidFill>
                  <a:schemeClr val="tx1"/>
                </a:solidFill>
                <a:effectLst/>
                <a:latin typeface="+mn-lt"/>
                <a:ea typeface="+mn-ea"/>
                <a:cs typeface="+mn-cs"/>
              </a:rPr>
              <a:t>1</a:t>
            </a:r>
            <a:r>
              <a:rPr lang="ja-JP" altLang="en-US" sz="1100" b="0" i="0">
                <a:solidFill>
                  <a:schemeClr val="tx1"/>
                </a:solidFill>
                <a:effectLst/>
                <a:latin typeface="+mn-lt"/>
                <a:ea typeface="+mn-ea"/>
                <a:cs typeface="+mn-cs"/>
              </a:rPr>
              <a:t>、</a:t>
            </a:r>
            <a:r>
              <a:rPr lang="en-US" altLang="ja-JP" sz="1100" b="0" i="0">
                <a:solidFill>
                  <a:schemeClr val="tx1"/>
                </a:solidFill>
                <a:effectLst/>
                <a:latin typeface="+mn-lt"/>
                <a:ea typeface="+mn-ea"/>
                <a:cs typeface="+mn-cs"/>
              </a:rPr>
              <a:t>2</a:t>
            </a:r>
            <a:r>
              <a:rPr lang="ja-JP" altLang="en-US" sz="1100" b="0" i="0">
                <a:solidFill>
                  <a:schemeClr val="tx1"/>
                </a:solidFill>
                <a:effectLst/>
                <a:latin typeface="+mn-lt"/>
                <a:ea typeface="+mn-ea"/>
                <a:cs typeface="+mn-cs"/>
              </a:rPr>
              <a:t>などの英数字、英文字は</a:t>
            </a:r>
            <a:r>
              <a:rPr lang="ja-JP" altLang="en-US" sz="1100" b="1" i="0">
                <a:solidFill>
                  <a:schemeClr val="tx1"/>
                </a:solidFill>
                <a:effectLst/>
                <a:latin typeface="+mn-lt"/>
                <a:ea typeface="+mn-ea"/>
                <a:cs typeface="+mn-cs"/>
              </a:rPr>
              <a:t>半角</a:t>
            </a:r>
            <a:r>
              <a:rPr lang="ja-JP" altLang="en-US" sz="1100" b="0" i="0">
                <a:solidFill>
                  <a:schemeClr val="tx1"/>
                </a:solidFill>
                <a:effectLst/>
                <a:latin typeface="+mn-lt"/>
                <a:ea typeface="+mn-ea"/>
                <a:cs typeface="+mn-cs"/>
              </a:rPr>
              <a:t>で、「．」「～」「：」「（）」などの記号は</a:t>
            </a:r>
            <a:r>
              <a:rPr lang="ja-JP" altLang="en-US" sz="1100" b="1" i="0">
                <a:solidFill>
                  <a:schemeClr val="tx1"/>
                </a:solidFill>
                <a:effectLst/>
                <a:latin typeface="+mn-lt"/>
                <a:ea typeface="+mn-ea"/>
                <a:cs typeface="+mn-cs"/>
              </a:rPr>
              <a:t>全角</a:t>
            </a:r>
            <a:r>
              <a:rPr lang="ja-JP" altLang="en-US" sz="1100" b="0" i="0">
                <a:solidFill>
                  <a:schemeClr val="tx1"/>
                </a:solidFill>
                <a:effectLst/>
                <a:latin typeface="+mn-lt"/>
                <a:ea typeface="+mn-ea"/>
                <a:cs typeface="+mn-cs"/>
              </a:rPr>
              <a:t>でご記入ください。</a:t>
            </a:r>
          </a:p>
          <a:p>
            <a:endParaRPr lang="ja-JP" altLang="en-US" sz="1100" b="0" i="0">
              <a:solidFill>
                <a:schemeClr val="tx1"/>
              </a:solidFill>
              <a:effectLst/>
              <a:latin typeface="+mn-lt"/>
              <a:ea typeface="+mn-ea"/>
              <a:cs typeface="+mn-cs"/>
            </a:endParaRPr>
          </a:p>
          <a:p>
            <a:r>
              <a:rPr lang="en-US" altLang="ja-JP" sz="1100" b="0" i="0">
                <a:solidFill>
                  <a:schemeClr val="tx1"/>
                </a:solidFill>
                <a:effectLst/>
                <a:latin typeface="+mn-lt"/>
                <a:ea typeface="+mn-ea"/>
                <a:cs typeface="+mn-cs"/>
              </a:rPr>
              <a:t>※</a:t>
            </a:r>
            <a:r>
              <a:rPr lang="ja-JP" altLang="en-US" sz="1100" b="0" i="0">
                <a:solidFill>
                  <a:schemeClr val="tx1"/>
                </a:solidFill>
                <a:effectLst/>
                <a:latin typeface="+mn-lt"/>
                <a:ea typeface="+mn-ea"/>
                <a:cs typeface="+mn-cs"/>
              </a:rPr>
              <a:t>なお、前年度からの継続事業でご申請される場合は、前年度の助成契約書に記載の事業内容にならって記入してください。</a:t>
            </a:r>
          </a:p>
        </xdr:txBody>
      </xdr:sp>
      <xdr:cxnSp macro="">
        <xdr:nvCxnSpPr>
          <xdr:cNvPr id="29" name="直線コネクタ 28">
            <a:extLst/>
          </xdr:cNvPr>
          <xdr:cNvCxnSpPr/>
        </xdr:nvCxnSpPr>
        <xdr:spPr>
          <a:xfrm flipV="1">
            <a:off x="5124380" y="2843790"/>
            <a:ext cx="601355" cy="2732453"/>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118"/>
  <sheetViews>
    <sheetView view="pageBreakPreview" topLeftCell="A7" zoomScale="55" zoomScaleNormal="70" zoomScaleSheetLayoutView="55" workbookViewId="0">
      <selection activeCell="D105" sqref="D105:F105"/>
    </sheetView>
  </sheetViews>
  <sheetFormatPr defaultRowHeight="12" x14ac:dyDescent="0.15"/>
  <cols>
    <col min="1" max="1" width="14.125" style="1" customWidth="1"/>
    <col min="2" max="2" width="10.375" style="1" customWidth="1"/>
    <col min="3" max="3" width="5.5" style="1" customWidth="1"/>
    <col min="4" max="4" width="21.5" style="1" customWidth="1"/>
    <col min="5" max="5" width="8.375" style="1" customWidth="1"/>
    <col min="6" max="6" width="2.5" style="2" customWidth="1"/>
    <col min="7" max="7" width="6.5" style="1" customWidth="1"/>
    <col min="8" max="8" width="6" style="1" customWidth="1"/>
    <col min="9" max="9" width="2.5" style="1" customWidth="1"/>
    <col min="10" max="10" width="6.5" style="1" customWidth="1"/>
    <col min="11" max="11" width="6" style="1" customWidth="1"/>
    <col min="12" max="12" width="2.5" style="2" customWidth="1"/>
    <col min="13" max="13" width="10.875" style="1" customWidth="1"/>
    <col min="14" max="14" width="21.875" style="1" customWidth="1"/>
    <col min="15" max="15" width="7.5" style="1" customWidth="1"/>
    <col min="16" max="16" width="9" style="1"/>
    <col min="17" max="17" width="7.125" style="1" customWidth="1"/>
    <col min="18" max="16384" width="9" style="1"/>
  </cols>
  <sheetData>
    <row r="1" spans="1:14" ht="20.100000000000001" customHeight="1" x14ac:dyDescent="0.15">
      <c r="A1" s="21" t="s">
        <v>39</v>
      </c>
      <c r="B1" s="152" t="s">
        <v>74</v>
      </c>
      <c r="C1" s="152"/>
      <c r="D1" s="152"/>
      <c r="E1" s="152"/>
      <c r="F1" s="152"/>
      <c r="G1" s="152"/>
      <c r="H1" s="152"/>
      <c r="I1" s="152"/>
      <c r="J1" s="152"/>
      <c r="K1" s="152"/>
      <c r="L1" s="152"/>
      <c r="M1" s="152"/>
      <c r="N1" s="152"/>
    </row>
    <row r="2" spans="1:14" ht="20.100000000000001" customHeight="1" x14ac:dyDescent="0.15">
      <c r="A2" s="21" t="s">
        <v>40</v>
      </c>
      <c r="B2" s="152" t="s">
        <v>106</v>
      </c>
      <c r="C2" s="152"/>
      <c r="D2" s="152"/>
      <c r="E2" s="152"/>
      <c r="F2" s="152"/>
      <c r="G2" s="152"/>
      <c r="H2" s="152"/>
      <c r="I2" s="152"/>
      <c r="J2" s="152"/>
      <c r="K2" s="152"/>
      <c r="L2" s="152"/>
      <c r="M2" s="152"/>
      <c r="N2" s="152"/>
    </row>
    <row r="3" spans="1:14" ht="18.75" x14ac:dyDescent="0.15">
      <c r="A3" s="23"/>
      <c r="B3" s="23"/>
      <c r="C3" s="23"/>
      <c r="D3" s="23"/>
      <c r="E3" s="23"/>
      <c r="F3" s="28"/>
      <c r="G3" s="23"/>
      <c r="H3" s="23"/>
      <c r="I3" s="23"/>
      <c r="J3" s="23"/>
      <c r="K3" s="23"/>
      <c r="L3" s="28"/>
      <c r="M3" s="23"/>
      <c r="N3" s="23"/>
    </row>
    <row r="4" spans="1:14" ht="37.35" customHeight="1" x14ac:dyDescent="0.15">
      <c r="A4" s="154" t="s">
        <v>99</v>
      </c>
      <c r="B4" s="155"/>
      <c r="C4" s="156"/>
      <c r="D4" s="153" t="s">
        <v>94</v>
      </c>
      <c r="E4" s="153"/>
      <c r="F4" s="153"/>
      <c r="G4" s="153"/>
      <c r="H4" s="153"/>
      <c r="I4" s="153"/>
      <c r="J4" s="153"/>
      <c r="K4" s="153"/>
      <c r="L4" s="153"/>
      <c r="M4" s="153"/>
      <c r="N4" s="153"/>
    </row>
    <row r="5" spans="1:14" ht="37.35" customHeight="1" x14ac:dyDescent="0.15">
      <c r="A5" s="154" t="s">
        <v>100</v>
      </c>
      <c r="B5" s="155"/>
      <c r="C5" s="156"/>
      <c r="D5" s="153" t="s">
        <v>95</v>
      </c>
      <c r="E5" s="153"/>
      <c r="F5" s="153"/>
      <c r="G5" s="153"/>
      <c r="H5" s="153"/>
      <c r="I5" s="153"/>
      <c r="J5" s="153"/>
      <c r="K5" s="153"/>
      <c r="L5" s="153"/>
      <c r="M5" s="153"/>
      <c r="N5" s="153"/>
    </row>
    <row r="6" spans="1:14" ht="18.75" x14ac:dyDescent="0.15">
      <c r="A6" s="23"/>
      <c r="B6" s="23"/>
      <c r="C6" s="23"/>
      <c r="D6" s="23"/>
      <c r="E6" s="23"/>
      <c r="F6" s="28"/>
      <c r="G6" s="23"/>
      <c r="H6" s="23"/>
      <c r="I6" s="23"/>
      <c r="J6" s="23"/>
      <c r="K6" s="23"/>
      <c r="L6" s="28"/>
      <c r="M6" s="23"/>
      <c r="N6" s="23"/>
    </row>
    <row r="7" spans="1:14" ht="18.75" x14ac:dyDescent="0.15">
      <c r="A7" s="23"/>
      <c r="B7" s="23"/>
      <c r="C7" s="23"/>
      <c r="D7" s="23"/>
      <c r="E7" s="23"/>
      <c r="F7" s="28"/>
      <c r="G7" s="23"/>
      <c r="H7" s="23"/>
      <c r="I7" s="23"/>
      <c r="J7" s="23"/>
      <c r="K7" s="23"/>
      <c r="L7" s="28"/>
      <c r="M7" s="23"/>
      <c r="N7" s="23"/>
    </row>
    <row r="8" spans="1:14" ht="18.75" x14ac:dyDescent="0.15">
      <c r="A8" s="23"/>
      <c r="B8" s="23"/>
      <c r="C8" s="23"/>
      <c r="D8" s="23"/>
      <c r="E8" s="23"/>
      <c r="F8" s="28"/>
      <c r="G8" s="23"/>
      <c r="H8" s="23"/>
      <c r="I8" s="23"/>
      <c r="J8" s="23"/>
      <c r="K8" s="23"/>
      <c r="L8" s="28"/>
      <c r="M8" s="23"/>
      <c r="N8" s="23"/>
    </row>
    <row r="9" spans="1:14" ht="18.75" x14ac:dyDescent="0.15">
      <c r="A9" s="22" t="s">
        <v>55</v>
      </c>
      <c r="B9" s="23"/>
      <c r="C9" s="23"/>
      <c r="D9" s="23"/>
      <c r="E9" s="23"/>
      <c r="F9" s="28"/>
      <c r="G9" s="23"/>
      <c r="H9" s="23"/>
      <c r="I9" s="23"/>
      <c r="J9" s="23"/>
      <c r="K9" s="23"/>
      <c r="L9" s="28"/>
      <c r="M9" s="23"/>
      <c r="N9" s="23"/>
    </row>
    <row r="10" spans="1:14" ht="24.75" customHeight="1" x14ac:dyDescent="0.15">
      <c r="A10" s="25" t="s">
        <v>41</v>
      </c>
      <c r="B10" s="129" t="s">
        <v>42</v>
      </c>
      <c r="C10" s="129"/>
      <c r="D10" s="24" t="s">
        <v>98</v>
      </c>
      <c r="E10" s="129" t="s">
        <v>43</v>
      </c>
      <c r="F10" s="129"/>
      <c r="G10" s="129"/>
      <c r="H10" s="129"/>
      <c r="I10" s="129"/>
      <c r="J10" s="129"/>
      <c r="K10" s="129"/>
      <c r="L10" s="129"/>
      <c r="M10" s="129"/>
      <c r="N10" s="129"/>
    </row>
    <row r="11" spans="1:14" ht="18.75" x14ac:dyDescent="0.15">
      <c r="A11" s="98" t="s">
        <v>44</v>
      </c>
      <c r="B11" s="152" t="s">
        <v>47</v>
      </c>
      <c r="C11" s="152"/>
      <c r="D11" s="98" t="s">
        <v>50</v>
      </c>
      <c r="E11" s="152" t="s">
        <v>107</v>
      </c>
      <c r="F11" s="152"/>
      <c r="G11" s="152"/>
      <c r="H11" s="152"/>
      <c r="I11" s="152"/>
      <c r="J11" s="152"/>
      <c r="K11" s="152"/>
      <c r="L11" s="152"/>
      <c r="M11" s="152"/>
      <c r="N11" s="152"/>
    </row>
    <row r="12" spans="1:14" ht="18.75" x14ac:dyDescent="0.15">
      <c r="A12" s="98" t="s">
        <v>46</v>
      </c>
      <c r="B12" s="152" t="s">
        <v>49</v>
      </c>
      <c r="C12" s="152"/>
      <c r="D12" s="98" t="s">
        <v>51</v>
      </c>
      <c r="E12" s="152" t="s">
        <v>75</v>
      </c>
      <c r="F12" s="152"/>
      <c r="G12" s="152"/>
      <c r="H12" s="152"/>
      <c r="I12" s="152"/>
      <c r="J12" s="152"/>
      <c r="K12" s="152"/>
      <c r="L12" s="152"/>
      <c r="M12" s="152"/>
      <c r="N12" s="152"/>
    </row>
    <row r="13" spans="1:14" ht="18.75" x14ac:dyDescent="0.15">
      <c r="A13" s="98" t="s">
        <v>45</v>
      </c>
      <c r="B13" s="152" t="s">
        <v>48</v>
      </c>
      <c r="C13" s="152"/>
      <c r="D13" s="98" t="s">
        <v>51</v>
      </c>
      <c r="E13" s="152" t="s">
        <v>52</v>
      </c>
      <c r="F13" s="152"/>
      <c r="G13" s="152"/>
      <c r="H13" s="152"/>
      <c r="I13" s="152"/>
      <c r="J13" s="152"/>
      <c r="K13" s="152"/>
      <c r="L13" s="152"/>
      <c r="M13" s="152"/>
      <c r="N13" s="152"/>
    </row>
    <row r="14" spans="1:14" ht="18.75" x14ac:dyDescent="0.15">
      <c r="A14" s="98"/>
      <c r="B14" s="152"/>
      <c r="C14" s="152"/>
      <c r="D14" s="98"/>
      <c r="E14" s="152"/>
      <c r="F14" s="152"/>
      <c r="G14" s="152"/>
      <c r="H14" s="152"/>
      <c r="I14" s="152"/>
      <c r="J14" s="152"/>
      <c r="K14" s="152"/>
      <c r="L14" s="152"/>
      <c r="M14" s="152"/>
      <c r="N14" s="152"/>
    </row>
    <row r="15" spans="1:14" ht="18.75" x14ac:dyDescent="0.15">
      <c r="A15" s="98"/>
      <c r="B15" s="152"/>
      <c r="C15" s="152"/>
      <c r="D15" s="98"/>
      <c r="E15" s="152"/>
      <c r="F15" s="152"/>
      <c r="G15" s="152"/>
      <c r="H15" s="152"/>
      <c r="I15" s="152"/>
      <c r="J15" s="152"/>
      <c r="K15" s="152"/>
      <c r="L15" s="152"/>
      <c r="M15" s="152"/>
      <c r="N15" s="152"/>
    </row>
    <row r="16" spans="1:14" ht="18.75" x14ac:dyDescent="0.15">
      <c r="A16" s="98"/>
      <c r="B16" s="152"/>
      <c r="C16" s="152"/>
      <c r="D16" s="98"/>
      <c r="E16" s="152"/>
      <c r="F16" s="152"/>
      <c r="G16" s="152"/>
      <c r="H16" s="152"/>
      <c r="I16" s="152"/>
      <c r="J16" s="152"/>
      <c r="K16" s="152"/>
      <c r="L16" s="152"/>
      <c r="M16" s="152"/>
      <c r="N16" s="152"/>
    </row>
    <row r="17" spans="1:14" ht="18.75" x14ac:dyDescent="0.15">
      <c r="A17" s="98"/>
      <c r="B17" s="152"/>
      <c r="C17" s="152"/>
      <c r="D17" s="98"/>
      <c r="E17" s="152"/>
      <c r="F17" s="152"/>
      <c r="G17" s="152"/>
      <c r="H17" s="152"/>
      <c r="I17" s="152"/>
      <c r="J17" s="152"/>
      <c r="K17" s="152"/>
      <c r="L17" s="152"/>
      <c r="M17" s="152"/>
      <c r="N17" s="152"/>
    </row>
    <row r="18" spans="1:14" ht="18.75" x14ac:dyDescent="0.15">
      <c r="A18" s="98"/>
      <c r="B18" s="152"/>
      <c r="C18" s="152"/>
      <c r="D18" s="98"/>
      <c r="E18" s="152"/>
      <c r="F18" s="152"/>
      <c r="G18" s="152"/>
      <c r="H18" s="152"/>
      <c r="I18" s="152"/>
      <c r="J18" s="152"/>
      <c r="K18" s="152"/>
      <c r="L18" s="152"/>
      <c r="M18" s="152"/>
      <c r="N18" s="152"/>
    </row>
    <row r="19" spans="1:14" ht="18.75" x14ac:dyDescent="0.15">
      <c r="A19" s="98"/>
      <c r="B19" s="152"/>
      <c r="C19" s="152"/>
      <c r="D19" s="98"/>
      <c r="E19" s="152"/>
      <c r="F19" s="152"/>
      <c r="G19" s="152"/>
      <c r="H19" s="152"/>
      <c r="I19" s="152"/>
      <c r="J19" s="152"/>
      <c r="K19" s="152"/>
      <c r="L19" s="152"/>
      <c r="M19" s="152"/>
      <c r="N19" s="152"/>
    </row>
    <row r="20" spans="1:14" ht="18.75" x14ac:dyDescent="0.15">
      <c r="A20" s="98"/>
      <c r="B20" s="152"/>
      <c r="C20" s="152"/>
      <c r="D20" s="98"/>
      <c r="E20" s="152"/>
      <c r="F20" s="152"/>
      <c r="G20" s="152"/>
      <c r="H20" s="152"/>
      <c r="I20" s="152"/>
      <c r="J20" s="152"/>
      <c r="K20" s="152"/>
      <c r="L20" s="152"/>
      <c r="M20" s="152"/>
      <c r="N20" s="152"/>
    </row>
    <row r="21" spans="1:14" ht="18.75" x14ac:dyDescent="0.15">
      <c r="A21" s="98"/>
      <c r="B21" s="152"/>
      <c r="C21" s="152"/>
      <c r="D21" s="98"/>
      <c r="E21" s="152"/>
      <c r="F21" s="152"/>
      <c r="G21" s="152"/>
      <c r="H21" s="152"/>
      <c r="I21" s="152"/>
      <c r="J21" s="152"/>
      <c r="K21" s="152"/>
      <c r="L21" s="152"/>
      <c r="M21" s="152"/>
      <c r="N21" s="152"/>
    </row>
    <row r="22" spans="1:14" ht="12" customHeight="1" x14ac:dyDescent="0.15"/>
    <row r="23" spans="1:14" ht="17.25" x14ac:dyDescent="0.15">
      <c r="A23" s="30" t="s">
        <v>56</v>
      </c>
      <c r="B23" s="7"/>
      <c r="C23" s="7"/>
      <c r="D23" s="3"/>
      <c r="E23" s="4"/>
      <c r="F23" s="4"/>
      <c r="G23" s="5"/>
      <c r="H23" s="6"/>
      <c r="I23" s="5"/>
    </row>
    <row r="24" spans="1:14" ht="14.25" x14ac:dyDescent="0.15">
      <c r="A24" s="159" t="s">
        <v>15</v>
      </c>
      <c r="B24" s="159"/>
      <c r="C24" s="159"/>
      <c r="D24" s="17" t="s">
        <v>19</v>
      </c>
      <c r="F24" s="1"/>
      <c r="J24" s="2"/>
      <c r="L24" s="1"/>
    </row>
    <row r="25" spans="1:14" ht="14.25" x14ac:dyDescent="0.15">
      <c r="A25" s="160" t="s">
        <v>16</v>
      </c>
      <c r="B25" s="160"/>
      <c r="C25" s="160"/>
      <c r="D25" s="99">
        <f>ROUNDDOWN(D27*D28,-4)</f>
        <v>1880000</v>
      </c>
      <c r="E25" s="157" t="s">
        <v>145</v>
      </c>
      <c r="F25" s="134"/>
      <c r="G25" s="134"/>
      <c r="H25" s="134"/>
      <c r="I25" s="134"/>
      <c r="J25" s="134"/>
      <c r="K25" s="134"/>
      <c r="L25" s="1"/>
    </row>
    <row r="26" spans="1:14" ht="12.95" customHeight="1" x14ac:dyDescent="0.15">
      <c r="A26" s="133" t="s">
        <v>17</v>
      </c>
      <c r="B26" s="133"/>
      <c r="C26" s="133"/>
      <c r="D26" s="18">
        <f>D27-D25</f>
        <v>480000</v>
      </c>
      <c r="E26" s="134" t="s">
        <v>36</v>
      </c>
      <c r="F26" s="134"/>
      <c r="J26" s="2"/>
      <c r="L26" s="1"/>
    </row>
    <row r="27" spans="1:14" ht="14.25" x14ac:dyDescent="0.15">
      <c r="A27" s="135" t="s">
        <v>22</v>
      </c>
      <c r="B27" s="135"/>
      <c r="C27" s="135"/>
      <c r="D27" s="19">
        <f>M101</f>
        <v>2360000</v>
      </c>
      <c r="E27" s="134" t="s">
        <v>36</v>
      </c>
      <c r="F27" s="134"/>
      <c r="J27" s="2"/>
      <c r="L27" s="1"/>
    </row>
    <row r="28" spans="1:14" ht="13.35" customHeight="1" x14ac:dyDescent="0.15">
      <c r="A28" s="135" t="s">
        <v>70</v>
      </c>
      <c r="B28" s="135"/>
      <c r="C28" s="135"/>
      <c r="D28" s="100">
        <v>0.8</v>
      </c>
      <c r="E28" s="134" t="s">
        <v>144</v>
      </c>
      <c r="F28" s="134"/>
      <c r="J28" s="2"/>
      <c r="L28" s="1"/>
    </row>
    <row r="30" spans="1:14" ht="14.25" x14ac:dyDescent="0.15">
      <c r="A30" s="161" t="s">
        <v>54</v>
      </c>
      <c r="B30" s="161"/>
      <c r="C30" s="161"/>
      <c r="D30" s="161"/>
      <c r="E30" s="161"/>
      <c r="F30" s="145" t="s">
        <v>128</v>
      </c>
      <c r="G30" s="146"/>
      <c r="H30" s="147"/>
      <c r="I30" s="151" t="s">
        <v>129</v>
      </c>
      <c r="J30" s="151"/>
      <c r="K30" s="151"/>
    </row>
    <row r="31" spans="1:14" ht="14.25" x14ac:dyDescent="0.15">
      <c r="A31" s="16" t="s">
        <v>102</v>
      </c>
      <c r="B31" s="131" t="s">
        <v>101</v>
      </c>
      <c r="C31" s="131"/>
      <c r="D31" s="131"/>
      <c r="E31" s="131"/>
      <c r="F31" s="148"/>
      <c r="G31" s="149"/>
      <c r="H31" s="150"/>
      <c r="I31" s="151"/>
      <c r="J31" s="151"/>
      <c r="K31" s="151"/>
    </row>
    <row r="32" spans="1:14" ht="12.95" customHeight="1" x14ac:dyDescent="0.15">
      <c r="A32" s="101">
        <v>1</v>
      </c>
      <c r="B32" s="158" t="s">
        <v>103</v>
      </c>
      <c r="C32" s="158"/>
      <c r="D32" s="158"/>
      <c r="E32" s="158"/>
      <c r="F32" s="132">
        <f>IF(SUMIF(C43:C102,A32,M43:M102)=0,"",SUMIF(C43:C102,A32,M43:M102))</f>
        <v>530000</v>
      </c>
      <c r="G32" s="132"/>
      <c r="H32" s="132"/>
      <c r="I32" s="141">
        <f t="shared" ref="I32:I37" si="0">IF(ISERROR(F32/F$39), "", F32/F$39)</f>
        <v>0.22457627118644069</v>
      </c>
      <c r="J32" s="141"/>
      <c r="K32" s="141"/>
    </row>
    <row r="33" spans="1:14" ht="14.25" x14ac:dyDescent="0.15">
      <c r="A33" s="101">
        <v>2</v>
      </c>
      <c r="B33" s="158" t="s">
        <v>104</v>
      </c>
      <c r="C33" s="158"/>
      <c r="D33" s="158"/>
      <c r="E33" s="158"/>
      <c r="F33" s="132">
        <f>IF(SUMIF(C43:C102,A33,M43:M102)=0,"",SUMIF(C43:C102,A33,M43:M102))</f>
        <v>715000</v>
      </c>
      <c r="G33" s="132"/>
      <c r="H33" s="132"/>
      <c r="I33" s="141">
        <f t="shared" si="0"/>
        <v>0.30296610169491528</v>
      </c>
      <c r="J33" s="141"/>
      <c r="K33" s="141"/>
    </row>
    <row r="34" spans="1:14" ht="14.25" x14ac:dyDescent="0.15">
      <c r="A34" s="101">
        <v>3</v>
      </c>
      <c r="B34" s="130" t="s">
        <v>105</v>
      </c>
      <c r="C34" s="130"/>
      <c r="D34" s="130"/>
      <c r="E34" s="130"/>
      <c r="F34" s="132">
        <f>IF(SUMIF(C43:C102,A34,M43:M102)=0,"",SUMIF(C43:C102,A34,M43:M102))</f>
        <v>630000</v>
      </c>
      <c r="G34" s="132"/>
      <c r="H34" s="132"/>
      <c r="I34" s="141">
        <f t="shared" si="0"/>
        <v>0.26694915254237289</v>
      </c>
      <c r="J34" s="141"/>
      <c r="K34" s="141"/>
    </row>
    <row r="35" spans="1:14" ht="14.25" x14ac:dyDescent="0.15">
      <c r="A35" s="101"/>
      <c r="B35" s="130"/>
      <c r="C35" s="130"/>
      <c r="D35" s="130"/>
      <c r="E35" s="130"/>
      <c r="F35" s="132" t="str">
        <f>IF(SUMIF(C43:C102,A35,M43:M102)=0,"",SUMIF(C43:C102,A35,M43:M102))</f>
        <v/>
      </c>
      <c r="G35" s="132"/>
      <c r="H35" s="132"/>
      <c r="I35" s="141" t="str">
        <f t="shared" si="0"/>
        <v/>
      </c>
      <c r="J35" s="141"/>
      <c r="K35" s="141"/>
    </row>
    <row r="36" spans="1:14" ht="14.25" x14ac:dyDescent="0.15">
      <c r="A36" s="101"/>
      <c r="B36" s="130"/>
      <c r="C36" s="130"/>
      <c r="D36" s="130"/>
      <c r="E36" s="130"/>
      <c r="F36" s="132" t="str">
        <f>IF(SUMIF(C43:C102,A36,M43:M102)=0,"",SUMIF(C43:C102,A36,M43:M102))</f>
        <v/>
      </c>
      <c r="G36" s="132"/>
      <c r="H36" s="132"/>
      <c r="I36" s="141" t="str">
        <f t="shared" si="0"/>
        <v/>
      </c>
      <c r="J36" s="141"/>
      <c r="K36" s="141"/>
    </row>
    <row r="37" spans="1:14" ht="14.25" x14ac:dyDescent="0.15">
      <c r="A37" s="101" t="s">
        <v>131</v>
      </c>
      <c r="B37" s="130" t="s">
        <v>132</v>
      </c>
      <c r="C37" s="130"/>
      <c r="D37" s="130"/>
      <c r="E37" s="130"/>
      <c r="F37" s="132">
        <f>IF(SUMIF(C43:C98,A37,M43:M98)=0,"",SUMIF(C43:C98,A37,M43:M98))</f>
        <v>488400</v>
      </c>
      <c r="G37" s="132"/>
      <c r="H37" s="132"/>
      <c r="I37" s="141">
        <f t="shared" si="0"/>
        <v>0.20694915254237289</v>
      </c>
      <c r="J37" s="141"/>
      <c r="K37" s="141"/>
    </row>
    <row r="38" spans="1:14" ht="14.25" x14ac:dyDescent="0.15">
      <c r="A38" s="20"/>
      <c r="B38" s="142" t="str">
        <f>B100</f>
        <v>申請時調整減額</v>
      </c>
      <c r="C38" s="143"/>
      <c r="D38" s="143"/>
      <c r="E38" s="144"/>
      <c r="F38" s="138">
        <f>M100</f>
        <v>-3400</v>
      </c>
      <c r="G38" s="139"/>
      <c r="H38" s="140"/>
      <c r="I38" s="141"/>
      <c r="J38" s="141"/>
      <c r="K38" s="141"/>
    </row>
    <row r="39" spans="1:14" ht="14.25" x14ac:dyDescent="0.15">
      <c r="A39" s="20"/>
      <c r="B39" s="142" t="s">
        <v>130</v>
      </c>
      <c r="C39" s="143"/>
      <c r="D39" s="143"/>
      <c r="E39" s="144"/>
      <c r="F39" s="138">
        <f>SUM(F32:H38)</f>
        <v>2360000</v>
      </c>
      <c r="G39" s="139"/>
      <c r="H39" s="140"/>
      <c r="I39" s="141">
        <f>SUM(I32:K38)</f>
        <v>1.0014406779661016</v>
      </c>
      <c r="J39" s="141"/>
      <c r="K39" s="141"/>
    </row>
    <row r="41" spans="1:14" s="2" customFormat="1" ht="13.35" customHeight="1" x14ac:dyDescent="0.15">
      <c r="A41" s="172" t="s">
        <v>10</v>
      </c>
      <c r="B41" s="170" t="s">
        <v>58</v>
      </c>
      <c r="C41" s="170" t="s">
        <v>102</v>
      </c>
      <c r="D41" s="164" t="s">
        <v>0</v>
      </c>
      <c r="E41" s="165"/>
      <c r="F41" s="165"/>
      <c r="G41" s="165"/>
      <c r="H41" s="165"/>
      <c r="I41" s="165"/>
      <c r="J41" s="165"/>
      <c r="K41" s="165"/>
      <c r="L41" s="165"/>
      <c r="M41" s="165"/>
      <c r="N41" s="166"/>
    </row>
    <row r="42" spans="1:14" s="2" customFormat="1" ht="24" x14ac:dyDescent="0.15">
      <c r="A42" s="173"/>
      <c r="B42" s="171"/>
      <c r="C42" s="171"/>
      <c r="D42" s="12" t="s">
        <v>6</v>
      </c>
      <c r="E42" s="51" t="s">
        <v>14</v>
      </c>
      <c r="F42" s="48" t="s">
        <v>7</v>
      </c>
      <c r="G42" s="48" t="s">
        <v>8</v>
      </c>
      <c r="H42" s="48" t="s">
        <v>5</v>
      </c>
      <c r="I42" s="48" t="s">
        <v>7</v>
      </c>
      <c r="J42" s="48" t="s">
        <v>8</v>
      </c>
      <c r="K42" s="48" t="s">
        <v>5</v>
      </c>
      <c r="L42" s="11"/>
      <c r="M42" s="49" t="s">
        <v>73</v>
      </c>
      <c r="N42" s="48" t="s">
        <v>1</v>
      </c>
    </row>
    <row r="43" spans="1:14" x14ac:dyDescent="0.15">
      <c r="A43" s="117" t="s">
        <v>34</v>
      </c>
      <c r="B43" s="31">
        <f>SUM(M43:M47)</f>
        <v>200000</v>
      </c>
      <c r="C43" s="102">
        <v>2</v>
      </c>
      <c r="D43" s="103" t="s">
        <v>26</v>
      </c>
      <c r="E43" s="104">
        <v>1000</v>
      </c>
      <c r="F43" s="39" t="str">
        <f t="shared" ref="F43:F64" si="1">IF(E43="","","×")</f>
        <v>×</v>
      </c>
      <c r="G43" s="111">
        <v>2</v>
      </c>
      <c r="H43" s="112" t="s">
        <v>9</v>
      </c>
      <c r="I43" s="39" t="str">
        <f>IF(G43="","","×")</f>
        <v>×</v>
      </c>
      <c r="J43" s="111">
        <v>100</v>
      </c>
      <c r="K43" s="112" t="s">
        <v>27</v>
      </c>
      <c r="L43" s="39" t="str">
        <f>IF(J43="","","＝")</f>
        <v>＝</v>
      </c>
      <c r="M43" s="52">
        <f>IF(E43*IF(G43="",1,G43)*IF(J43="",1,J43)=0,"",E43*IF(G43="",1,G43)*IF(J43="",1,J43))</f>
        <v>200000</v>
      </c>
      <c r="N43" s="119"/>
    </row>
    <row r="44" spans="1:14" x14ac:dyDescent="0.15">
      <c r="A44" s="34"/>
      <c r="B44" s="35"/>
      <c r="C44" s="105"/>
      <c r="D44" s="106"/>
      <c r="E44" s="107"/>
      <c r="F44" s="32" t="str">
        <f t="shared" si="1"/>
        <v/>
      </c>
      <c r="G44" s="113"/>
      <c r="H44" s="114"/>
      <c r="I44" s="32" t="str">
        <f t="shared" ref="I44:I98" si="2">IF(G44="","","×")</f>
        <v/>
      </c>
      <c r="J44" s="113"/>
      <c r="K44" s="114"/>
      <c r="L44" s="32" t="str">
        <f t="shared" ref="L44:L98" si="3">IF(J44="","","＝")</f>
        <v/>
      </c>
      <c r="M44" s="50" t="str">
        <f t="shared" ref="M44:M98" si="4">IF(E44*IF(G44="",1,G44)*IF(J44="",1,J44)=0,"",E44*IF(G44="",1,G44)*IF(J44="",1,J44))</f>
        <v/>
      </c>
      <c r="N44" s="120"/>
    </row>
    <row r="45" spans="1:14" x14ac:dyDescent="0.15">
      <c r="A45" s="34"/>
      <c r="B45" s="35"/>
      <c r="C45" s="105"/>
      <c r="D45" s="106"/>
      <c r="E45" s="107"/>
      <c r="F45" s="32" t="str">
        <f t="shared" si="1"/>
        <v/>
      </c>
      <c r="G45" s="113"/>
      <c r="H45" s="114"/>
      <c r="I45" s="32" t="str">
        <f t="shared" si="2"/>
        <v/>
      </c>
      <c r="J45" s="113"/>
      <c r="K45" s="114"/>
      <c r="L45" s="32" t="str">
        <f t="shared" si="3"/>
        <v/>
      </c>
      <c r="M45" s="50" t="str">
        <f t="shared" si="4"/>
        <v/>
      </c>
      <c r="N45" s="120"/>
    </row>
    <row r="46" spans="1:14" x14ac:dyDescent="0.15">
      <c r="A46" s="34"/>
      <c r="B46" s="35"/>
      <c r="C46" s="105"/>
      <c r="D46" s="106"/>
      <c r="E46" s="107"/>
      <c r="F46" s="32" t="str">
        <f t="shared" si="1"/>
        <v/>
      </c>
      <c r="G46" s="113"/>
      <c r="H46" s="114"/>
      <c r="I46" s="32" t="str">
        <f t="shared" si="2"/>
        <v/>
      </c>
      <c r="J46" s="113"/>
      <c r="K46" s="114"/>
      <c r="L46" s="32" t="str">
        <f t="shared" si="3"/>
        <v/>
      </c>
      <c r="M46" s="50" t="str">
        <f t="shared" si="4"/>
        <v/>
      </c>
      <c r="N46" s="120"/>
    </row>
    <row r="47" spans="1:14" x14ac:dyDescent="0.15">
      <c r="A47" s="34"/>
      <c r="B47" s="35"/>
      <c r="C47" s="105"/>
      <c r="D47" s="106"/>
      <c r="E47" s="108"/>
      <c r="F47" s="40" t="str">
        <f t="shared" si="1"/>
        <v/>
      </c>
      <c r="G47" s="115"/>
      <c r="H47" s="116"/>
      <c r="I47" s="40" t="str">
        <f t="shared" si="2"/>
        <v/>
      </c>
      <c r="J47" s="115"/>
      <c r="K47" s="116"/>
      <c r="L47" s="40" t="str">
        <f t="shared" si="3"/>
        <v/>
      </c>
      <c r="M47" s="53" t="str">
        <f t="shared" si="4"/>
        <v/>
      </c>
      <c r="N47" s="121"/>
    </row>
    <row r="48" spans="1:14" x14ac:dyDescent="0.15">
      <c r="A48" s="117" t="s">
        <v>24</v>
      </c>
      <c r="B48" s="31">
        <f>SUM(M48:M52)</f>
        <v>240000</v>
      </c>
      <c r="C48" s="102">
        <v>1</v>
      </c>
      <c r="D48" s="103" t="s">
        <v>120</v>
      </c>
      <c r="E48" s="107">
        <v>10000</v>
      </c>
      <c r="F48" s="32" t="str">
        <f t="shared" si="1"/>
        <v>×</v>
      </c>
      <c r="G48" s="113">
        <v>2</v>
      </c>
      <c r="H48" s="114" t="s">
        <v>9</v>
      </c>
      <c r="I48" s="32" t="str">
        <f>IF(G48="","","×")</f>
        <v>×</v>
      </c>
      <c r="J48" s="113">
        <v>8</v>
      </c>
      <c r="K48" s="114" t="s">
        <v>2</v>
      </c>
      <c r="L48" s="32" t="str">
        <f>IF(J48="","","＝")</f>
        <v>＝</v>
      </c>
      <c r="M48" s="50">
        <f t="shared" si="4"/>
        <v>160000</v>
      </c>
      <c r="N48" s="120"/>
    </row>
    <row r="49" spans="1:14" x14ac:dyDescent="0.15">
      <c r="A49" s="34"/>
      <c r="B49" s="35"/>
      <c r="C49" s="105">
        <v>2</v>
      </c>
      <c r="D49" s="106" t="s">
        <v>119</v>
      </c>
      <c r="E49" s="107">
        <v>20000</v>
      </c>
      <c r="F49" s="32" t="str">
        <f t="shared" si="1"/>
        <v>×</v>
      </c>
      <c r="G49" s="113">
        <v>2</v>
      </c>
      <c r="H49" s="114" t="s">
        <v>59</v>
      </c>
      <c r="I49" s="32" t="str">
        <f t="shared" si="2"/>
        <v>×</v>
      </c>
      <c r="J49" s="113">
        <v>1</v>
      </c>
      <c r="K49" s="114" t="s">
        <v>60</v>
      </c>
      <c r="L49" s="32" t="str">
        <f t="shared" si="3"/>
        <v>＝</v>
      </c>
      <c r="M49" s="50">
        <f t="shared" si="4"/>
        <v>40000</v>
      </c>
      <c r="N49" s="120"/>
    </row>
    <row r="50" spans="1:14" x14ac:dyDescent="0.15">
      <c r="A50" s="34"/>
      <c r="B50" s="35"/>
      <c r="C50" s="105">
        <v>3</v>
      </c>
      <c r="D50" s="106" t="s">
        <v>122</v>
      </c>
      <c r="E50" s="107">
        <v>20000</v>
      </c>
      <c r="F50" s="32" t="str">
        <f t="shared" si="1"/>
        <v>×</v>
      </c>
      <c r="G50" s="113">
        <v>2</v>
      </c>
      <c r="H50" s="114" t="s">
        <v>123</v>
      </c>
      <c r="I50" s="32" t="str">
        <f t="shared" si="2"/>
        <v>×</v>
      </c>
      <c r="J50" s="113">
        <v>1</v>
      </c>
      <c r="K50" s="114" t="s">
        <v>124</v>
      </c>
      <c r="L50" s="32" t="str">
        <f t="shared" si="3"/>
        <v>＝</v>
      </c>
      <c r="M50" s="50">
        <f t="shared" si="4"/>
        <v>40000</v>
      </c>
      <c r="N50" s="120"/>
    </row>
    <row r="51" spans="1:14" x14ac:dyDescent="0.15">
      <c r="A51" s="34"/>
      <c r="B51" s="35"/>
      <c r="C51" s="105"/>
      <c r="D51" s="106"/>
      <c r="E51" s="107"/>
      <c r="F51" s="32" t="str">
        <f t="shared" si="1"/>
        <v/>
      </c>
      <c r="G51" s="113"/>
      <c r="H51" s="114"/>
      <c r="I51" s="32" t="str">
        <f t="shared" si="2"/>
        <v/>
      </c>
      <c r="J51" s="113"/>
      <c r="K51" s="114"/>
      <c r="L51" s="32" t="str">
        <f t="shared" si="3"/>
        <v/>
      </c>
      <c r="M51" s="50" t="str">
        <f t="shared" si="4"/>
        <v/>
      </c>
      <c r="N51" s="120"/>
    </row>
    <row r="52" spans="1:14" x14ac:dyDescent="0.15">
      <c r="A52" s="34"/>
      <c r="B52" s="35"/>
      <c r="C52" s="105"/>
      <c r="D52" s="106"/>
      <c r="E52" s="107"/>
      <c r="F52" s="32" t="str">
        <f t="shared" si="1"/>
        <v/>
      </c>
      <c r="G52" s="113"/>
      <c r="H52" s="114"/>
      <c r="I52" s="32" t="str">
        <f t="shared" si="2"/>
        <v/>
      </c>
      <c r="J52" s="113"/>
      <c r="K52" s="114"/>
      <c r="L52" s="32" t="str">
        <f t="shared" si="3"/>
        <v/>
      </c>
      <c r="M52" s="50" t="str">
        <f t="shared" si="4"/>
        <v/>
      </c>
      <c r="N52" s="120"/>
    </row>
    <row r="53" spans="1:14" x14ac:dyDescent="0.15">
      <c r="A53" s="117" t="s">
        <v>23</v>
      </c>
      <c r="B53" s="31">
        <f>SUM(M53:M57)</f>
        <v>60000</v>
      </c>
      <c r="C53" s="102">
        <v>2</v>
      </c>
      <c r="D53" s="103" t="s">
        <v>117</v>
      </c>
      <c r="E53" s="104">
        <v>10000</v>
      </c>
      <c r="F53" s="39" t="str">
        <f t="shared" si="1"/>
        <v>×</v>
      </c>
      <c r="G53" s="111">
        <v>2</v>
      </c>
      <c r="H53" s="112" t="s">
        <v>33</v>
      </c>
      <c r="I53" s="39" t="str">
        <f>IF(G53="","","×")</f>
        <v>×</v>
      </c>
      <c r="J53" s="111">
        <v>1</v>
      </c>
      <c r="K53" s="112" t="s">
        <v>4</v>
      </c>
      <c r="L53" s="39" t="str">
        <f>IF(J53="","","＝")</f>
        <v>＝</v>
      </c>
      <c r="M53" s="52">
        <f t="shared" si="4"/>
        <v>20000</v>
      </c>
      <c r="N53" s="119"/>
    </row>
    <row r="54" spans="1:14" x14ac:dyDescent="0.15">
      <c r="A54" s="34"/>
      <c r="B54" s="35"/>
      <c r="C54" s="105">
        <v>2</v>
      </c>
      <c r="D54" s="106" t="s">
        <v>118</v>
      </c>
      <c r="E54" s="107">
        <v>1000</v>
      </c>
      <c r="F54" s="32" t="str">
        <f t="shared" si="1"/>
        <v>×</v>
      </c>
      <c r="G54" s="113">
        <v>30</v>
      </c>
      <c r="H54" s="114" t="s">
        <v>33</v>
      </c>
      <c r="I54" s="32" t="str">
        <f>IF(G54="","","×")</f>
        <v>×</v>
      </c>
      <c r="J54" s="113">
        <v>1</v>
      </c>
      <c r="K54" s="114" t="s">
        <v>2</v>
      </c>
      <c r="L54" s="32" t="str">
        <f>IF(J54="","","＝")</f>
        <v>＝</v>
      </c>
      <c r="M54" s="50">
        <f t="shared" si="4"/>
        <v>30000</v>
      </c>
      <c r="N54" s="120"/>
    </row>
    <row r="55" spans="1:14" x14ac:dyDescent="0.15">
      <c r="A55" s="34"/>
      <c r="B55" s="35"/>
      <c r="C55" s="105">
        <v>3</v>
      </c>
      <c r="D55" s="106" t="s">
        <v>61</v>
      </c>
      <c r="E55" s="107">
        <v>5000</v>
      </c>
      <c r="F55" s="32" t="str">
        <f t="shared" si="1"/>
        <v>×</v>
      </c>
      <c r="G55" s="113">
        <v>2</v>
      </c>
      <c r="H55" s="114" t="s">
        <v>59</v>
      </c>
      <c r="I55" s="32" t="str">
        <f>IF(G55="","","×")</f>
        <v>×</v>
      </c>
      <c r="J55" s="113">
        <v>1</v>
      </c>
      <c r="K55" s="114" t="s">
        <v>60</v>
      </c>
      <c r="L55" s="32" t="str">
        <f>IF(J55="","","＝")</f>
        <v>＝</v>
      </c>
      <c r="M55" s="50">
        <f t="shared" si="4"/>
        <v>10000</v>
      </c>
      <c r="N55" s="120"/>
    </row>
    <row r="56" spans="1:14" x14ac:dyDescent="0.15">
      <c r="A56" s="34"/>
      <c r="B56" s="35"/>
      <c r="C56" s="105"/>
      <c r="D56" s="106"/>
      <c r="E56" s="107"/>
      <c r="F56" s="32" t="str">
        <f t="shared" si="1"/>
        <v/>
      </c>
      <c r="G56" s="113"/>
      <c r="H56" s="114"/>
      <c r="I56" s="32" t="str">
        <f t="shared" si="2"/>
        <v/>
      </c>
      <c r="J56" s="113"/>
      <c r="K56" s="114"/>
      <c r="L56" s="32" t="str">
        <f t="shared" si="3"/>
        <v/>
      </c>
      <c r="M56" s="50" t="str">
        <f t="shared" si="4"/>
        <v/>
      </c>
      <c r="N56" s="120"/>
    </row>
    <row r="57" spans="1:14" x14ac:dyDescent="0.15">
      <c r="A57" s="41"/>
      <c r="B57" s="35"/>
      <c r="C57" s="109"/>
      <c r="D57" s="110"/>
      <c r="E57" s="108"/>
      <c r="F57" s="40" t="str">
        <f t="shared" si="1"/>
        <v/>
      </c>
      <c r="G57" s="115"/>
      <c r="H57" s="116"/>
      <c r="I57" s="40" t="str">
        <f t="shared" si="2"/>
        <v/>
      </c>
      <c r="J57" s="115"/>
      <c r="K57" s="116"/>
      <c r="L57" s="40" t="str">
        <f t="shared" si="3"/>
        <v/>
      </c>
      <c r="M57" s="53" t="str">
        <f t="shared" si="4"/>
        <v/>
      </c>
      <c r="N57" s="121"/>
    </row>
    <row r="58" spans="1:14" x14ac:dyDescent="0.15">
      <c r="A58" s="118" t="s">
        <v>11</v>
      </c>
      <c r="B58" s="31">
        <f>SUM(M58:M63)</f>
        <v>745000</v>
      </c>
      <c r="C58" s="105">
        <v>1</v>
      </c>
      <c r="D58" s="106" t="s">
        <v>62</v>
      </c>
      <c r="E58" s="107">
        <v>1000</v>
      </c>
      <c r="F58" s="32" t="str">
        <f t="shared" si="1"/>
        <v>×</v>
      </c>
      <c r="G58" s="113">
        <v>25</v>
      </c>
      <c r="H58" s="114" t="s">
        <v>66</v>
      </c>
      <c r="I58" s="32" t="str">
        <f>IF(G58="","","×")</f>
        <v>×</v>
      </c>
      <c r="J58" s="113">
        <v>8</v>
      </c>
      <c r="K58" s="114" t="s">
        <v>2</v>
      </c>
      <c r="L58" s="32" t="str">
        <f>IF(J58="","","＝")</f>
        <v>＝</v>
      </c>
      <c r="M58" s="50">
        <f t="shared" si="4"/>
        <v>200000</v>
      </c>
      <c r="N58" s="120"/>
    </row>
    <row r="59" spans="1:14" x14ac:dyDescent="0.15">
      <c r="A59" s="34"/>
      <c r="B59" s="35"/>
      <c r="C59" s="105">
        <v>2</v>
      </c>
      <c r="D59" s="106" t="s">
        <v>114</v>
      </c>
      <c r="E59" s="107">
        <v>500</v>
      </c>
      <c r="F59" s="32" t="str">
        <f t="shared" si="1"/>
        <v>×</v>
      </c>
      <c r="G59" s="113">
        <v>50</v>
      </c>
      <c r="H59" s="114" t="s">
        <v>12</v>
      </c>
      <c r="I59" s="32" t="str">
        <f t="shared" si="2"/>
        <v>×</v>
      </c>
      <c r="J59" s="113">
        <v>1</v>
      </c>
      <c r="K59" s="114" t="s">
        <v>60</v>
      </c>
      <c r="L59" s="32" t="str">
        <f t="shared" si="3"/>
        <v>＝</v>
      </c>
      <c r="M59" s="50">
        <f t="shared" si="4"/>
        <v>25000</v>
      </c>
      <c r="N59" s="120"/>
    </row>
    <row r="60" spans="1:14" x14ac:dyDescent="0.15">
      <c r="A60" s="34"/>
      <c r="B60" s="35"/>
      <c r="C60" s="105">
        <v>2</v>
      </c>
      <c r="D60" s="106" t="s">
        <v>115</v>
      </c>
      <c r="E60" s="107">
        <v>20</v>
      </c>
      <c r="F60" s="32" t="str">
        <f>IF(E60="","","×")</f>
        <v>×</v>
      </c>
      <c r="G60" s="113">
        <v>1000</v>
      </c>
      <c r="H60" s="114" t="s">
        <v>12</v>
      </c>
      <c r="I60" s="32" t="str">
        <f>IF(G60="","","×")</f>
        <v>×</v>
      </c>
      <c r="J60" s="113">
        <v>1</v>
      </c>
      <c r="K60" s="114" t="s">
        <v>2</v>
      </c>
      <c r="L60" s="32" t="str">
        <f>IF(J60="","","＝")</f>
        <v>＝</v>
      </c>
      <c r="M60" s="50">
        <f t="shared" si="4"/>
        <v>20000</v>
      </c>
      <c r="N60" s="120"/>
    </row>
    <row r="61" spans="1:14" x14ac:dyDescent="0.15">
      <c r="A61" s="34"/>
      <c r="B61" s="35"/>
      <c r="C61" s="105">
        <v>3</v>
      </c>
      <c r="D61" s="106" t="s">
        <v>116</v>
      </c>
      <c r="E61" s="107">
        <v>500</v>
      </c>
      <c r="F61" s="32" t="str">
        <f t="shared" si="1"/>
        <v>×</v>
      </c>
      <c r="G61" s="113">
        <v>1000</v>
      </c>
      <c r="H61" s="114" t="s">
        <v>66</v>
      </c>
      <c r="I61" s="32" t="str">
        <f>IF(G61="","","×")</f>
        <v>×</v>
      </c>
      <c r="J61" s="113">
        <v>1</v>
      </c>
      <c r="K61" s="114" t="s">
        <v>60</v>
      </c>
      <c r="L61" s="32" t="str">
        <f>IF(J61="","","＝")</f>
        <v>＝</v>
      </c>
      <c r="M61" s="50">
        <f t="shared" si="4"/>
        <v>500000</v>
      </c>
      <c r="N61" s="120"/>
    </row>
    <row r="62" spans="1:14" x14ac:dyDescent="0.15">
      <c r="A62" s="34"/>
      <c r="B62" s="35"/>
      <c r="C62" s="105"/>
      <c r="D62" s="106"/>
      <c r="E62" s="107"/>
      <c r="F62" s="32" t="str">
        <f t="shared" si="1"/>
        <v/>
      </c>
      <c r="G62" s="113"/>
      <c r="H62" s="114"/>
      <c r="I62" s="32" t="str">
        <f t="shared" si="2"/>
        <v/>
      </c>
      <c r="J62" s="113"/>
      <c r="K62" s="114"/>
      <c r="L62" s="32" t="str">
        <f t="shared" si="3"/>
        <v/>
      </c>
      <c r="M62" s="50" t="str">
        <f t="shared" si="4"/>
        <v/>
      </c>
      <c r="N62" s="120"/>
    </row>
    <row r="63" spans="1:14" ht="12" customHeight="1" x14ac:dyDescent="0.15">
      <c r="A63" s="34"/>
      <c r="B63" s="38"/>
      <c r="C63" s="109"/>
      <c r="D63" s="110"/>
      <c r="E63" s="107"/>
      <c r="F63" s="32" t="str">
        <f t="shared" si="1"/>
        <v/>
      </c>
      <c r="G63" s="113"/>
      <c r="H63" s="114"/>
      <c r="I63" s="32" t="str">
        <f t="shared" si="2"/>
        <v/>
      </c>
      <c r="J63" s="113"/>
      <c r="K63" s="114"/>
      <c r="L63" s="32" t="str">
        <f t="shared" si="3"/>
        <v/>
      </c>
      <c r="M63" s="50" t="str">
        <f t="shared" si="4"/>
        <v/>
      </c>
      <c r="N63" s="120"/>
    </row>
    <row r="64" spans="1:14" x14ac:dyDescent="0.15">
      <c r="A64" s="117" t="s">
        <v>3</v>
      </c>
      <c r="B64" s="35">
        <f>SUM(M64:M68)</f>
        <v>100000</v>
      </c>
      <c r="C64" s="105">
        <v>2</v>
      </c>
      <c r="D64" s="106" t="s">
        <v>121</v>
      </c>
      <c r="E64" s="104">
        <v>20000</v>
      </c>
      <c r="F64" s="39" t="str">
        <f t="shared" si="1"/>
        <v>×</v>
      </c>
      <c r="G64" s="111">
        <v>1</v>
      </c>
      <c r="H64" s="112" t="s">
        <v>65</v>
      </c>
      <c r="I64" s="39" t="str">
        <f>IF(G64="","","×")</f>
        <v>×</v>
      </c>
      <c r="J64" s="111">
        <v>1</v>
      </c>
      <c r="K64" s="112" t="s">
        <v>2</v>
      </c>
      <c r="L64" s="39" t="str">
        <f>IF(J64="","","＝")</f>
        <v>＝</v>
      </c>
      <c r="M64" s="52">
        <f t="shared" si="4"/>
        <v>20000</v>
      </c>
      <c r="N64" s="119"/>
    </row>
    <row r="65" spans="1:14" x14ac:dyDescent="0.15">
      <c r="A65" s="34"/>
      <c r="B65" s="35"/>
      <c r="C65" s="105">
        <v>3</v>
      </c>
      <c r="D65" s="106" t="s">
        <v>113</v>
      </c>
      <c r="E65" s="107">
        <v>80000</v>
      </c>
      <c r="F65" s="32" t="str">
        <f>IF(E65="","","×")</f>
        <v>×</v>
      </c>
      <c r="G65" s="113">
        <v>1</v>
      </c>
      <c r="H65" s="114" t="s">
        <v>65</v>
      </c>
      <c r="I65" s="32" t="str">
        <f>IF(G65="","","×")</f>
        <v>×</v>
      </c>
      <c r="J65" s="113">
        <v>1</v>
      </c>
      <c r="K65" s="114" t="s">
        <v>2</v>
      </c>
      <c r="L65" s="32" t="str">
        <f>IF(J65="","","＝")</f>
        <v>＝</v>
      </c>
      <c r="M65" s="50">
        <f t="shared" si="4"/>
        <v>80000</v>
      </c>
      <c r="N65" s="120"/>
    </row>
    <row r="66" spans="1:14" x14ac:dyDescent="0.15">
      <c r="A66" s="34"/>
      <c r="B66" s="35"/>
      <c r="C66" s="105"/>
      <c r="D66" s="106"/>
      <c r="E66" s="107"/>
      <c r="F66" s="32" t="str">
        <f t="shared" ref="F66:F98" si="5">IF(E66="","","×")</f>
        <v/>
      </c>
      <c r="G66" s="113"/>
      <c r="H66" s="114"/>
      <c r="I66" s="32" t="str">
        <f t="shared" si="2"/>
        <v/>
      </c>
      <c r="J66" s="113"/>
      <c r="K66" s="114"/>
      <c r="L66" s="32" t="str">
        <f t="shared" si="3"/>
        <v/>
      </c>
      <c r="M66" s="50" t="str">
        <f t="shared" si="4"/>
        <v/>
      </c>
      <c r="N66" s="120"/>
    </row>
    <row r="67" spans="1:14" x14ac:dyDescent="0.15">
      <c r="A67" s="34"/>
      <c r="B67" s="35"/>
      <c r="C67" s="105"/>
      <c r="D67" s="106"/>
      <c r="E67" s="107"/>
      <c r="F67" s="32" t="str">
        <f t="shared" si="5"/>
        <v/>
      </c>
      <c r="G67" s="113"/>
      <c r="H67" s="114"/>
      <c r="I67" s="32" t="str">
        <f t="shared" si="2"/>
        <v/>
      </c>
      <c r="J67" s="113"/>
      <c r="K67" s="114"/>
      <c r="L67" s="32" t="str">
        <f t="shared" si="3"/>
        <v/>
      </c>
      <c r="M67" s="50" t="str">
        <f t="shared" si="4"/>
        <v/>
      </c>
      <c r="N67" s="120"/>
    </row>
    <row r="68" spans="1:14" x14ac:dyDescent="0.15">
      <c r="A68" s="34"/>
      <c r="B68" s="35"/>
      <c r="C68" s="105"/>
      <c r="D68" s="106"/>
      <c r="E68" s="108"/>
      <c r="F68" s="40" t="str">
        <f t="shared" si="5"/>
        <v/>
      </c>
      <c r="G68" s="115"/>
      <c r="H68" s="116"/>
      <c r="I68" s="40" t="str">
        <f t="shared" si="2"/>
        <v/>
      </c>
      <c r="J68" s="115"/>
      <c r="K68" s="116"/>
      <c r="L68" s="40" t="str">
        <f t="shared" si="3"/>
        <v/>
      </c>
      <c r="M68" s="53" t="str">
        <f t="shared" si="4"/>
        <v/>
      </c>
      <c r="N68" s="121"/>
    </row>
    <row r="69" spans="1:14" x14ac:dyDescent="0.15">
      <c r="A69" s="117" t="s">
        <v>30</v>
      </c>
      <c r="B69" s="31">
        <f>SUM(M69:M73)</f>
        <v>360000</v>
      </c>
      <c r="C69" s="102">
        <v>1</v>
      </c>
      <c r="D69" s="103" t="s">
        <v>64</v>
      </c>
      <c r="E69" s="104">
        <v>20000</v>
      </c>
      <c r="F69" s="39" t="str">
        <f t="shared" si="5"/>
        <v>×</v>
      </c>
      <c r="G69" s="111">
        <v>1</v>
      </c>
      <c r="H69" s="112" t="s">
        <v>31</v>
      </c>
      <c r="I69" s="39" t="str">
        <f>IF(G69="","","×")</f>
        <v>×</v>
      </c>
      <c r="J69" s="111">
        <v>8</v>
      </c>
      <c r="K69" s="112" t="s">
        <v>32</v>
      </c>
      <c r="L69" s="39" t="str">
        <f>IF(J69="","","＝")</f>
        <v>＝</v>
      </c>
      <c r="M69" s="52">
        <f t="shared" si="4"/>
        <v>160000</v>
      </c>
      <c r="N69" s="119"/>
    </row>
    <row r="70" spans="1:14" x14ac:dyDescent="0.15">
      <c r="A70" s="34"/>
      <c r="B70" s="35"/>
      <c r="C70" s="105">
        <v>2</v>
      </c>
      <c r="D70" s="106" t="s">
        <v>125</v>
      </c>
      <c r="E70" s="107">
        <v>200000</v>
      </c>
      <c r="F70" s="32" t="str">
        <f t="shared" si="5"/>
        <v>×</v>
      </c>
      <c r="G70" s="113">
        <v>1</v>
      </c>
      <c r="H70" s="114" t="s">
        <v>63</v>
      </c>
      <c r="I70" s="32" t="str">
        <f t="shared" si="2"/>
        <v>×</v>
      </c>
      <c r="J70" s="113">
        <v>1</v>
      </c>
      <c r="K70" s="114" t="s">
        <v>60</v>
      </c>
      <c r="L70" s="32" t="str">
        <f t="shared" si="3"/>
        <v>＝</v>
      </c>
      <c r="M70" s="50">
        <f t="shared" si="4"/>
        <v>200000</v>
      </c>
      <c r="N70" s="120"/>
    </row>
    <row r="71" spans="1:14" x14ac:dyDescent="0.15">
      <c r="A71" s="34"/>
      <c r="B71" s="35"/>
      <c r="C71" s="105"/>
      <c r="D71" s="106"/>
      <c r="E71" s="107"/>
      <c r="F71" s="32" t="str">
        <f t="shared" si="5"/>
        <v/>
      </c>
      <c r="G71" s="113"/>
      <c r="H71" s="114"/>
      <c r="I71" s="32" t="str">
        <f t="shared" si="2"/>
        <v/>
      </c>
      <c r="J71" s="113"/>
      <c r="K71" s="114"/>
      <c r="L71" s="32" t="str">
        <f t="shared" si="3"/>
        <v/>
      </c>
      <c r="M71" s="50" t="str">
        <f t="shared" si="4"/>
        <v/>
      </c>
      <c r="N71" s="120"/>
    </row>
    <row r="72" spans="1:14" x14ac:dyDescent="0.15">
      <c r="A72" s="34"/>
      <c r="B72" s="35"/>
      <c r="C72" s="105"/>
      <c r="D72" s="106"/>
      <c r="E72" s="107"/>
      <c r="F72" s="32" t="str">
        <f t="shared" si="5"/>
        <v/>
      </c>
      <c r="G72" s="113"/>
      <c r="H72" s="114"/>
      <c r="I72" s="32" t="str">
        <f t="shared" si="2"/>
        <v/>
      </c>
      <c r="J72" s="113"/>
      <c r="K72" s="114"/>
      <c r="L72" s="32" t="str">
        <f t="shared" si="3"/>
        <v/>
      </c>
      <c r="M72" s="50" t="str">
        <f t="shared" si="4"/>
        <v/>
      </c>
      <c r="N72" s="120"/>
    </row>
    <row r="73" spans="1:14" x14ac:dyDescent="0.15">
      <c r="A73" s="41"/>
      <c r="B73" s="35"/>
      <c r="C73" s="109"/>
      <c r="D73" s="110"/>
      <c r="E73" s="108"/>
      <c r="F73" s="40" t="str">
        <f t="shared" si="5"/>
        <v/>
      </c>
      <c r="G73" s="115"/>
      <c r="H73" s="116"/>
      <c r="I73" s="40" t="str">
        <f t="shared" si="2"/>
        <v/>
      </c>
      <c r="J73" s="115"/>
      <c r="K73" s="116"/>
      <c r="L73" s="40" t="str">
        <f t="shared" si="3"/>
        <v/>
      </c>
      <c r="M73" s="53" t="str">
        <f t="shared" si="4"/>
        <v/>
      </c>
      <c r="N73" s="121"/>
    </row>
    <row r="74" spans="1:14" x14ac:dyDescent="0.15">
      <c r="A74" s="118" t="s">
        <v>28</v>
      </c>
      <c r="B74" s="31">
        <f>SUM(M74:M78)</f>
        <v>20000</v>
      </c>
      <c r="C74" s="105">
        <v>1</v>
      </c>
      <c r="D74" s="103" t="s">
        <v>126</v>
      </c>
      <c r="E74" s="104">
        <v>10000</v>
      </c>
      <c r="F74" s="39" t="str">
        <f t="shared" si="5"/>
        <v>×</v>
      </c>
      <c r="G74" s="111">
        <v>1</v>
      </c>
      <c r="H74" s="112" t="s">
        <v>65</v>
      </c>
      <c r="I74" s="39" t="str">
        <f>IF(G74="","","×")</f>
        <v>×</v>
      </c>
      <c r="J74" s="111">
        <v>1</v>
      </c>
      <c r="K74" s="112" t="s">
        <v>32</v>
      </c>
      <c r="L74" s="39" t="str">
        <f>IF(J74="","","＝")</f>
        <v>＝</v>
      </c>
      <c r="M74" s="52">
        <f t="shared" si="4"/>
        <v>10000</v>
      </c>
      <c r="N74" s="119"/>
    </row>
    <row r="75" spans="1:14" x14ac:dyDescent="0.15">
      <c r="A75" s="34"/>
      <c r="B75" s="35"/>
      <c r="C75" s="105">
        <v>2</v>
      </c>
      <c r="D75" s="106" t="s">
        <v>68</v>
      </c>
      <c r="E75" s="107">
        <v>10000</v>
      </c>
      <c r="F75" s="32" t="str">
        <f t="shared" si="5"/>
        <v>×</v>
      </c>
      <c r="G75" s="113">
        <v>1</v>
      </c>
      <c r="H75" s="114" t="s">
        <v>69</v>
      </c>
      <c r="I75" s="32" t="str">
        <f t="shared" si="2"/>
        <v>×</v>
      </c>
      <c r="J75" s="113">
        <v>1</v>
      </c>
      <c r="K75" s="114" t="s">
        <v>60</v>
      </c>
      <c r="L75" s="32" t="str">
        <f t="shared" si="3"/>
        <v>＝</v>
      </c>
      <c r="M75" s="50">
        <f t="shared" si="4"/>
        <v>10000</v>
      </c>
      <c r="N75" s="120"/>
    </row>
    <row r="76" spans="1:14" x14ac:dyDescent="0.15">
      <c r="A76" s="34"/>
      <c r="B76" s="35"/>
      <c r="C76" s="105"/>
      <c r="D76" s="106"/>
      <c r="E76" s="107"/>
      <c r="F76" s="32" t="str">
        <f t="shared" si="5"/>
        <v/>
      </c>
      <c r="G76" s="113"/>
      <c r="H76" s="114"/>
      <c r="I76" s="32" t="str">
        <f t="shared" si="2"/>
        <v/>
      </c>
      <c r="J76" s="113"/>
      <c r="K76" s="114"/>
      <c r="L76" s="32" t="str">
        <f t="shared" si="3"/>
        <v/>
      </c>
      <c r="M76" s="50" t="str">
        <f t="shared" si="4"/>
        <v/>
      </c>
      <c r="N76" s="120"/>
    </row>
    <row r="77" spans="1:14" x14ac:dyDescent="0.15">
      <c r="A77" s="34"/>
      <c r="B77" s="35"/>
      <c r="C77" s="105"/>
      <c r="D77" s="106"/>
      <c r="E77" s="107"/>
      <c r="F77" s="32" t="str">
        <f t="shared" si="5"/>
        <v/>
      </c>
      <c r="G77" s="113"/>
      <c r="H77" s="114"/>
      <c r="I77" s="32" t="str">
        <f t="shared" si="2"/>
        <v/>
      </c>
      <c r="J77" s="113"/>
      <c r="K77" s="114"/>
      <c r="L77" s="32" t="str">
        <f t="shared" si="3"/>
        <v/>
      </c>
      <c r="M77" s="50" t="str">
        <f t="shared" si="4"/>
        <v/>
      </c>
      <c r="N77" s="120"/>
    </row>
    <row r="78" spans="1:14" x14ac:dyDescent="0.15">
      <c r="A78" s="34"/>
      <c r="B78" s="35"/>
      <c r="C78" s="105"/>
      <c r="D78" s="110"/>
      <c r="E78" s="108"/>
      <c r="F78" s="40" t="str">
        <f t="shared" si="5"/>
        <v/>
      </c>
      <c r="G78" s="115"/>
      <c r="H78" s="116"/>
      <c r="I78" s="40" t="str">
        <f t="shared" si="2"/>
        <v/>
      </c>
      <c r="J78" s="115"/>
      <c r="K78" s="116"/>
      <c r="L78" s="40" t="str">
        <f t="shared" si="3"/>
        <v/>
      </c>
      <c r="M78" s="53" t="str">
        <f t="shared" si="4"/>
        <v/>
      </c>
      <c r="N78" s="121"/>
    </row>
    <row r="79" spans="1:14" x14ac:dyDescent="0.15">
      <c r="A79" s="117" t="s">
        <v>71</v>
      </c>
      <c r="B79" s="31">
        <f>SUM(M79:M83)</f>
        <v>100000</v>
      </c>
      <c r="C79" s="102" t="s">
        <v>131</v>
      </c>
      <c r="D79" s="103" t="s">
        <v>127</v>
      </c>
      <c r="E79" s="104">
        <v>100000</v>
      </c>
      <c r="F79" s="39" t="str">
        <f t="shared" si="5"/>
        <v>×</v>
      </c>
      <c r="G79" s="111">
        <v>1</v>
      </c>
      <c r="H79" s="112" t="s">
        <v>65</v>
      </c>
      <c r="I79" s="39" t="str">
        <f>IF(G79="","","×")</f>
        <v>×</v>
      </c>
      <c r="J79" s="111">
        <v>1</v>
      </c>
      <c r="K79" s="112" t="s">
        <v>32</v>
      </c>
      <c r="L79" s="39" t="str">
        <f>IF(J79="","","＝")</f>
        <v>＝</v>
      </c>
      <c r="M79" s="52">
        <f t="shared" si="4"/>
        <v>100000</v>
      </c>
      <c r="N79" s="119"/>
    </row>
    <row r="80" spans="1:14" x14ac:dyDescent="0.15">
      <c r="A80" s="34"/>
      <c r="B80" s="35"/>
      <c r="C80" s="105"/>
      <c r="D80" s="106"/>
      <c r="E80" s="107"/>
      <c r="F80" s="32"/>
      <c r="G80" s="113"/>
      <c r="H80" s="114"/>
      <c r="I80" s="32"/>
      <c r="J80" s="113"/>
      <c r="K80" s="114"/>
      <c r="L80" s="32"/>
      <c r="M80" s="50" t="str">
        <f t="shared" si="4"/>
        <v/>
      </c>
      <c r="N80" s="120"/>
    </row>
    <row r="81" spans="1:14" x14ac:dyDescent="0.15">
      <c r="A81" s="34"/>
      <c r="B81" s="35"/>
      <c r="C81" s="105"/>
      <c r="D81" s="106"/>
      <c r="E81" s="107"/>
      <c r="F81" s="32"/>
      <c r="G81" s="113"/>
      <c r="H81" s="114"/>
      <c r="I81" s="32"/>
      <c r="J81" s="113"/>
      <c r="K81" s="114"/>
      <c r="L81" s="32"/>
      <c r="M81" s="50" t="str">
        <f t="shared" si="4"/>
        <v/>
      </c>
      <c r="N81" s="120"/>
    </row>
    <row r="82" spans="1:14" x14ac:dyDescent="0.15">
      <c r="A82" s="34"/>
      <c r="B82" s="35"/>
      <c r="C82" s="105"/>
      <c r="D82" s="106"/>
      <c r="E82" s="107"/>
      <c r="F82" s="32" t="str">
        <f t="shared" si="5"/>
        <v/>
      </c>
      <c r="G82" s="113"/>
      <c r="H82" s="114"/>
      <c r="I82" s="32" t="str">
        <f t="shared" si="2"/>
        <v/>
      </c>
      <c r="J82" s="113"/>
      <c r="K82" s="114"/>
      <c r="L82" s="32" t="str">
        <f t="shared" si="3"/>
        <v/>
      </c>
      <c r="M82" s="50" t="str">
        <f t="shared" si="4"/>
        <v/>
      </c>
      <c r="N82" s="120"/>
    </row>
    <row r="83" spans="1:14" x14ac:dyDescent="0.15">
      <c r="A83" s="41"/>
      <c r="B83" s="35"/>
      <c r="C83" s="109"/>
      <c r="D83" s="110"/>
      <c r="E83" s="108"/>
      <c r="F83" s="40" t="str">
        <f t="shared" si="5"/>
        <v/>
      </c>
      <c r="G83" s="115"/>
      <c r="H83" s="116"/>
      <c r="I83" s="40" t="str">
        <f t="shared" si="2"/>
        <v/>
      </c>
      <c r="J83" s="115"/>
      <c r="K83" s="116"/>
      <c r="L83" s="40" t="str">
        <f t="shared" si="3"/>
        <v/>
      </c>
      <c r="M83" s="53" t="str">
        <f t="shared" si="4"/>
        <v/>
      </c>
      <c r="N83" s="121"/>
    </row>
    <row r="84" spans="1:14" x14ac:dyDescent="0.15">
      <c r="A84" s="117" t="s">
        <v>29</v>
      </c>
      <c r="B84" s="31">
        <f>SUM(M84:M88)</f>
        <v>18400</v>
      </c>
      <c r="C84" s="102" t="s">
        <v>131</v>
      </c>
      <c r="D84" s="106" t="s">
        <v>53</v>
      </c>
      <c r="E84" s="107">
        <v>92</v>
      </c>
      <c r="F84" s="32" t="str">
        <f t="shared" si="5"/>
        <v>×</v>
      </c>
      <c r="G84" s="113">
        <v>200</v>
      </c>
      <c r="H84" s="114" t="s">
        <v>33</v>
      </c>
      <c r="I84" s="32" t="str">
        <f t="shared" ref="I84:I89" si="6">IF(G84="","","×")</f>
        <v>×</v>
      </c>
      <c r="J84" s="113">
        <v>1</v>
      </c>
      <c r="K84" s="114" t="s">
        <v>2</v>
      </c>
      <c r="L84" s="32" t="str">
        <f t="shared" ref="L84:L89" si="7">IF(J84="","","＝")</f>
        <v>＝</v>
      </c>
      <c r="M84" s="50">
        <f t="shared" si="4"/>
        <v>18400</v>
      </c>
      <c r="N84" s="120"/>
    </row>
    <row r="85" spans="1:14" x14ac:dyDescent="0.15">
      <c r="A85" s="34"/>
      <c r="B85" s="35"/>
      <c r="C85" s="105"/>
      <c r="D85" s="106"/>
      <c r="E85" s="107"/>
      <c r="F85" s="32" t="str">
        <f t="shared" si="5"/>
        <v/>
      </c>
      <c r="G85" s="113"/>
      <c r="H85" s="114"/>
      <c r="I85" s="32" t="str">
        <f t="shared" si="6"/>
        <v/>
      </c>
      <c r="J85" s="113"/>
      <c r="K85" s="114"/>
      <c r="L85" s="32" t="str">
        <f t="shared" si="7"/>
        <v/>
      </c>
      <c r="M85" s="50" t="str">
        <f t="shared" si="4"/>
        <v/>
      </c>
      <c r="N85" s="120"/>
    </row>
    <row r="86" spans="1:14" x14ac:dyDescent="0.15">
      <c r="A86" s="34"/>
      <c r="B86" s="35"/>
      <c r="C86" s="105"/>
      <c r="D86" s="106"/>
      <c r="E86" s="107"/>
      <c r="F86" s="32" t="str">
        <f t="shared" si="5"/>
        <v/>
      </c>
      <c r="G86" s="113"/>
      <c r="H86" s="114"/>
      <c r="I86" s="32" t="str">
        <f t="shared" si="6"/>
        <v/>
      </c>
      <c r="J86" s="113"/>
      <c r="K86" s="114"/>
      <c r="L86" s="32" t="str">
        <f t="shared" si="7"/>
        <v/>
      </c>
      <c r="M86" s="50" t="str">
        <f t="shared" si="4"/>
        <v/>
      </c>
      <c r="N86" s="120"/>
    </row>
    <row r="87" spans="1:14" x14ac:dyDescent="0.15">
      <c r="A87" s="34"/>
      <c r="B87" s="35"/>
      <c r="C87" s="105"/>
      <c r="D87" s="106"/>
      <c r="E87" s="107"/>
      <c r="F87" s="32" t="str">
        <f t="shared" si="5"/>
        <v/>
      </c>
      <c r="G87" s="113"/>
      <c r="H87" s="114"/>
      <c r="I87" s="32" t="str">
        <f t="shared" si="6"/>
        <v/>
      </c>
      <c r="J87" s="113"/>
      <c r="K87" s="114"/>
      <c r="L87" s="32" t="str">
        <f t="shared" si="7"/>
        <v/>
      </c>
      <c r="M87" s="50" t="str">
        <f t="shared" si="4"/>
        <v/>
      </c>
      <c r="N87" s="120"/>
    </row>
    <row r="88" spans="1:14" x14ac:dyDescent="0.15">
      <c r="A88" s="41"/>
      <c r="B88" s="35"/>
      <c r="C88" s="109"/>
      <c r="D88" s="106"/>
      <c r="E88" s="107"/>
      <c r="F88" s="32" t="str">
        <f t="shared" si="5"/>
        <v/>
      </c>
      <c r="G88" s="113"/>
      <c r="H88" s="114"/>
      <c r="I88" s="32" t="str">
        <f t="shared" si="6"/>
        <v/>
      </c>
      <c r="J88" s="113"/>
      <c r="K88" s="114"/>
      <c r="L88" s="32" t="str">
        <f t="shared" si="7"/>
        <v/>
      </c>
      <c r="M88" s="50" t="str">
        <f t="shared" si="4"/>
        <v/>
      </c>
      <c r="N88" s="120"/>
    </row>
    <row r="89" spans="1:14" x14ac:dyDescent="0.15">
      <c r="A89" s="117" t="s">
        <v>13</v>
      </c>
      <c r="B89" s="31">
        <f>SUM(M89:M93)</f>
        <v>10000</v>
      </c>
      <c r="C89" s="102" t="s">
        <v>131</v>
      </c>
      <c r="D89" s="103" t="s">
        <v>67</v>
      </c>
      <c r="E89" s="104">
        <v>10000</v>
      </c>
      <c r="F89" s="39" t="str">
        <f t="shared" si="5"/>
        <v>×</v>
      </c>
      <c r="G89" s="111">
        <v>1</v>
      </c>
      <c r="H89" s="112" t="s">
        <v>65</v>
      </c>
      <c r="I89" s="39" t="str">
        <f t="shared" si="6"/>
        <v>×</v>
      </c>
      <c r="J89" s="111">
        <v>1</v>
      </c>
      <c r="K89" s="112" t="s">
        <v>2</v>
      </c>
      <c r="L89" s="39" t="str">
        <f t="shared" si="7"/>
        <v>＝</v>
      </c>
      <c r="M89" s="52">
        <f t="shared" si="4"/>
        <v>10000</v>
      </c>
      <c r="N89" s="119"/>
    </row>
    <row r="90" spans="1:14" x14ac:dyDescent="0.15">
      <c r="A90" s="34"/>
      <c r="B90" s="35"/>
      <c r="C90" s="105"/>
      <c r="D90" s="106"/>
      <c r="E90" s="107"/>
      <c r="F90" s="32" t="str">
        <f t="shared" si="5"/>
        <v/>
      </c>
      <c r="G90" s="113"/>
      <c r="H90" s="114"/>
      <c r="I90" s="32" t="str">
        <f t="shared" si="2"/>
        <v/>
      </c>
      <c r="J90" s="113"/>
      <c r="K90" s="114"/>
      <c r="L90" s="32" t="str">
        <f t="shared" si="3"/>
        <v/>
      </c>
      <c r="M90" s="50" t="str">
        <f t="shared" si="4"/>
        <v/>
      </c>
      <c r="N90" s="120"/>
    </row>
    <row r="91" spans="1:14" x14ac:dyDescent="0.15">
      <c r="A91" s="34"/>
      <c r="B91" s="35"/>
      <c r="C91" s="105"/>
      <c r="D91" s="106"/>
      <c r="E91" s="107"/>
      <c r="F91" s="32" t="str">
        <f t="shared" si="5"/>
        <v/>
      </c>
      <c r="G91" s="113"/>
      <c r="H91" s="114"/>
      <c r="I91" s="32" t="str">
        <f t="shared" si="2"/>
        <v/>
      </c>
      <c r="J91" s="113"/>
      <c r="K91" s="114"/>
      <c r="L91" s="32" t="str">
        <f t="shared" si="3"/>
        <v/>
      </c>
      <c r="M91" s="50" t="str">
        <f t="shared" si="4"/>
        <v/>
      </c>
      <c r="N91" s="120"/>
    </row>
    <row r="92" spans="1:14" x14ac:dyDescent="0.15">
      <c r="A92" s="34"/>
      <c r="B92" s="35"/>
      <c r="C92" s="105"/>
      <c r="D92" s="106"/>
      <c r="E92" s="107"/>
      <c r="F92" s="32" t="str">
        <f t="shared" si="5"/>
        <v/>
      </c>
      <c r="G92" s="113"/>
      <c r="H92" s="114"/>
      <c r="I92" s="32" t="str">
        <f t="shared" si="2"/>
        <v/>
      </c>
      <c r="J92" s="113"/>
      <c r="K92" s="114"/>
      <c r="L92" s="32" t="str">
        <f t="shared" si="3"/>
        <v/>
      </c>
      <c r="M92" s="50" t="str">
        <f t="shared" si="4"/>
        <v/>
      </c>
      <c r="N92" s="120"/>
    </row>
    <row r="93" spans="1:14" x14ac:dyDescent="0.15">
      <c r="A93" s="41"/>
      <c r="B93" s="35"/>
      <c r="C93" s="109"/>
      <c r="D93" s="110"/>
      <c r="E93" s="108"/>
      <c r="F93" s="40" t="str">
        <f t="shared" si="5"/>
        <v/>
      </c>
      <c r="G93" s="115"/>
      <c r="H93" s="116"/>
      <c r="I93" s="40" t="str">
        <f t="shared" si="2"/>
        <v/>
      </c>
      <c r="J93" s="115"/>
      <c r="K93" s="116"/>
      <c r="L93" s="40" t="str">
        <f t="shared" si="3"/>
        <v/>
      </c>
      <c r="M93" s="53" t="str">
        <f t="shared" si="4"/>
        <v/>
      </c>
      <c r="N93" s="121"/>
    </row>
    <row r="94" spans="1:14" ht="54" customHeight="1" x14ac:dyDescent="0.15">
      <c r="A94" s="117" t="s">
        <v>35</v>
      </c>
      <c r="B94" s="31">
        <f>SUM(M94:M98)</f>
        <v>510000</v>
      </c>
      <c r="C94" s="102" t="s">
        <v>131</v>
      </c>
      <c r="D94" s="103" t="s">
        <v>112</v>
      </c>
      <c r="E94" s="104">
        <v>300000</v>
      </c>
      <c r="F94" s="39" t="str">
        <f t="shared" si="5"/>
        <v>×</v>
      </c>
      <c r="G94" s="111">
        <v>12</v>
      </c>
      <c r="H94" s="112" t="s">
        <v>110</v>
      </c>
      <c r="I94" s="39" t="str">
        <f>IF(G94="","","×")</f>
        <v>×</v>
      </c>
      <c r="J94" s="111">
        <v>0.1</v>
      </c>
      <c r="K94" s="112" t="s">
        <v>72</v>
      </c>
      <c r="L94" s="39" t="str">
        <f>IF(J94="","","＝")</f>
        <v>＝</v>
      </c>
      <c r="M94" s="52">
        <f t="shared" si="4"/>
        <v>360000</v>
      </c>
      <c r="N94" s="119" t="s">
        <v>111</v>
      </c>
    </row>
    <row r="95" spans="1:14" ht="24" x14ac:dyDescent="0.15">
      <c r="A95" s="34"/>
      <c r="B95" s="35"/>
      <c r="C95" s="105">
        <v>2</v>
      </c>
      <c r="D95" s="106" t="s">
        <v>109</v>
      </c>
      <c r="E95" s="107">
        <v>300000</v>
      </c>
      <c r="F95" s="32" t="str">
        <f t="shared" si="5"/>
        <v>×</v>
      </c>
      <c r="G95" s="113">
        <v>1</v>
      </c>
      <c r="H95" s="114" t="s">
        <v>110</v>
      </c>
      <c r="I95" s="32" t="str">
        <f t="shared" si="2"/>
        <v>×</v>
      </c>
      <c r="J95" s="113">
        <v>0.5</v>
      </c>
      <c r="K95" s="114" t="s">
        <v>72</v>
      </c>
      <c r="L95" s="32" t="str">
        <f t="shared" si="3"/>
        <v>＝</v>
      </c>
      <c r="M95" s="50">
        <f t="shared" si="4"/>
        <v>150000</v>
      </c>
      <c r="N95" s="120" t="s">
        <v>108</v>
      </c>
    </row>
    <row r="96" spans="1:14" x14ac:dyDescent="0.15">
      <c r="A96" s="34"/>
      <c r="B96" s="35"/>
      <c r="C96" s="105"/>
      <c r="D96" s="106"/>
      <c r="E96" s="107"/>
      <c r="F96" s="32" t="str">
        <f t="shared" si="5"/>
        <v/>
      </c>
      <c r="G96" s="113"/>
      <c r="H96" s="114"/>
      <c r="I96" s="32" t="str">
        <f t="shared" si="2"/>
        <v/>
      </c>
      <c r="J96" s="113"/>
      <c r="K96" s="114"/>
      <c r="L96" s="32" t="str">
        <f t="shared" si="3"/>
        <v/>
      </c>
      <c r="M96" s="50" t="str">
        <f t="shared" si="4"/>
        <v/>
      </c>
      <c r="N96" s="122"/>
    </row>
    <row r="97" spans="1:14" x14ac:dyDescent="0.15">
      <c r="A97" s="34"/>
      <c r="B97" s="35"/>
      <c r="C97" s="105"/>
      <c r="D97" s="106"/>
      <c r="E97" s="107"/>
      <c r="F97" s="32" t="str">
        <f t="shared" si="5"/>
        <v/>
      </c>
      <c r="G97" s="113"/>
      <c r="H97" s="114"/>
      <c r="I97" s="32" t="str">
        <f t="shared" si="2"/>
        <v/>
      </c>
      <c r="J97" s="113"/>
      <c r="K97" s="114"/>
      <c r="L97" s="32" t="str">
        <f t="shared" si="3"/>
        <v/>
      </c>
      <c r="M97" s="50" t="str">
        <f t="shared" si="4"/>
        <v/>
      </c>
      <c r="N97" s="122"/>
    </row>
    <row r="98" spans="1:14" ht="11.85" customHeight="1" x14ac:dyDescent="0.15">
      <c r="A98" s="41"/>
      <c r="B98" s="35"/>
      <c r="C98" s="109"/>
      <c r="D98" s="110"/>
      <c r="E98" s="108"/>
      <c r="F98" s="40" t="str">
        <f t="shared" si="5"/>
        <v/>
      </c>
      <c r="G98" s="115"/>
      <c r="H98" s="116"/>
      <c r="I98" s="40" t="str">
        <f t="shared" si="2"/>
        <v/>
      </c>
      <c r="J98" s="115"/>
      <c r="K98" s="116"/>
      <c r="L98" s="40" t="str">
        <f t="shared" si="3"/>
        <v/>
      </c>
      <c r="M98" s="53" t="str">
        <f t="shared" si="4"/>
        <v/>
      </c>
      <c r="N98" s="121"/>
    </row>
    <row r="99" spans="1:14" x14ac:dyDescent="0.15">
      <c r="A99" s="136" t="s">
        <v>18</v>
      </c>
      <c r="B99" s="136"/>
      <c r="C99" s="137"/>
      <c r="D99" s="137"/>
      <c r="E99" s="137"/>
      <c r="F99" s="137"/>
      <c r="G99" s="137"/>
      <c r="H99" s="137"/>
      <c r="I99" s="137"/>
      <c r="J99" s="137"/>
      <c r="K99" s="137"/>
      <c r="L99" s="137"/>
      <c r="M99" s="38">
        <f>IF(SUM(M43:M98)=SUM(B43:B98),SUM(M43:M98),"ERROR：費目合計と小計が一致していません")</f>
        <v>2363400</v>
      </c>
      <c r="N99" s="54" t="s">
        <v>20</v>
      </c>
    </row>
    <row r="100" spans="1:14" ht="12.95" customHeight="1" x14ac:dyDescent="0.15">
      <c r="A100" s="43"/>
      <c r="B100" s="162" t="s">
        <v>25</v>
      </c>
      <c r="C100" s="162"/>
      <c r="D100" s="162"/>
      <c r="E100" s="162"/>
      <c r="F100" s="162"/>
      <c r="G100" s="162"/>
      <c r="H100" s="162"/>
      <c r="I100" s="162"/>
      <c r="J100" s="162"/>
      <c r="K100" s="162"/>
      <c r="L100" s="163"/>
      <c r="M100" s="42">
        <f>M101-M99</f>
        <v>-3400</v>
      </c>
      <c r="N100" s="9" t="s">
        <v>20</v>
      </c>
    </row>
    <row r="101" spans="1:14" ht="12.95" customHeight="1" x14ac:dyDescent="0.15">
      <c r="A101" s="167" t="s">
        <v>21</v>
      </c>
      <c r="B101" s="168"/>
      <c r="C101" s="168"/>
      <c r="D101" s="168"/>
      <c r="E101" s="168"/>
      <c r="F101" s="168"/>
      <c r="G101" s="168"/>
      <c r="H101" s="168"/>
      <c r="I101" s="168"/>
      <c r="J101" s="168"/>
      <c r="K101" s="168"/>
      <c r="L101" s="169"/>
      <c r="M101" s="44">
        <f>ROUNDDOWN(M99,-4)</f>
        <v>2360000</v>
      </c>
      <c r="N101" s="10" t="s">
        <v>20</v>
      </c>
    </row>
    <row r="103" spans="1:14" ht="18.75" x14ac:dyDescent="0.15">
      <c r="A103" s="27" t="s">
        <v>57</v>
      </c>
      <c r="B103" s="23"/>
      <c r="C103" s="23"/>
      <c r="D103" s="23"/>
      <c r="E103" s="23"/>
      <c r="F103" s="28"/>
      <c r="G103" s="23"/>
      <c r="H103" s="23"/>
      <c r="I103" s="23"/>
      <c r="J103" s="23"/>
      <c r="K103" s="23"/>
      <c r="L103" s="28"/>
    </row>
    <row r="104" spans="1:14" ht="108.6" customHeight="1" x14ac:dyDescent="0.15">
      <c r="A104" s="24" t="s">
        <v>97</v>
      </c>
      <c r="B104" s="24" t="s">
        <v>96</v>
      </c>
      <c r="C104" s="24" t="s">
        <v>102</v>
      </c>
      <c r="D104" s="129" t="s">
        <v>37</v>
      </c>
      <c r="E104" s="129"/>
      <c r="F104" s="129"/>
      <c r="G104" s="129" t="s">
        <v>38</v>
      </c>
      <c r="H104" s="129"/>
      <c r="I104" s="129"/>
      <c r="J104" s="129"/>
      <c r="K104" s="129"/>
      <c r="L104" s="129"/>
      <c r="M104" s="129"/>
      <c r="N104" s="129"/>
    </row>
    <row r="105" spans="1:14" ht="21.95" customHeight="1" x14ac:dyDescent="0.15">
      <c r="A105" s="123">
        <v>43210</v>
      </c>
      <c r="B105" s="124" t="s">
        <v>134</v>
      </c>
      <c r="C105" s="125">
        <v>1</v>
      </c>
      <c r="D105" s="176" t="s">
        <v>135</v>
      </c>
      <c r="E105" s="177"/>
      <c r="F105" s="178"/>
      <c r="G105" s="128" t="s">
        <v>136</v>
      </c>
      <c r="H105" s="128"/>
      <c r="I105" s="128"/>
      <c r="J105" s="128"/>
      <c r="K105" s="128"/>
      <c r="L105" s="128"/>
      <c r="M105" s="128"/>
      <c r="N105" s="128"/>
    </row>
    <row r="106" spans="1:14" ht="21.95" customHeight="1" x14ac:dyDescent="0.15">
      <c r="A106" s="123">
        <v>43310</v>
      </c>
      <c r="B106" s="124" t="s">
        <v>134</v>
      </c>
      <c r="C106" s="125">
        <v>2</v>
      </c>
      <c r="D106" s="175" t="s">
        <v>137</v>
      </c>
      <c r="E106" s="175"/>
      <c r="F106" s="175"/>
      <c r="G106" s="128"/>
      <c r="H106" s="128"/>
      <c r="I106" s="128"/>
      <c r="J106" s="128"/>
      <c r="K106" s="128"/>
      <c r="L106" s="128"/>
      <c r="M106" s="128"/>
      <c r="N106" s="128"/>
    </row>
    <row r="107" spans="1:14" ht="21.95" customHeight="1" x14ac:dyDescent="0.15">
      <c r="A107" s="123">
        <v>43281</v>
      </c>
      <c r="B107" s="124" t="s">
        <v>134</v>
      </c>
      <c r="C107" s="125">
        <v>3</v>
      </c>
      <c r="D107" s="174" t="s">
        <v>138</v>
      </c>
      <c r="E107" s="174"/>
      <c r="F107" s="174"/>
      <c r="G107" s="128"/>
      <c r="H107" s="128"/>
      <c r="I107" s="128"/>
      <c r="J107" s="128"/>
      <c r="K107" s="128"/>
      <c r="L107" s="128"/>
      <c r="M107" s="128"/>
      <c r="N107" s="128"/>
    </row>
    <row r="108" spans="1:14" ht="21.95" customHeight="1" x14ac:dyDescent="0.15">
      <c r="A108" s="123"/>
      <c r="B108" s="124"/>
      <c r="C108" s="125"/>
      <c r="D108" s="174"/>
      <c r="E108" s="174"/>
      <c r="F108" s="174"/>
      <c r="G108" s="128"/>
      <c r="H108" s="128"/>
      <c r="I108" s="128"/>
      <c r="J108" s="128"/>
      <c r="K108" s="128"/>
      <c r="L108" s="128"/>
      <c r="M108" s="128"/>
      <c r="N108" s="128"/>
    </row>
    <row r="109" spans="1:14" ht="21.95" customHeight="1" x14ac:dyDescent="0.15">
      <c r="A109" s="123"/>
      <c r="B109" s="124"/>
      <c r="C109" s="125"/>
      <c r="D109" s="174"/>
      <c r="E109" s="174"/>
      <c r="F109" s="174"/>
      <c r="G109" s="128"/>
      <c r="H109" s="128"/>
      <c r="I109" s="128"/>
      <c r="J109" s="128"/>
      <c r="K109" s="128"/>
      <c r="L109" s="128"/>
      <c r="M109" s="128"/>
      <c r="N109" s="128"/>
    </row>
    <row r="110" spans="1:14" ht="21.95" customHeight="1" x14ac:dyDescent="0.15">
      <c r="A110" s="123"/>
      <c r="B110" s="124"/>
      <c r="C110" s="125"/>
      <c r="D110" s="174"/>
      <c r="E110" s="174"/>
      <c r="F110" s="174"/>
      <c r="G110" s="128"/>
      <c r="H110" s="128"/>
      <c r="I110" s="128"/>
      <c r="J110" s="128"/>
      <c r="K110" s="128"/>
      <c r="L110" s="128"/>
      <c r="M110" s="128"/>
      <c r="N110" s="128"/>
    </row>
    <row r="111" spans="1:14" ht="21.95" customHeight="1" x14ac:dyDescent="0.15">
      <c r="A111" s="123"/>
      <c r="B111" s="124"/>
      <c r="C111" s="125"/>
      <c r="D111" s="174"/>
      <c r="E111" s="174"/>
      <c r="F111" s="174"/>
      <c r="G111" s="128"/>
      <c r="H111" s="128"/>
      <c r="I111" s="128"/>
      <c r="J111" s="128"/>
      <c r="K111" s="128"/>
      <c r="L111" s="128"/>
      <c r="M111" s="128"/>
      <c r="N111" s="128"/>
    </row>
    <row r="112" spans="1:14" ht="21.95" customHeight="1" x14ac:dyDescent="0.15">
      <c r="A112" s="123"/>
      <c r="B112" s="124"/>
      <c r="C112" s="125"/>
      <c r="D112" s="174"/>
      <c r="E112" s="174"/>
      <c r="F112" s="174"/>
      <c r="G112" s="128"/>
      <c r="H112" s="128"/>
      <c r="I112" s="128"/>
      <c r="J112" s="128"/>
      <c r="K112" s="128"/>
      <c r="L112" s="128"/>
      <c r="M112" s="128"/>
      <c r="N112" s="128"/>
    </row>
    <row r="113" spans="1:14" ht="21.95" customHeight="1" x14ac:dyDescent="0.15">
      <c r="A113" s="123"/>
      <c r="B113" s="124"/>
      <c r="C113" s="125"/>
      <c r="D113" s="174"/>
      <c r="E113" s="174"/>
      <c r="F113" s="174"/>
      <c r="G113" s="128"/>
      <c r="H113" s="128"/>
      <c r="I113" s="128"/>
      <c r="J113" s="128"/>
      <c r="K113" s="128"/>
      <c r="L113" s="128"/>
      <c r="M113" s="128"/>
      <c r="N113" s="128"/>
    </row>
    <row r="114" spans="1:14" ht="21.95" customHeight="1" x14ac:dyDescent="0.15">
      <c r="A114" s="123"/>
      <c r="B114" s="124"/>
      <c r="C114" s="125"/>
      <c r="D114" s="174"/>
      <c r="E114" s="174"/>
      <c r="F114" s="174"/>
      <c r="G114" s="128"/>
      <c r="H114" s="128"/>
      <c r="I114" s="128"/>
      <c r="J114" s="128"/>
      <c r="K114" s="128"/>
      <c r="L114" s="128"/>
      <c r="M114" s="128"/>
      <c r="N114" s="128"/>
    </row>
    <row r="115" spans="1:14" ht="21.95" customHeight="1" x14ac:dyDescent="0.15">
      <c r="A115" s="123"/>
      <c r="B115" s="124"/>
      <c r="C115" s="125"/>
      <c r="D115" s="174"/>
      <c r="E115" s="174"/>
      <c r="F115" s="174"/>
      <c r="G115" s="128"/>
      <c r="H115" s="128"/>
      <c r="I115" s="128"/>
      <c r="J115" s="128"/>
      <c r="K115" s="128"/>
      <c r="L115" s="128"/>
      <c r="M115" s="128"/>
      <c r="N115" s="128"/>
    </row>
    <row r="116" spans="1:14" ht="21.95" customHeight="1" x14ac:dyDescent="0.15">
      <c r="A116" s="123"/>
      <c r="B116" s="124"/>
      <c r="C116" s="125"/>
      <c r="D116" s="174"/>
      <c r="E116" s="174"/>
      <c r="F116" s="174"/>
      <c r="G116" s="128"/>
      <c r="H116" s="128"/>
      <c r="I116" s="128"/>
      <c r="J116" s="128"/>
      <c r="K116" s="128"/>
      <c r="L116" s="128"/>
      <c r="M116" s="128"/>
      <c r="N116" s="128"/>
    </row>
    <row r="117" spans="1:14" ht="21.95" customHeight="1" x14ac:dyDescent="0.15">
      <c r="A117" s="123"/>
      <c r="B117" s="124"/>
      <c r="C117" s="125"/>
      <c r="D117" s="174"/>
      <c r="E117" s="174"/>
      <c r="F117" s="174"/>
      <c r="G117" s="128"/>
      <c r="H117" s="128"/>
      <c r="I117" s="128"/>
      <c r="J117" s="128"/>
      <c r="K117" s="128"/>
      <c r="L117" s="128"/>
      <c r="M117" s="128"/>
      <c r="N117" s="128"/>
    </row>
    <row r="118" spans="1:14" ht="21.95" customHeight="1" x14ac:dyDescent="0.15">
      <c r="A118" s="123"/>
      <c r="B118" s="124"/>
      <c r="C118" s="125"/>
      <c r="D118" s="174"/>
      <c r="E118" s="174"/>
      <c r="F118" s="174"/>
      <c r="G118" s="128"/>
      <c r="H118" s="128"/>
      <c r="I118" s="128"/>
      <c r="J118" s="128"/>
      <c r="K118" s="128"/>
      <c r="L118" s="128"/>
      <c r="M118" s="128"/>
      <c r="N118" s="128"/>
    </row>
  </sheetData>
  <sheetProtection password="A9FE" sheet="1" objects="1" scenarios="1" selectLockedCells="1"/>
  <mergeCells count="104">
    <mergeCell ref="D117:F117"/>
    <mergeCell ref="G118:N118"/>
    <mergeCell ref="D104:F104"/>
    <mergeCell ref="D106:F106"/>
    <mergeCell ref="D107:F107"/>
    <mergeCell ref="D108:F108"/>
    <mergeCell ref="D109:F109"/>
    <mergeCell ref="D110:F110"/>
    <mergeCell ref="D111:F111"/>
    <mergeCell ref="G112:N112"/>
    <mergeCell ref="D118:F118"/>
    <mergeCell ref="D105:F105"/>
    <mergeCell ref="D112:F112"/>
    <mergeCell ref="D113:F113"/>
    <mergeCell ref="D114:F114"/>
    <mergeCell ref="D115:F115"/>
    <mergeCell ref="D116:F116"/>
    <mergeCell ref="G113:N113"/>
    <mergeCell ref="G114:N114"/>
    <mergeCell ref="G115:N115"/>
    <mergeCell ref="G116:N116"/>
    <mergeCell ref="G117:N117"/>
    <mergeCell ref="G106:N106"/>
    <mergeCell ref="G107:N107"/>
    <mergeCell ref="G108:N108"/>
    <mergeCell ref="G109:N109"/>
    <mergeCell ref="G110:N110"/>
    <mergeCell ref="G111:N111"/>
    <mergeCell ref="B20:C20"/>
    <mergeCell ref="B21:C21"/>
    <mergeCell ref="A30:E30"/>
    <mergeCell ref="E21:N21"/>
    <mergeCell ref="B14:C14"/>
    <mergeCell ref="E20:N20"/>
    <mergeCell ref="B100:L100"/>
    <mergeCell ref="D41:N41"/>
    <mergeCell ref="A101:L101"/>
    <mergeCell ref="B41:B42"/>
    <mergeCell ref="A41:A42"/>
    <mergeCell ref="C41:C42"/>
    <mergeCell ref="B38:E38"/>
    <mergeCell ref="F33:H33"/>
    <mergeCell ref="F34:H34"/>
    <mergeCell ref="F37:H37"/>
    <mergeCell ref="I33:K33"/>
    <mergeCell ref="I34:K34"/>
    <mergeCell ref="I37:K37"/>
    <mergeCell ref="B35:E35"/>
    <mergeCell ref="B18:C18"/>
    <mergeCell ref="E18:N18"/>
    <mergeCell ref="B13:C13"/>
    <mergeCell ref="B19:C19"/>
    <mergeCell ref="E15:N15"/>
    <mergeCell ref="E16:N16"/>
    <mergeCell ref="E17:N17"/>
    <mergeCell ref="E19:N19"/>
    <mergeCell ref="E13:N13"/>
    <mergeCell ref="B2:N2"/>
    <mergeCell ref="D4:N4"/>
    <mergeCell ref="B10:C10"/>
    <mergeCell ref="E10:N10"/>
    <mergeCell ref="E14:N14"/>
    <mergeCell ref="E11:N11"/>
    <mergeCell ref="B36:E36"/>
    <mergeCell ref="I36:K36"/>
    <mergeCell ref="B1:N1"/>
    <mergeCell ref="A5:C5"/>
    <mergeCell ref="A4:C4"/>
    <mergeCell ref="E25:K25"/>
    <mergeCell ref="E28:F28"/>
    <mergeCell ref="B33:E33"/>
    <mergeCell ref="A24:C24"/>
    <mergeCell ref="A25:C25"/>
    <mergeCell ref="B32:E32"/>
    <mergeCell ref="D5:N5"/>
    <mergeCell ref="E12:N12"/>
    <mergeCell ref="B11:C11"/>
    <mergeCell ref="B15:C15"/>
    <mergeCell ref="B16:C16"/>
    <mergeCell ref="B12:C12"/>
    <mergeCell ref="B17:C17"/>
    <mergeCell ref="G105:N105"/>
    <mergeCell ref="G104:N104"/>
    <mergeCell ref="B37:E37"/>
    <mergeCell ref="B34:E34"/>
    <mergeCell ref="B31:E31"/>
    <mergeCell ref="F32:H32"/>
    <mergeCell ref="A26:C26"/>
    <mergeCell ref="E26:F26"/>
    <mergeCell ref="A27:C27"/>
    <mergeCell ref="E27:F27"/>
    <mergeCell ref="A28:C28"/>
    <mergeCell ref="A99:L99"/>
    <mergeCell ref="F39:H39"/>
    <mergeCell ref="I32:K32"/>
    <mergeCell ref="F35:H35"/>
    <mergeCell ref="I35:K35"/>
    <mergeCell ref="F36:H36"/>
    <mergeCell ref="F38:H38"/>
    <mergeCell ref="I39:K39"/>
    <mergeCell ref="B39:E39"/>
    <mergeCell ref="F30:H31"/>
    <mergeCell ref="I38:K38"/>
    <mergeCell ref="I30:K31"/>
  </mergeCells>
  <phoneticPr fontId="2"/>
  <pageMargins left="0.23622047244094491" right="0.23622047244094491" top="0.35" bottom="0.16" header="0.16" footer="0.16"/>
  <pageSetup paperSize="9" scale="81" fitToWidth="0" fitToHeight="0" orientation="landscape" horizontalDpi="4294967293" r:id="rId1"/>
  <headerFooter>
    <oddHeader>&amp;R印刷日：&amp;D</oddHeader>
  </headerFooter>
  <rowBreaks count="2" manualBreakCount="2">
    <brk id="22" max="13" man="1"/>
    <brk id="101"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22"/>
  <sheetViews>
    <sheetView tabSelected="1" view="pageBreakPreview" topLeftCell="A35" zoomScale="55" zoomScaleNormal="55" zoomScaleSheetLayoutView="55" workbookViewId="0">
      <selection activeCell="M37" sqref="M37"/>
    </sheetView>
  </sheetViews>
  <sheetFormatPr defaultRowHeight="12" x14ac:dyDescent="0.15"/>
  <cols>
    <col min="1" max="1" width="14.125" style="1" customWidth="1"/>
    <col min="2" max="2" width="10.125" style="1" customWidth="1"/>
    <col min="3" max="3" width="9.625" style="1" customWidth="1"/>
    <col min="4" max="4" width="20.125" style="1" customWidth="1"/>
    <col min="5" max="5" width="8.375" style="1" customWidth="1"/>
    <col min="6" max="6" width="12.375" style="2" customWidth="1"/>
    <col min="7" max="7" width="6.5" style="1" customWidth="1"/>
    <col min="8" max="8" width="6" style="1" customWidth="1"/>
    <col min="9" max="9" width="2.5" style="1" customWidth="1"/>
    <col min="10" max="10" width="6.5" style="1" customWidth="1"/>
    <col min="11" max="11" width="6" style="1" customWidth="1"/>
    <col min="12" max="12" width="2.5" style="2" customWidth="1"/>
    <col min="13" max="13" width="10.875" style="1" customWidth="1"/>
    <col min="14" max="14" width="21.875" style="1" customWidth="1"/>
    <col min="15" max="15" width="9" style="1" customWidth="1"/>
    <col min="16" max="24" width="9" style="1" hidden="1" customWidth="1"/>
    <col min="25" max="30" width="9" style="1" customWidth="1"/>
    <col min="31" max="16384" width="9" style="1"/>
  </cols>
  <sheetData>
    <row r="1" spans="1:24" ht="20.100000000000001" customHeight="1" x14ac:dyDescent="0.15">
      <c r="A1" s="21" t="s">
        <v>39</v>
      </c>
      <c r="B1" s="183" t="s">
        <v>166</v>
      </c>
      <c r="C1" s="183"/>
      <c r="D1" s="183"/>
      <c r="E1" s="183"/>
      <c r="F1" s="183"/>
      <c r="G1" s="183"/>
      <c r="H1" s="183"/>
      <c r="I1" s="183"/>
      <c r="J1" s="183"/>
      <c r="K1" s="183"/>
      <c r="L1" s="183"/>
      <c r="M1" s="183"/>
      <c r="N1" s="183"/>
      <c r="P1" s="1" t="s">
        <v>83</v>
      </c>
      <c r="Q1" s="1" t="s">
        <v>84</v>
      </c>
      <c r="R1" s="1" t="s">
        <v>85</v>
      </c>
      <c r="S1" s="1" t="s">
        <v>86</v>
      </c>
      <c r="T1" s="1" t="s">
        <v>87</v>
      </c>
      <c r="U1" s="1" t="s">
        <v>88</v>
      </c>
      <c r="V1" s="1" t="s">
        <v>94</v>
      </c>
      <c r="W1" s="1" t="s">
        <v>82</v>
      </c>
      <c r="X1" s="1" t="s">
        <v>89</v>
      </c>
    </row>
    <row r="2" spans="1:24" ht="20.100000000000001" customHeight="1" x14ac:dyDescent="0.15">
      <c r="A2" s="21" t="s">
        <v>40</v>
      </c>
      <c r="B2" s="183" t="s">
        <v>204</v>
      </c>
      <c r="C2" s="183"/>
      <c r="D2" s="183"/>
      <c r="E2" s="183"/>
      <c r="F2" s="183"/>
      <c r="G2" s="183"/>
      <c r="H2" s="183"/>
      <c r="I2" s="183"/>
      <c r="J2" s="183"/>
      <c r="K2" s="183"/>
      <c r="L2" s="183"/>
      <c r="M2" s="183"/>
      <c r="N2" s="183"/>
      <c r="P2" s="1" t="s">
        <v>83</v>
      </c>
      <c r="Q2" s="1" t="s">
        <v>84</v>
      </c>
      <c r="R2" s="1" t="s">
        <v>85</v>
      </c>
      <c r="S2" s="1" t="s">
        <v>86</v>
      </c>
      <c r="T2" s="1" t="s">
        <v>87</v>
      </c>
      <c r="U2" s="1" t="s">
        <v>76</v>
      </c>
      <c r="V2" s="1" t="s">
        <v>78</v>
      </c>
      <c r="W2" s="1" t="s">
        <v>79</v>
      </c>
      <c r="X2" s="1" t="s">
        <v>81</v>
      </c>
    </row>
    <row r="3" spans="1:24" x14ac:dyDescent="0.15">
      <c r="U3" s="1" t="s">
        <v>77</v>
      </c>
      <c r="V3" s="1" t="s">
        <v>95</v>
      </c>
      <c r="W3" s="1" t="s">
        <v>80</v>
      </c>
      <c r="X3" s="1" t="s">
        <v>90</v>
      </c>
    </row>
    <row r="4" spans="1:24" ht="36.6" customHeight="1" x14ac:dyDescent="0.15">
      <c r="A4" s="154" t="s">
        <v>99</v>
      </c>
      <c r="B4" s="155"/>
      <c r="C4" s="156"/>
      <c r="D4" s="184" t="s">
        <v>82</v>
      </c>
      <c r="E4" s="184"/>
      <c r="F4" s="184"/>
      <c r="G4" s="184"/>
      <c r="H4" s="184"/>
      <c r="I4" s="184"/>
      <c r="J4" s="184"/>
      <c r="K4" s="184"/>
      <c r="L4" s="184"/>
      <c r="M4" s="184"/>
      <c r="N4" s="184"/>
      <c r="U4" s="1" t="s">
        <v>133</v>
      </c>
      <c r="V4" s="1" t="s">
        <v>91</v>
      </c>
      <c r="W4" s="1" t="s">
        <v>92</v>
      </c>
      <c r="X4" s="1" t="s">
        <v>93</v>
      </c>
    </row>
    <row r="5" spans="1:24" ht="36.6" customHeight="1" x14ac:dyDescent="0.15">
      <c r="A5" s="154" t="s">
        <v>100</v>
      </c>
      <c r="B5" s="155"/>
      <c r="C5" s="156"/>
      <c r="D5" s="184" t="s">
        <v>92</v>
      </c>
      <c r="E5" s="184"/>
      <c r="F5" s="184"/>
      <c r="G5" s="184"/>
      <c r="H5" s="184"/>
      <c r="I5" s="184"/>
      <c r="J5" s="184"/>
      <c r="K5" s="184"/>
      <c r="L5" s="184"/>
      <c r="M5" s="184"/>
      <c r="N5" s="184"/>
    </row>
    <row r="8" spans="1:24" ht="78" customHeight="1" x14ac:dyDescent="0.15"/>
    <row r="9" spans="1:24" ht="18.75" x14ac:dyDescent="0.15">
      <c r="A9" s="22" t="s">
        <v>55</v>
      </c>
      <c r="B9" s="23"/>
      <c r="C9" s="23"/>
      <c r="D9" s="23"/>
      <c r="E9" s="23"/>
    </row>
    <row r="10" spans="1:24" ht="24.75" customHeight="1" x14ac:dyDescent="0.15">
      <c r="A10" s="25" t="s">
        <v>41</v>
      </c>
      <c r="B10" s="188" t="s">
        <v>42</v>
      </c>
      <c r="C10" s="189"/>
      <c r="D10" s="26" t="s">
        <v>98</v>
      </c>
      <c r="E10" s="129" t="s">
        <v>43</v>
      </c>
      <c r="F10" s="129"/>
      <c r="G10" s="129"/>
      <c r="H10" s="129"/>
      <c r="I10" s="129"/>
      <c r="J10" s="129"/>
      <c r="K10" s="129"/>
      <c r="L10" s="129"/>
      <c r="M10" s="129"/>
      <c r="N10" s="129"/>
    </row>
    <row r="11" spans="1:24" ht="18.75" x14ac:dyDescent="0.15">
      <c r="A11" s="74" t="s">
        <v>167</v>
      </c>
      <c r="B11" s="185" t="s">
        <v>168</v>
      </c>
      <c r="C11" s="186"/>
      <c r="D11" s="127" t="s">
        <v>169</v>
      </c>
      <c r="E11" s="187" t="s">
        <v>170</v>
      </c>
      <c r="F11" s="187"/>
      <c r="G11" s="187"/>
      <c r="H11" s="187"/>
      <c r="I11" s="187"/>
      <c r="J11" s="187"/>
      <c r="K11" s="187"/>
      <c r="L11" s="187"/>
      <c r="M11" s="187"/>
      <c r="N11" s="187"/>
    </row>
    <row r="12" spans="1:24" ht="18.75" x14ac:dyDescent="0.15">
      <c r="A12" s="74" t="s">
        <v>171</v>
      </c>
      <c r="B12" s="185" t="s">
        <v>172</v>
      </c>
      <c r="C12" s="186"/>
      <c r="D12" s="127" t="s">
        <v>194</v>
      </c>
      <c r="E12" s="187" t="s">
        <v>173</v>
      </c>
      <c r="F12" s="187"/>
      <c r="G12" s="187"/>
      <c r="H12" s="187"/>
      <c r="I12" s="187"/>
      <c r="J12" s="187"/>
      <c r="K12" s="187"/>
      <c r="L12" s="187"/>
      <c r="M12" s="187"/>
      <c r="N12" s="187"/>
    </row>
    <row r="13" spans="1:24" ht="18.75" x14ac:dyDescent="0.15">
      <c r="A13" s="74" t="s">
        <v>174</v>
      </c>
      <c r="B13" s="185" t="s">
        <v>175</v>
      </c>
      <c r="C13" s="186"/>
      <c r="D13" s="127" t="s">
        <v>169</v>
      </c>
      <c r="E13" s="187" t="s">
        <v>176</v>
      </c>
      <c r="F13" s="187"/>
      <c r="G13" s="187"/>
      <c r="H13" s="187"/>
      <c r="I13" s="187"/>
      <c r="J13" s="187"/>
      <c r="K13" s="187"/>
      <c r="L13" s="187"/>
      <c r="M13" s="187"/>
      <c r="N13" s="187"/>
    </row>
    <row r="14" spans="1:24" ht="18.75" x14ac:dyDescent="0.15">
      <c r="A14" s="126" t="s">
        <v>174</v>
      </c>
      <c r="B14" s="185" t="s">
        <v>177</v>
      </c>
      <c r="C14" s="186"/>
      <c r="D14" s="127" t="s">
        <v>169</v>
      </c>
      <c r="E14" s="187" t="s">
        <v>178</v>
      </c>
      <c r="F14" s="187"/>
      <c r="G14" s="187"/>
      <c r="H14" s="187"/>
      <c r="I14" s="187"/>
      <c r="J14" s="187"/>
      <c r="K14" s="187"/>
      <c r="L14" s="187"/>
      <c r="M14" s="187"/>
      <c r="N14" s="187"/>
    </row>
    <row r="15" spans="1:24" ht="18.75" x14ac:dyDescent="0.15">
      <c r="A15" s="126" t="s">
        <v>174</v>
      </c>
      <c r="B15" s="185" t="s">
        <v>179</v>
      </c>
      <c r="C15" s="186"/>
      <c r="D15" s="127" t="s">
        <v>169</v>
      </c>
      <c r="E15" s="187" t="s">
        <v>180</v>
      </c>
      <c r="F15" s="187"/>
      <c r="G15" s="187"/>
      <c r="H15" s="187"/>
      <c r="I15" s="187"/>
      <c r="J15" s="187"/>
      <c r="K15" s="187"/>
      <c r="L15" s="187"/>
      <c r="M15" s="187"/>
      <c r="N15" s="187"/>
    </row>
    <row r="16" spans="1:24" ht="18.75" x14ac:dyDescent="0.15">
      <c r="A16" s="126" t="s">
        <v>174</v>
      </c>
      <c r="B16" s="185" t="s">
        <v>181</v>
      </c>
      <c r="C16" s="186"/>
      <c r="D16" s="127" t="s">
        <v>169</v>
      </c>
      <c r="E16" s="187" t="s">
        <v>182</v>
      </c>
      <c r="F16" s="187"/>
      <c r="G16" s="187"/>
      <c r="H16" s="187"/>
      <c r="I16" s="187"/>
      <c r="J16" s="187"/>
      <c r="K16" s="187"/>
      <c r="L16" s="187"/>
      <c r="M16" s="187"/>
      <c r="N16" s="187"/>
    </row>
    <row r="17" spans="1:14" ht="18.75" x14ac:dyDescent="0.15">
      <c r="A17" s="126" t="s">
        <v>174</v>
      </c>
      <c r="B17" s="185" t="s">
        <v>183</v>
      </c>
      <c r="C17" s="186"/>
      <c r="D17" s="127" t="s">
        <v>169</v>
      </c>
      <c r="E17" s="187" t="s">
        <v>184</v>
      </c>
      <c r="F17" s="187"/>
      <c r="G17" s="187"/>
      <c r="H17" s="187"/>
      <c r="I17" s="187"/>
      <c r="J17" s="187"/>
      <c r="K17" s="187"/>
      <c r="L17" s="187"/>
      <c r="M17" s="187"/>
      <c r="N17" s="187"/>
    </row>
    <row r="18" spans="1:14" ht="18.75" x14ac:dyDescent="0.15">
      <c r="A18" s="126" t="s">
        <v>174</v>
      </c>
      <c r="B18" s="185" t="s">
        <v>185</v>
      </c>
      <c r="C18" s="186"/>
      <c r="D18" s="127" t="s">
        <v>169</v>
      </c>
      <c r="E18" s="187" t="s">
        <v>186</v>
      </c>
      <c r="F18" s="187"/>
      <c r="G18" s="187"/>
      <c r="H18" s="187"/>
      <c r="I18" s="187"/>
      <c r="J18" s="187"/>
      <c r="K18" s="187"/>
      <c r="L18" s="187"/>
      <c r="M18" s="187"/>
      <c r="N18" s="187"/>
    </row>
    <row r="19" spans="1:14" ht="18.75" x14ac:dyDescent="0.15">
      <c r="A19" s="126" t="s">
        <v>174</v>
      </c>
      <c r="B19" s="185" t="s">
        <v>187</v>
      </c>
      <c r="C19" s="186"/>
      <c r="D19" s="127" t="s">
        <v>194</v>
      </c>
      <c r="E19" s="187" t="s">
        <v>188</v>
      </c>
      <c r="F19" s="187"/>
      <c r="G19" s="187"/>
      <c r="H19" s="187"/>
      <c r="I19" s="187"/>
      <c r="J19" s="187"/>
      <c r="K19" s="187"/>
      <c r="L19" s="187"/>
      <c r="M19" s="187"/>
      <c r="N19" s="187"/>
    </row>
    <row r="20" spans="1:14" ht="18.75" x14ac:dyDescent="0.15">
      <c r="A20" s="126" t="s">
        <v>189</v>
      </c>
      <c r="B20" s="185" t="s">
        <v>190</v>
      </c>
      <c r="C20" s="186"/>
      <c r="D20" s="127" t="s">
        <v>169</v>
      </c>
      <c r="E20" s="187" t="s">
        <v>191</v>
      </c>
      <c r="F20" s="187"/>
      <c r="G20" s="187"/>
      <c r="H20" s="187"/>
      <c r="I20" s="187"/>
      <c r="J20" s="187"/>
      <c r="K20" s="187"/>
      <c r="L20" s="187"/>
      <c r="M20" s="187"/>
      <c r="N20" s="187"/>
    </row>
    <row r="21" spans="1:14" ht="33" customHeight="1" x14ac:dyDescent="0.15">
      <c r="A21" s="126" t="s">
        <v>189</v>
      </c>
      <c r="B21" s="185" t="s">
        <v>192</v>
      </c>
      <c r="C21" s="186"/>
      <c r="D21" s="127" t="s">
        <v>169</v>
      </c>
      <c r="E21" s="187" t="s">
        <v>193</v>
      </c>
      <c r="F21" s="187"/>
      <c r="G21" s="187"/>
      <c r="H21" s="187"/>
      <c r="I21" s="187"/>
      <c r="J21" s="187"/>
      <c r="K21" s="187"/>
      <c r="L21" s="187"/>
      <c r="M21" s="187"/>
      <c r="N21" s="187"/>
    </row>
    <row r="22" spans="1:14" ht="4.7" customHeight="1" x14ac:dyDescent="0.15"/>
    <row r="23" spans="1:14" ht="17.25" x14ac:dyDescent="0.15">
      <c r="A23" s="45" t="s">
        <v>56</v>
      </c>
      <c r="B23" s="7"/>
      <c r="C23" s="8"/>
      <c r="D23" s="3"/>
      <c r="E23" s="4"/>
      <c r="F23" s="4"/>
      <c r="G23" s="5"/>
      <c r="H23" s="6"/>
      <c r="I23" s="5"/>
    </row>
    <row r="24" spans="1:14" ht="14.25" x14ac:dyDescent="0.15">
      <c r="A24" s="159" t="s">
        <v>15</v>
      </c>
      <c r="B24" s="159"/>
      <c r="C24" s="159"/>
      <c r="D24" s="17" t="s">
        <v>19</v>
      </c>
      <c r="F24" s="1"/>
      <c r="J24" s="2"/>
      <c r="L24" s="1"/>
    </row>
    <row r="25" spans="1:14" ht="14.25" x14ac:dyDescent="0.15">
      <c r="A25" s="160" t="s">
        <v>16</v>
      </c>
      <c r="B25" s="160"/>
      <c r="C25" s="160"/>
      <c r="D25" s="75">
        <f>ROUNDDOWN(D27*D28,-4)</f>
        <v>2120000</v>
      </c>
      <c r="E25" s="157" t="s">
        <v>145</v>
      </c>
      <c r="F25" s="134"/>
      <c r="G25" s="134"/>
      <c r="H25" s="134"/>
      <c r="I25" s="134"/>
      <c r="J25" s="134"/>
      <c r="K25" s="134"/>
      <c r="L25" s="1"/>
    </row>
    <row r="26" spans="1:14" ht="12.95" customHeight="1" x14ac:dyDescent="0.15">
      <c r="A26" s="133" t="s">
        <v>17</v>
      </c>
      <c r="B26" s="133"/>
      <c r="C26" s="133"/>
      <c r="D26" s="18">
        <f>D27-D25</f>
        <v>532260</v>
      </c>
      <c r="E26" s="181" t="s">
        <v>36</v>
      </c>
      <c r="F26" s="182"/>
      <c r="J26" s="2"/>
      <c r="L26" s="1"/>
    </row>
    <row r="27" spans="1:14" ht="14.25" x14ac:dyDescent="0.15">
      <c r="A27" s="135" t="s">
        <v>22</v>
      </c>
      <c r="B27" s="135"/>
      <c r="C27" s="135"/>
      <c r="D27" s="19">
        <v>2652260</v>
      </c>
      <c r="E27" s="181" t="s">
        <v>36</v>
      </c>
      <c r="F27" s="182"/>
      <c r="J27" s="2"/>
      <c r="L27" s="1"/>
    </row>
    <row r="28" spans="1:14" ht="13.35" customHeight="1" x14ac:dyDescent="0.15">
      <c r="A28" s="135" t="s">
        <v>70</v>
      </c>
      <c r="B28" s="135"/>
      <c r="C28" s="135"/>
      <c r="D28" s="93">
        <v>0.8</v>
      </c>
      <c r="E28" s="181" t="s">
        <v>144</v>
      </c>
      <c r="F28" s="182"/>
      <c r="J28" s="2"/>
      <c r="L28" s="1"/>
    </row>
    <row r="30" spans="1:14" ht="14.25" x14ac:dyDescent="0.15">
      <c r="A30" s="161" t="s">
        <v>54</v>
      </c>
      <c r="B30" s="161"/>
      <c r="C30" s="161"/>
      <c r="D30" s="161"/>
      <c r="E30" s="161"/>
      <c r="F30" s="197" t="s">
        <v>141</v>
      </c>
      <c r="G30" s="198"/>
      <c r="H30" s="199"/>
      <c r="I30" s="203" t="s">
        <v>142</v>
      </c>
      <c r="J30" s="204"/>
      <c r="K30" s="205"/>
    </row>
    <row r="31" spans="1:14" ht="14.25" x14ac:dyDescent="0.15">
      <c r="A31" s="16" t="s">
        <v>102</v>
      </c>
      <c r="B31" s="131" t="s">
        <v>101</v>
      </c>
      <c r="C31" s="131"/>
      <c r="D31" s="131"/>
      <c r="E31" s="131"/>
      <c r="F31" s="200"/>
      <c r="G31" s="201"/>
      <c r="H31" s="202"/>
      <c r="I31" s="206"/>
      <c r="J31" s="207"/>
      <c r="K31" s="208"/>
    </row>
    <row r="32" spans="1:14" ht="14.25" x14ac:dyDescent="0.15">
      <c r="A32" s="94">
        <v>1</v>
      </c>
      <c r="B32" s="180" t="s">
        <v>195</v>
      </c>
      <c r="C32" s="180"/>
      <c r="D32" s="180"/>
      <c r="E32" s="180"/>
      <c r="F32" s="209">
        <v>773000</v>
      </c>
      <c r="G32" s="209"/>
      <c r="H32" s="209"/>
      <c r="I32" s="192">
        <f t="shared" ref="I32:I37" si="0">IF(ISERROR(F32/F$39), "", F32/F$39)</f>
        <v>0.29503816793893128</v>
      </c>
      <c r="J32" s="192"/>
      <c r="K32" s="192"/>
    </row>
    <row r="33" spans="1:14" ht="14.25" x14ac:dyDescent="0.15">
      <c r="A33" s="94">
        <v>2</v>
      </c>
      <c r="B33" s="180" t="s">
        <v>203</v>
      </c>
      <c r="C33" s="180"/>
      <c r="D33" s="180"/>
      <c r="E33" s="180"/>
      <c r="F33" s="209">
        <v>148000</v>
      </c>
      <c r="G33" s="209"/>
      <c r="H33" s="209"/>
      <c r="I33" s="192">
        <f t="shared" si="0"/>
        <v>5.6488549618320609E-2</v>
      </c>
      <c r="J33" s="192"/>
      <c r="K33" s="192"/>
    </row>
    <row r="34" spans="1:14" ht="14.25" x14ac:dyDescent="0.15">
      <c r="A34" s="94">
        <v>3</v>
      </c>
      <c r="B34" s="180" t="s">
        <v>205</v>
      </c>
      <c r="C34" s="180"/>
      <c r="D34" s="180"/>
      <c r="E34" s="180"/>
      <c r="F34" s="209">
        <v>1702000</v>
      </c>
      <c r="G34" s="209"/>
      <c r="H34" s="209"/>
      <c r="I34" s="192">
        <f t="shared" si="0"/>
        <v>0.64961832061068703</v>
      </c>
      <c r="J34" s="192"/>
      <c r="K34" s="192"/>
    </row>
    <row r="35" spans="1:14" ht="14.25" x14ac:dyDescent="0.15">
      <c r="A35" s="94">
        <v>4</v>
      </c>
      <c r="B35" s="180"/>
      <c r="C35" s="180"/>
      <c r="D35" s="180"/>
      <c r="E35" s="180"/>
      <c r="F35" s="209" t="str">
        <f>IF(SUMIF(C43:C102,A35,M43:M102)=0,"",SUMIF(C43:C102,A35,M43:M102))</f>
        <v/>
      </c>
      <c r="G35" s="209"/>
      <c r="H35" s="209"/>
      <c r="I35" s="192" t="str">
        <f t="shared" si="0"/>
        <v/>
      </c>
      <c r="J35" s="192"/>
      <c r="K35" s="192"/>
    </row>
    <row r="36" spans="1:14" ht="14.25" x14ac:dyDescent="0.15">
      <c r="A36" s="94">
        <v>5</v>
      </c>
      <c r="B36" s="180"/>
      <c r="C36" s="180"/>
      <c r="D36" s="180"/>
      <c r="E36" s="180"/>
      <c r="F36" s="209" t="str">
        <f>IF(SUMIF(C43:C102,A36,M43:M102)=0,"",SUMIF(C43:C102,A36,M43:M102))</f>
        <v/>
      </c>
      <c r="G36" s="209"/>
      <c r="H36" s="209"/>
      <c r="I36" s="192" t="str">
        <f t="shared" si="0"/>
        <v/>
      </c>
      <c r="J36" s="192"/>
      <c r="K36" s="192"/>
    </row>
    <row r="37" spans="1:14" ht="14.25" x14ac:dyDescent="0.15">
      <c r="A37" s="94" t="s">
        <v>165</v>
      </c>
      <c r="B37" s="180" t="s">
        <v>143</v>
      </c>
      <c r="C37" s="180"/>
      <c r="D37" s="180"/>
      <c r="E37" s="180"/>
      <c r="F37" s="209" t="str">
        <f>IF(SUMIF(C43:C102,A37,M43:M102)=0,"",SUMIF(C43:C102,A37,M43:M102))</f>
        <v/>
      </c>
      <c r="G37" s="209"/>
      <c r="H37" s="209"/>
      <c r="I37" s="192" t="str">
        <f t="shared" si="0"/>
        <v/>
      </c>
      <c r="J37" s="192"/>
      <c r="K37" s="192"/>
    </row>
    <row r="38" spans="1:14" ht="14.25" x14ac:dyDescent="0.15">
      <c r="A38" s="20"/>
      <c r="B38" s="190" t="s">
        <v>139</v>
      </c>
      <c r="C38" s="190"/>
      <c r="D38" s="190"/>
      <c r="E38" s="190"/>
      <c r="F38" s="209">
        <f>IF(M104=0,"",M104)</f>
        <v>-3000</v>
      </c>
      <c r="G38" s="209"/>
      <c r="H38" s="209"/>
      <c r="I38" s="209"/>
      <c r="J38" s="209"/>
      <c r="K38" s="209"/>
    </row>
    <row r="39" spans="1:14" ht="14.25" x14ac:dyDescent="0.15">
      <c r="A39" s="20"/>
      <c r="B39" s="191" t="s">
        <v>140</v>
      </c>
      <c r="C39" s="191"/>
      <c r="D39" s="191"/>
      <c r="E39" s="191"/>
      <c r="F39" s="209">
        <f>IF(SUM(F32:H38)=0,"",SUM(F32:H38))</f>
        <v>2620000</v>
      </c>
      <c r="G39" s="209"/>
      <c r="H39" s="209"/>
      <c r="I39" s="192">
        <f>IF(SUM(I32:K37)=0,"",SUM(I32:K37))</f>
        <v>1.001145038167939</v>
      </c>
      <c r="J39" s="192"/>
      <c r="K39" s="192"/>
    </row>
    <row r="41" spans="1:14" s="2" customFormat="1" ht="13.35" customHeight="1" x14ac:dyDescent="0.15">
      <c r="A41" s="172" t="s">
        <v>10</v>
      </c>
      <c r="B41" s="170" t="s">
        <v>58</v>
      </c>
      <c r="C41" s="170" t="s">
        <v>102</v>
      </c>
      <c r="D41" s="164" t="s">
        <v>0</v>
      </c>
      <c r="E41" s="165"/>
      <c r="F41" s="165"/>
      <c r="G41" s="165"/>
      <c r="H41" s="165"/>
      <c r="I41" s="165"/>
      <c r="J41" s="165"/>
      <c r="K41" s="165"/>
      <c r="L41" s="165"/>
      <c r="M41" s="165"/>
      <c r="N41" s="166"/>
    </row>
    <row r="42" spans="1:14" s="2" customFormat="1" ht="24" x14ac:dyDescent="0.15">
      <c r="A42" s="173"/>
      <c r="B42" s="171"/>
      <c r="C42" s="171"/>
      <c r="D42" s="14" t="s">
        <v>6</v>
      </c>
      <c r="E42" s="15" t="s">
        <v>14</v>
      </c>
      <c r="F42" s="14" t="s">
        <v>7</v>
      </c>
      <c r="G42" s="14" t="s">
        <v>8</v>
      </c>
      <c r="H42" s="14" t="s">
        <v>5</v>
      </c>
      <c r="I42" s="14" t="s">
        <v>7</v>
      </c>
      <c r="J42" s="14" t="s">
        <v>8</v>
      </c>
      <c r="K42" s="14" t="s">
        <v>5</v>
      </c>
      <c r="L42" s="11"/>
      <c r="M42" s="13" t="s">
        <v>73</v>
      </c>
      <c r="N42" s="14" t="s">
        <v>1</v>
      </c>
    </row>
    <row r="43" spans="1:14" x14ac:dyDescent="0.15">
      <c r="A43" s="79" t="s">
        <v>209</v>
      </c>
      <c r="B43" s="31">
        <f>IF(SUM(M43:M47)=0,"",SUM(M43:M47))</f>
        <v>500000</v>
      </c>
      <c r="C43" s="95" t="s">
        <v>210</v>
      </c>
      <c r="D43" s="81" t="s">
        <v>211</v>
      </c>
      <c r="E43" s="82">
        <v>1000</v>
      </c>
      <c r="F43" s="32" t="str">
        <f t="shared" ref="F43:F57" si="1">IF(E43="","","×")</f>
        <v>×</v>
      </c>
      <c r="G43" s="87">
        <v>2</v>
      </c>
      <c r="H43" s="88"/>
      <c r="I43" s="32" t="str">
        <f t="shared" ref="I43:I57" si="2">IF(G43="","","×")</f>
        <v>×</v>
      </c>
      <c r="J43" s="87">
        <v>50</v>
      </c>
      <c r="K43" s="88"/>
      <c r="L43" s="33" t="str">
        <f t="shared" ref="L43:L57" si="3">IF(J43="","","＝")</f>
        <v>＝</v>
      </c>
      <c r="M43" s="31">
        <f>IF(E43*IF(G43="",1,G43)*IF(J43="",1,J43)=0,"",E43*IF(G43="",1,G43)*IF(J43="",1,J43))</f>
        <v>100000</v>
      </c>
      <c r="N43" s="76"/>
    </row>
    <row r="44" spans="1:14" x14ac:dyDescent="0.15">
      <c r="A44" s="46"/>
      <c r="B44" s="35"/>
      <c r="C44" s="96" t="s">
        <v>207</v>
      </c>
      <c r="D44" s="83" t="s">
        <v>211</v>
      </c>
      <c r="E44" s="84">
        <v>1000</v>
      </c>
      <c r="F44" s="32" t="str">
        <f t="shared" si="1"/>
        <v>×</v>
      </c>
      <c r="G44" s="89">
        <v>2</v>
      </c>
      <c r="H44" s="90"/>
      <c r="I44" s="32" t="str">
        <f t="shared" si="2"/>
        <v>×</v>
      </c>
      <c r="J44" s="89">
        <v>200</v>
      </c>
      <c r="K44" s="90"/>
      <c r="L44" s="36" t="str">
        <f t="shared" si="3"/>
        <v>＝</v>
      </c>
      <c r="M44" s="35">
        <f t="shared" ref="M44:M102" si="4">IF(E44*IF(G44="",1,G44)*IF(J44="",1,J44)=0,"",E44*IF(G44="",1,G44)*IF(J44="",1,J44))</f>
        <v>400000</v>
      </c>
      <c r="N44" s="77"/>
    </row>
    <row r="45" spans="1:14" x14ac:dyDescent="0.15">
      <c r="A45" s="46"/>
      <c r="B45" s="35"/>
      <c r="C45" s="96"/>
      <c r="D45" s="83"/>
      <c r="E45" s="84"/>
      <c r="F45" s="32" t="str">
        <f t="shared" si="1"/>
        <v/>
      </c>
      <c r="G45" s="89"/>
      <c r="H45" s="90"/>
      <c r="I45" s="32" t="str">
        <f t="shared" si="2"/>
        <v/>
      </c>
      <c r="J45" s="89"/>
      <c r="K45" s="90"/>
      <c r="L45" s="36" t="str">
        <f t="shared" si="3"/>
        <v/>
      </c>
      <c r="M45" s="35" t="str">
        <f t="shared" si="4"/>
        <v/>
      </c>
      <c r="N45" s="77"/>
    </row>
    <row r="46" spans="1:14" x14ac:dyDescent="0.15">
      <c r="A46" s="46"/>
      <c r="B46" s="35"/>
      <c r="C46" s="96"/>
      <c r="D46" s="83"/>
      <c r="E46" s="84"/>
      <c r="F46" s="32" t="str">
        <f t="shared" si="1"/>
        <v/>
      </c>
      <c r="G46" s="89"/>
      <c r="H46" s="90"/>
      <c r="I46" s="32" t="str">
        <f t="shared" si="2"/>
        <v/>
      </c>
      <c r="J46" s="89"/>
      <c r="K46" s="90"/>
      <c r="L46" s="36" t="str">
        <f t="shared" si="3"/>
        <v/>
      </c>
      <c r="M46" s="35" t="str">
        <f t="shared" si="4"/>
        <v/>
      </c>
      <c r="N46" s="77"/>
    </row>
    <row r="47" spans="1:14" x14ac:dyDescent="0.15">
      <c r="A47" s="46"/>
      <c r="B47" s="35"/>
      <c r="C47" s="96"/>
      <c r="D47" s="83"/>
      <c r="E47" s="84"/>
      <c r="F47" s="32" t="str">
        <f t="shared" si="1"/>
        <v/>
      </c>
      <c r="G47" s="89"/>
      <c r="H47" s="90"/>
      <c r="I47" s="32" t="str">
        <f t="shared" si="2"/>
        <v/>
      </c>
      <c r="J47" s="89"/>
      <c r="K47" s="90"/>
      <c r="L47" s="37" t="str">
        <f t="shared" si="3"/>
        <v/>
      </c>
      <c r="M47" s="38" t="str">
        <f t="shared" si="4"/>
        <v/>
      </c>
      <c r="N47" s="77"/>
    </row>
    <row r="48" spans="1:14" x14ac:dyDescent="0.15">
      <c r="A48" s="79" t="s">
        <v>212</v>
      </c>
      <c r="B48" s="31">
        <f>IF(SUM(M48:M52)=0,"",SUM(M48:M52))</f>
        <v>200000</v>
      </c>
      <c r="C48" s="95" t="s">
        <v>207</v>
      </c>
      <c r="D48" s="81" t="s">
        <v>213</v>
      </c>
      <c r="E48" s="82">
        <v>10000</v>
      </c>
      <c r="F48" s="39" t="str">
        <f t="shared" si="1"/>
        <v>×</v>
      </c>
      <c r="G48" s="87">
        <v>2</v>
      </c>
      <c r="H48" s="88"/>
      <c r="I48" s="39" t="str">
        <f t="shared" si="2"/>
        <v>×</v>
      </c>
      <c r="J48" s="87">
        <v>4</v>
      </c>
      <c r="K48" s="88"/>
      <c r="L48" s="33" t="str">
        <f t="shared" si="3"/>
        <v>＝</v>
      </c>
      <c r="M48" s="31">
        <f t="shared" si="4"/>
        <v>80000</v>
      </c>
      <c r="N48" s="76"/>
    </row>
    <row r="49" spans="1:14" x14ac:dyDescent="0.15">
      <c r="A49" s="46"/>
      <c r="B49" s="35"/>
      <c r="C49" s="96" t="s">
        <v>214</v>
      </c>
      <c r="D49" s="83" t="s">
        <v>215</v>
      </c>
      <c r="E49" s="84">
        <v>10000</v>
      </c>
      <c r="F49" s="32" t="str">
        <f t="shared" si="1"/>
        <v>×</v>
      </c>
      <c r="G49" s="89">
        <v>10</v>
      </c>
      <c r="H49" s="90"/>
      <c r="I49" s="32" t="str">
        <f t="shared" si="2"/>
        <v>×</v>
      </c>
      <c r="J49" s="89">
        <v>1</v>
      </c>
      <c r="K49" s="90"/>
      <c r="L49" s="36" t="str">
        <f t="shared" si="3"/>
        <v>＝</v>
      </c>
      <c r="M49" s="35">
        <f t="shared" si="4"/>
        <v>100000</v>
      </c>
      <c r="N49" s="77"/>
    </row>
    <row r="50" spans="1:14" x14ac:dyDescent="0.15">
      <c r="A50" s="46"/>
      <c r="B50" s="35"/>
      <c r="C50" s="96" t="s">
        <v>216</v>
      </c>
      <c r="D50" s="83" t="s">
        <v>217</v>
      </c>
      <c r="E50" s="84">
        <v>20000</v>
      </c>
      <c r="F50" s="32" t="str">
        <f t="shared" si="1"/>
        <v>×</v>
      </c>
      <c r="G50" s="89">
        <v>1</v>
      </c>
      <c r="H50" s="90"/>
      <c r="I50" s="32" t="str">
        <f t="shared" si="2"/>
        <v>×</v>
      </c>
      <c r="J50" s="89">
        <v>1</v>
      </c>
      <c r="K50" s="90"/>
      <c r="L50" s="36" t="str">
        <f t="shared" si="3"/>
        <v>＝</v>
      </c>
      <c r="M50" s="35">
        <f t="shared" si="4"/>
        <v>20000</v>
      </c>
      <c r="N50" s="77"/>
    </row>
    <row r="51" spans="1:14" x14ac:dyDescent="0.15">
      <c r="A51" s="46"/>
      <c r="B51" s="35"/>
      <c r="C51" s="96"/>
      <c r="D51" s="83"/>
      <c r="E51" s="84"/>
      <c r="F51" s="32" t="str">
        <f t="shared" si="1"/>
        <v/>
      </c>
      <c r="G51" s="89"/>
      <c r="H51" s="90"/>
      <c r="I51" s="32" t="str">
        <f t="shared" si="2"/>
        <v/>
      </c>
      <c r="J51" s="89"/>
      <c r="K51" s="90"/>
      <c r="L51" s="36" t="str">
        <f t="shared" si="3"/>
        <v/>
      </c>
      <c r="M51" s="35" t="str">
        <f t="shared" si="4"/>
        <v/>
      </c>
      <c r="N51" s="77"/>
    </row>
    <row r="52" spans="1:14" x14ac:dyDescent="0.15">
      <c r="A52" s="46"/>
      <c r="B52" s="35"/>
      <c r="C52" s="96"/>
      <c r="D52" s="83"/>
      <c r="E52" s="85"/>
      <c r="F52" s="40" t="str">
        <f t="shared" si="1"/>
        <v/>
      </c>
      <c r="G52" s="89"/>
      <c r="H52" s="90"/>
      <c r="I52" s="40" t="str">
        <f t="shared" si="2"/>
        <v/>
      </c>
      <c r="J52" s="89"/>
      <c r="K52" s="90"/>
      <c r="L52" s="37" t="str">
        <f t="shared" si="3"/>
        <v/>
      </c>
      <c r="M52" s="38" t="str">
        <f t="shared" si="4"/>
        <v/>
      </c>
      <c r="N52" s="78"/>
    </row>
    <row r="53" spans="1:14" x14ac:dyDescent="0.15">
      <c r="A53" s="79" t="s">
        <v>218</v>
      </c>
      <c r="B53" s="31">
        <f>IF(SUM(M53:M57)=0,"",SUM(M53:M57))</f>
        <v>80000</v>
      </c>
      <c r="C53" s="95" t="s">
        <v>210</v>
      </c>
      <c r="D53" s="81" t="s">
        <v>219</v>
      </c>
      <c r="E53" s="84">
        <v>10000</v>
      </c>
      <c r="F53" s="32" t="str">
        <f t="shared" si="1"/>
        <v>×</v>
      </c>
      <c r="G53" s="87">
        <v>2</v>
      </c>
      <c r="H53" s="88"/>
      <c r="I53" s="32" t="str">
        <f t="shared" si="2"/>
        <v>×</v>
      </c>
      <c r="J53" s="87">
        <v>2</v>
      </c>
      <c r="K53" s="88"/>
      <c r="L53" s="33" t="str">
        <f t="shared" si="3"/>
        <v>＝</v>
      </c>
      <c r="M53" s="31">
        <f t="shared" si="4"/>
        <v>40000</v>
      </c>
      <c r="N53" s="76"/>
    </row>
    <row r="54" spans="1:14" x14ac:dyDescent="0.15">
      <c r="A54" s="46"/>
      <c r="B54" s="35"/>
      <c r="C54" s="96" t="s">
        <v>214</v>
      </c>
      <c r="D54" s="83" t="s">
        <v>220</v>
      </c>
      <c r="E54" s="84">
        <v>1000</v>
      </c>
      <c r="F54" s="32" t="str">
        <f t="shared" si="1"/>
        <v>×</v>
      </c>
      <c r="G54" s="89">
        <v>20</v>
      </c>
      <c r="H54" s="90"/>
      <c r="I54" s="32" t="str">
        <f t="shared" si="2"/>
        <v>×</v>
      </c>
      <c r="J54" s="89">
        <v>1</v>
      </c>
      <c r="K54" s="90"/>
      <c r="L54" s="36" t="str">
        <f t="shared" si="3"/>
        <v>＝</v>
      </c>
      <c r="M54" s="35">
        <f t="shared" si="4"/>
        <v>20000</v>
      </c>
      <c r="N54" s="77"/>
    </row>
    <row r="55" spans="1:14" x14ac:dyDescent="0.15">
      <c r="A55" s="46"/>
      <c r="B55" s="35"/>
      <c r="C55" s="96" t="s">
        <v>214</v>
      </c>
      <c r="D55" s="83" t="s">
        <v>221</v>
      </c>
      <c r="E55" s="84">
        <v>2000</v>
      </c>
      <c r="F55" s="32" t="str">
        <f t="shared" si="1"/>
        <v>×</v>
      </c>
      <c r="G55" s="89">
        <v>2</v>
      </c>
      <c r="H55" s="90"/>
      <c r="I55" s="32" t="str">
        <f t="shared" si="2"/>
        <v>×</v>
      </c>
      <c r="J55" s="89">
        <v>1</v>
      </c>
      <c r="K55" s="90"/>
      <c r="L55" s="36" t="str">
        <f t="shared" si="3"/>
        <v>＝</v>
      </c>
      <c r="M55" s="35">
        <f t="shared" si="4"/>
        <v>4000</v>
      </c>
      <c r="N55" s="77"/>
    </row>
    <row r="56" spans="1:14" x14ac:dyDescent="0.15">
      <c r="A56" s="46"/>
      <c r="B56" s="35"/>
      <c r="C56" s="96" t="s">
        <v>222</v>
      </c>
      <c r="D56" s="83" t="s">
        <v>221</v>
      </c>
      <c r="E56" s="84">
        <v>2000</v>
      </c>
      <c r="F56" s="32" t="str">
        <f t="shared" si="1"/>
        <v>×</v>
      </c>
      <c r="G56" s="89">
        <v>2</v>
      </c>
      <c r="H56" s="90"/>
      <c r="I56" s="32" t="str">
        <f t="shared" si="2"/>
        <v>×</v>
      </c>
      <c r="J56" s="89">
        <v>4</v>
      </c>
      <c r="K56" s="90"/>
      <c r="L56" s="36" t="str">
        <f t="shared" si="3"/>
        <v>＝</v>
      </c>
      <c r="M56" s="35">
        <f t="shared" si="4"/>
        <v>16000</v>
      </c>
      <c r="N56" s="77"/>
    </row>
    <row r="57" spans="1:14" x14ac:dyDescent="0.15">
      <c r="A57" s="47"/>
      <c r="B57" s="35"/>
      <c r="C57" s="97"/>
      <c r="D57" s="86"/>
      <c r="E57" s="85"/>
      <c r="F57" s="32" t="str">
        <f t="shared" si="1"/>
        <v/>
      </c>
      <c r="G57" s="89"/>
      <c r="H57" s="90"/>
      <c r="I57" s="32" t="str">
        <f t="shared" si="2"/>
        <v/>
      </c>
      <c r="J57" s="89"/>
      <c r="K57" s="90"/>
      <c r="L57" s="37" t="str">
        <f t="shared" si="3"/>
        <v/>
      </c>
      <c r="M57" s="38" t="str">
        <f t="shared" si="4"/>
        <v/>
      </c>
      <c r="N57" s="78"/>
    </row>
    <row r="58" spans="1:14" x14ac:dyDescent="0.15">
      <c r="A58" s="80" t="s">
        <v>223</v>
      </c>
      <c r="B58" s="31">
        <f>IF(SUM(M58:M62)=0,"",SUM(M58:M62))</f>
        <v>250000</v>
      </c>
      <c r="C58" s="96" t="s">
        <v>222</v>
      </c>
      <c r="D58" s="83" t="s">
        <v>224</v>
      </c>
      <c r="E58" s="82">
        <v>1000</v>
      </c>
      <c r="F58" s="32" t="str">
        <f t="shared" ref="F58:F102" si="5">IF(E58="","","×")</f>
        <v>×</v>
      </c>
      <c r="G58" s="87">
        <v>40</v>
      </c>
      <c r="H58" s="88"/>
      <c r="I58" s="32" t="str">
        <f t="shared" ref="I58:I102" si="6">IF(G58="","","×")</f>
        <v>×</v>
      </c>
      <c r="J58" s="87">
        <v>4</v>
      </c>
      <c r="K58" s="88"/>
      <c r="L58" s="33" t="str">
        <f t="shared" ref="L58:L102" si="7">IF(J58="","","＝")</f>
        <v>＝</v>
      </c>
      <c r="M58" s="31">
        <f t="shared" si="4"/>
        <v>160000</v>
      </c>
      <c r="N58" s="77"/>
    </row>
    <row r="59" spans="1:14" x14ac:dyDescent="0.15">
      <c r="A59" s="46"/>
      <c r="B59" s="35"/>
      <c r="C59" s="96" t="s">
        <v>225</v>
      </c>
      <c r="D59" s="83" t="s">
        <v>226</v>
      </c>
      <c r="E59" s="84">
        <v>20</v>
      </c>
      <c r="F59" s="32" t="str">
        <f t="shared" si="5"/>
        <v>×</v>
      </c>
      <c r="G59" s="89">
        <v>500</v>
      </c>
      <c r="H59" s="90"/>
      <c r="I59" s="32" t="str">
        <f t="shared" si="6"/>
        <v>×</v>
      </c>
      <c r="J59" s="89">
        <v>1</v>
      </c>
      <c r="K59" s="90"/>
      <c r="L59" s="36" t="str">
        <f t="shared" si="7"/>
        <v>＝</v>
      </c>
      <c r="M59" s="35">
        <f t="shared" si="4"/>
        <v>10000</v>
      </c>
      <c r="N59" s="77"/>
    </row>
    <row r="60" spans="1:14" x14ac:dyDescent="0.15">
      <c r="A60" s="46"/>
      <c r="B60" s="35"/>
      <c r="C60" s="96" t="s">
        <v>222</v>
      </c>
      <c r="D60" s="83" t="s">
        <v>226</v>
      </c>
      <c r="E60" s="84">
        <v>20</v>
      </c>
      <c r="F60" s="32" t="str">
        <f t="shared" si="5"/>
        <v>×</v>
      </c>
      <c r="G60" s="89">
        <v>500</v>
      </c>
      <c r="H60" s="90"/>
      <c r="I60" s="32" t="str">
        <f t="shared" si="6"/>
        <v>×</v>
      </c>
      <c r="J60" s="89">
        <v>1</v>
      </c>
      <c r="K60" s="90"/>
      <c r="L60" s="36" t="str">
        <f t="shared" si="7"/>
        <v>＝</v>
      </c>
      <c r="M60" s="35">
        <f t="shared" si="4"/>
        <v>10000</v>
      </c>
      <c r="N60" s="77"/>
    </row>
    <row r="61" spans="1:14" x14ac:dyDescent="0.15">
      <c r="A61" s="46"/>
      <c r="B61" s="35"/>
      <c r="C61" s="96" t="s">
        <v>225</v>
      </c>
      <c r="D61" s="83" t="s">
        <v>227</v>
      </c>
      <c r="E61" s="84">
        <v>100</v>
      </c>
      <c r="F61" s="32" t="str">
        <f t="shared" si="5"/>
        <v>×</v>
      </c>
      <c r="G61" s="89">
        <v>700</v>
      </c>
      <c r="H61" s="90"/>
      <c r="I61" s="32" t="str">
        <f t="shared" si="6"/>
        <v>×</v>
      </c>
      <c r="J61" s="89">
        <v>1</v>
      </c>
      <c r="K61" s="90"/>
      <c r="L61" s="36" t="str">
        <f t="shared" si="7"/>
        <v>＝</v>
      </c>
      <c r="M61" s="35">
        <f t="shared" si="4"/>
        <v>70000</v>
      </c>
      <c r="N61" s="77"/>
    </row>
    <row r="62" spans="1:14" ht="12" customHeight="1" x14ac:dyDescent="0.15">
      <c r="A62" s="46"/>
      <c r="B62" s="35"/>
      <c r="C62" s="96"/>
      <c r="D62" s="83"/>
      <c r="E62" s="85"/>
      <c r="F62" s="32" t="str">
        <f t="shared" si="5"/>
        <v/>
      </c>
      <c r="G62" s="89"/>
      <c r="H62" s="90"/>
      <c r="I62" s="32" t="str">
        <f t="shared" si="6"/>
        <v/>
      </c>
      <c r="J62" s="89"/>
      <c r="K62" s="90"/>
      <c r="L62" s="37" t="str">
        <f t="shared" si="7"/>
        <v/>
      </c>
      <c r="M62" s="38" t="str">
        <f t="shared" si="4"/>
        <v/>
      </c>
      <c r="N62" s="77"/>
    </row>
    <row r="63" spans="1:14" x14ac:dyDescent="0.15">
      <c r="A63" s="79" t="s">
        <v>228</v>
      </c>
      <c r="B63" s="31">
        <f>IF(SUM(M63:M67)=0,"",SUM(M63:M67))</f>
        <v>40000</v>
      </c>
      <c r="C63" s="95" t="s">
        <v>216</v>
      </c>
      <c r="D63" s="81" t="s">
        <v>229</v>
      </c>
      <c r="E63" s="82">
        <v>20000</v>
      </c>
      <c r="F63" s="39" t="str">
        <f t="shared" si="5"/>
        <v>×</v>
      </c>
      <c r="G63" s="87">
        <v>1</v>
      </c>
      <c r="H63" s="88"/>
      <c r="I63" s="39" t="str">
        <f t="shared" si="6"/>
        <v>×</v>
      </c>
      <c r="J63" s="87">
        <v>1</v>
      </c>
      <c r="K63" s="88"/>
      <c r="L63" s="33" t="str">
        <f t="shared" si="7"/>
        <v>＝</v>
      </c>
      <c r="M63" s="31">
        <f t="shared" si="4"/>
        <v>20000</v>
      </c>
      <c r="N63" s="76"/>
    </row>
    <row r="64" spans="1:14" x14ac:dyDescent="0.15">
      <c r="A64" s="46"/>
      <c r="B64" s="35"/>
      <c r="C64" s="96" t="s">
        <v>214</v>
      </c>
      <c r="D64" s="83" t="s">
        <v>226</v>
      </c>
      <c r="E64" s="84">
        <v>20000</v>
      </c>
      <c r="F64" s="32" t="str">
        <f t="shared" si="5"/>
        <v>×</v>
      </c>
      <c r="G64" s="89">
        <v>1</v>
      </c>
      <c r="H64" s="90"/>
      <c r="I64" s="32" t="str">
        <f t="shared" si="6"/>
        <v>×</v>
      </c>
      <c r="J64" s="89">
        <v>1</v>
      </c>
      <c r="K64" s="90"/>
      <c r="L64" s="36" t="str">
        <f t="shared" si="7"/>
        <v>＝</v>
      </c>
      <c r="M64" s="35">
        <f t="shared" si="4"/>
        <v>20000</v>
      </c>
      <c r="N64" s="77"/>
    </row>
    <row r="65" spans="1:14" x14ac:dyDescent="0.15">
      <c r="A65" s="46"/>
      <c r="B65" s="35"/>
      <c r="C65" s="96"/>
      <c r="D65" s="83"/>
      <c r="E65" s="84"/>
      <c r="F65" s="32" t="str">
        <f t="shared" si="5"/>
        <v/>
      </c>
      <c r="G65" s="89"/>
      <c r="H65" s="90"/>
      <c r="I65" s="32" t="str">
        <f t="shared" si="6"/>
        <v/>
      </c>
      <c r="J65" s="89"/>
      <c r="K65" s="90"/>
      <c r="L65" s="36" t="str">
        <f t="shared" si="7"/>
        <v/>
      </c>
      <c r="M65" s="35" t="str">
        <f t="shared" si="4"/>
        <v/>
      </c>
      <c r="N65" s="77"/>
    </row>
    <row r="66" spans="1:14" x14ac:dyDescent="0.15">
      <c r="A66" s="46"/>
      <c r="B66" s="35"/>
      <c r="C66" s="96"/>
      <c r="D66" s="83"/>
      <c r="E66" s="84"/>
      <c r="F66" s="32" t="str">
        <f t="shared" si="5"/>
        <v/>
      </c>
      <c r="G66" s="89"/>
      <c r="H66" s="90"/>
      <c r="I66" s="32" t="str">
        <f t="shared" si="6"/>
        <v/>
      </c>
      <c r="J66" s="89"/>
      <c r="K66" s="90"/>
      <c r="L66" s="36" t="str">
        <f t="shared" si="7"/>
        <v/>
      </c>
      <c r="M66" s="35" t="str">
        <f t="shared" si="4"/>
        <v/>
      </c>
      <c r="N66" s="77"/>
    </row>
    <row r="67" spans="1:14" x14ac:dyDescent="0.15">
      <c r="A67" s="46"/>
      <c r="B67" s="35"/>
      <c r="C67" s="96"/>
      <c r="D67" s="83"/>
      <c r="E67" s="84"/>
      <c r="F67" s="40" t="str">
        <f t="shared" si="5"/>
        <v/>
      </c>
      <c r="G67" s="89"/>
      <c r="H67" s="90"/>
      <c r="I67" s="40" t="str">
        <f t="shared" si="6"/>
        <v/>
      </c>
      <c r="J67" s="89"/>
      <c r="K67" s="90"/>
      <c r="L67" s="37" t="str">
        <f t="shared" si="7"/>
        <v/>
      </c>
      <c r="M67" s="38" t="str">
        <f t="shared" si="4"/>
        <v/>
      </c>
      <c r="N67" s="77"/>
    </row>
    <row r="68" spans="1:14" x14ac:dyDescent="0.15">
      <c r="A68" s="79" t="s">
        <v>230</v>
      </c>
      <c r="B68" s="31">
        <f>IF(SUM(M68:M72)=0,"",SUM(M68:M72))</f>
        <v>60000</v>
      </c>
      <c r="C68" s="95" t="s">
        <v>232</v>
      </c>
      <c r="D68" s="81" t="s">
        <v>231</v>
      </c>
      <c r="E68" s="82">
        <v>20000</v>
      </c>
      <c r="F68" s="32" t="str">
        <f t="shared" si="5"/>
        <v>×</v>
      </c>
      <c r="G68" s="87">
        <v>1</v>
      </c>
      <c r="H68" s="88"/>
      <c r="I68" s="32" t="str">
        <f t="shared" si="6"/>
        <v>×</v>
      </c>
      <c r="J68" s="87">
        <v>1</v>
      </c>
      <c r="K68" s="88"/>
      <c r="L68" s="33" t="str">
        <f t="shared" si="7"/>
        <v>＝</v>
      </c>
      <c r="M68" s="31">
        <f t="shared" si="4"/>
        <v>20000</v>
      </c>
      <c r="N68" s="76"/>
    </row>
    <row r="69" spans="1:14" x14ac:dyDescent="0.15">
      <c r="A69" s="46"/>
      <c r="B69" s="35"/>
      <c r="C69" s="96" t="s">
        <v>222</v>
      </c>
      <c r="D69" s="83" t="s">
        <v>233</v>
      </c>
      <c r="E69" s="84">
        <v>10000</v>
      </c>
      <c r="F69" s="32" t="str">
        <f t="shared" si="5"/>
        <v>×</v>
      </c>
      <c r="G69" s="89">
        <v>1</v>
      </c>
      <c r="H69" s="90"/>
      <c r="I69" s="32" t="str">
        <f t="shared" si="6"/>
        <v>×</v>
      </c>
      <c r="J69" s="89">
        <v>4</v>
      </c>
      <c r="K69" s="90"/>
      <c r="L69" s="36" t="str">
        <f t="shared" si="7"/>
        <v>＝</v>
      </c>
      <c r="M69" s="35">
        <f t="shared" si="4"/>
        <v>40000</v>
      </c>
      <c r="N69" s="77"/>
    </row>
    <row r="70" spans="1:14" x14ac:dyDescent="0.15">
      <c r="A70" s="46"/>
      <c r="B70" s="35"/>
      <c r="C70" s="96"/>
      <c r="D70" s="83"/>
      <c r="E70" s="84"/>
      <c r="F70" s="32" t="str">
        <f t="shared" si="5"/>
        <v/>
      </c>
      <c r="G70" s="89"/>
      <c r="H70" s="90"/>
      <c r="I70" s="32" t="str">
        <f t="shared" si="6"/>
        <v/>
      </c>
      <c r="J70" s="89"/>
      <c r="K70" s="90"/>
      <c r="L70" s="36" t="str">
        <f t="shared" si="7"/>
        <v/>
      </c>
      <c r="M70" s="35" t="str">
        <f t="shared" si="4"/>
        <v/>
      </c>
      <c r="N70" s="77"/>
    </row>
    <row r="71" spans="1:14" x14ac:dyDescent="0.15">
      <c r="A71" s="46"/>
      <c r="B71" s="35"/>
      <c r="C71" s="96"/>
      <c r="D71" s="83"/>
      <c r="E71" s="84"/>
      <c r="F71" s="32" t="str">
        <f t="shared" si="5"/>
        <v/>
      </c>
      <c r="G71" s="89"/>
      <c r="H71" s="90"/>
      <c r="I71" s="32" t="str">
        <f t="shared" si="6"/>
        <v/>
      </c>
      <c r="J71" s="89"/>
      <c r="K71" s="90"/>
      <c r="L71" s="36" t="str">
        <f t="shared" si="7"/>
        <v/>
      </c>
      <c r="M71" s="35" t="str">
        <f t="shared" si="4"/>
        <v/>
      </c>
      <c r="N71" s="77"/>
    </row>
    <row r="72" spans="1:14" x14ac:dyDescent="0.15">
      <c r="A72" s="47"/>
      <c r="B72" s="35"/>
      <c r="C72" s="97"/>
      <c r="D72" s="86"/>
      <c r="E72" s="85"/>
      <c r="F72" s="32" t="str">
        <f t="shared" si="5"/>
        <v/>
      </c>
      <c r="G72" s="89"/>
      <c r="H72" s="90"/>
      <c r="I72" s="32" t="str">
        <f t="shared" si="6"/>
        <v/>
      </c>
      <c r="J72" s="89"/>
      <c r="K72" s="90"/>
      <c r="L72" s="37" t="str">
        <f t="shared" si="7"/>
        <v/>
      </c>
      <c r="M72" s="38" t="str">
        <f t="shared" si="4"/>
        <v/>
      </c>
      <c r="N72" s="78"/>
    </row>
    <row r="73" spans="1:14" x14ac:dyDescent="0.15">
      <c r="A73" s="80" t="s">
        <v>234</v>
      </c>
      <c r="B73" s="31">
        <f>IF(SUM(M73:M77)=0,"",SUM(M73:M77))</f>
        <v>120000</v>
      </c>
      <c r="C73" s="96" t="s">
        <v>214</v>
      </c>
      <c r="D73" s="83" t="s">
        <v>235</v>
      </c>
      <c r="E73" s="84">
        <v>20000</v>
      </c>
      <c r="F73" s="32" t="str">
        <f t="shared" si="5"/>
        <v>×</v>
      </c>
      <c r="G73" s="87">
        <v>1</v>
      </c>
      <c r="H73" s="88"/>
      <c r="I73" s="32" t="str">
        <f t="shared" si="6"/>
        <v>×</v>
      </c>
      <c r="J73" s="87">
        <v>1</v>
      </c>
      <c r="K73" s="88"/>
      <c r="L73" s="33" t="str">
        <f t="shared" si="7"/>
        <v>＝</v>
      </c>
      <c r="M73" s="31">
        <f t="shared" si="4"/>
        <v>20000</v>
      </c>
      <c r="N73" s="77"/>
    </row>
    <row r="74" spans="1:14" x14ac:dyDescent="0.15">
      <c r="A74" s="46"/>
      <c r="B74" s="35"/>
      <c r="C74" s="96" t="s">
        <v>236</v>
      </c>
      <c r="D74" s="83" t="s">
        <v>237</v>
      </c>
      <c r="E74" s="84">
        <v>25000</v>
      </c>
      <c r="F74" s="32" t="str">
        <f t="shared" si="5"/>
        <v>×</v>
      </c>
      <c r="G74" s="89">
        <v>1</v>
      </c>
      <c r="H74" s="90"/>
      <c r="I74" s="32" t="str">
        <f t="shared" si="6"/>
        <v>×</v>
      </c>
      <c r="J74" s="89">
        <v>4</v>
      </c>
      <c r="K74" s="90"/>
      <c r="L74" s="36" t="str">
        <f t="shared" si="7"/>
        <v>＝</v>
      </c>
      <c r="M74" s="35">
        <f t="shared" si="4"/>
        <v>100000</v>
      </c>
      <c r="N74" s="77"/>
    </row>
    <row r="75" spans="1:14" x14ac:dyDescent="0.15">
      <c r="A75" s="46"/>
      <c r="B75" s="35"/>
      <c r="C75" s="96"/>
      <c r="D75" s="83"/>
      <c r="E75" s="84"/>
      <c r="F75" s="32" t="str">
        <f t="shared" si="5"/>
        <v/>
      </c>
      <c r="G75" s="89"/>
      <c r="H75" s="90"/>
      <c r="I75" s="32" t="str">
        <f t="shared" si="6"/>
        <v/>
      </c>
      <c r="J75" s="89"/>
      <c r="K75" s="90"/>
      <c r="L75" s="36" t="str">
        <f t="shared" si="7"/>
        <v/>
      </c>
      <c r="M75" s="35" t="str">
        <f t="shared" si="4"/>
        <v/>
      </c>
      <c r="N75" s="77"/>
    </row>
    <row r="76" spans="1:14" x14ac:dyDescent="0.15">
      <c r="A76" s="46"/>
      <c r="B76" s="35"/>
      <c r="C76" s="96"/>
      <c r="D76" s="83"/>
      <c r="E76" s="84"/>
      <c r="F76" s="32" t="str">
        <f t="shared" si="5"/>
        <v/>
      </c>
      <c r="G76" s="89"/>
      <c r="H76" s="90"/>
      <c r="I76" s="32" t="str">
        <f t="shared" si="6"/>
        <v/>
      </c>
      <c r="J76" s="89"/>
      <c r="K76" s="90"/>
      <c r="L76" s="36" t="str">
        <f t="shared" si="7"/>
        <v/>
      </c>
      <c r="M76" s="35" t="str">
        <f t="shared" si="4"/>
        <v/>
      </c>
      <c r="N76" s="77"/>
    </row>
    <row r="77" spans="1:14" x14ac:dyDescent="0.15">
      <c r="A77" s="46"/>
      <c r="B77" s="35"/>
      <c r="C77" s="96"/>
      <c r="D77" s="83"/>
      <c r="E77" s="84"/>
      <c r="F77" s="32" t="str">
        <f t="shared" si="5"/>
        <v/>
      </c>
      <c r="G77" s="89"/>
      <c r="H77" s="90"/>
      <c r="I77" s="32" t="str">
        <f t="shared" si="6"/>
        <v/>
      </c>
      <c r="J77" s="89"/>
      <c r="K77" s="90"/>
      <c r="L77" s="37" t="str">
        <f t="shared" si="7"/>
        <v/>
      </c>
      <c r="M77" s="38" t="str">
        <f t="shared" si="4"/>
        <v/>
      </c>
      <c r="N77" s="77"/>
    </row>
    <row r="78" spans="1:14" x14ac:dyDescent="0.15">
      <c r="A78" s="79" t="s">
        <v>238</v>
      </c>
      <c r="B78" s="31">
        <f>IF(SUM(M78:M82)=0,"",SUM(M78:M82))</f>
        <v>500000</v>
      </c>
      <c r="C78" s="95" t="s">
        <v>210</v>
      </c>
      <c r="D78" s="81" t="s">
        <v>239</v>
      </c>
      <c r="E78" s="82">
        <v>100000</v>
      </c>
      <c r="F78" s="39" t="str">
        <f t="shared" si="5"/>
        <v>×</v>
      </c>
      <c r="G78" s="87">
        <v>1</v>
      </c>
      <c r="H78" s="88"/>
      <c r="I78" s="39" t="str">
        <f t="shared" si="6"/>
        <v>×</v>
      </c>
      <c r="J78" s="87">
        <v>1</v>
      </c>
      <c r="K78" s="88"/>
      <c r="L78" s="33" t="str">
        <f t="shared" si="7"/>
        <v>＝</v>
      </c>
      <c r="M78" s="31">
        <f t="shared" si="4"/>
        <v>100000</v>
      </c>
      <c r="N78" s="76"/>
    </row>
    <row r="79" spans="1:14" x14ac:dyDescent="0.15">
      <c r="A79" s="46"/>
      <c r="B79" s="35"/>
      <c r="C79" s="96" t="s">
        <v>236</v>
      </c>
      <c r="D79" s="81" t="s">
        <v>239</v>
      </c>
      <c r="E79" s="84">
        <v>100000</v>
      </c>
      <c r="F79" s="32" t="str">
        <f t="shared" si="5"/>
        <v>×</v>
      </c>
      <c r="G79" s="89">
        <v>1</v>
      </c>
      <c r="H79" s="90"/>
      <c r="I79" s="32" t="str">
        <f t="shared" si="6"/>
        <v>×</v>
      </c>
      <c r="J79" s="89">
        <v>4</v>
      </c>
      <c r="K79" s="90"/>
      <c r="L79" s="36" t="str">
        <f t="shared" si="7"/>
        <v>＝</v>
      </c>
      <c r="M79" s="35">
        <f t="shared" si="4"/>
        <v>400000</v>
      </c>
      <c r="N79" s="77"/>
    </row>
    <row r="80" spans="1:14" x14ac:dyDescent="0.15">
      <c r="A80" s="46"/>
      <c r="B80" s="35"/>
      <c r="C80" s="96"/>
      <c r="D80" s="83"/>
      <c r="E80" s="84"/>
      <c r="F80" s="32" t="str">
        <f t="shared" si="5"/>
        <v/>
      </c>
      <c r="G80" s="89"/>
      <c r="H80" s="90"/>
      <c r="I80" s="32" t="str">
        <f t="shared" si="6"/>
        <v/>
      </c>
      <c r="J80" s="89"/>
      <c r="K80" s="90"/>
      <c r="L80" s="36" t="str">
        <f t="shared" si="7"/>
        <v/>
      </c>
      <c r="M80" s="35" t="str">
        <f t="shared" si="4"/>
        <v/>
      </c>
      <c r="N80" s="77"/>
    </row>
    <row r="81" spans="1:14" x14ac:dyDescent="0.15">
      <c r="A81" s="46"/>
      <c r="B81" s="35"/>
      <c r="C81" s="96"/>
      <c r="D81" s="83"/>
      <c r="E81" s="84"/>
      <c r="F81" s="32" t="str">
        <f t="shared" si="5"/>
        <v/>
      </c>
      <c r="G81" s="89"/>
      <c r="H81" s="90"/>
      <c r="I81" s="32" t="str">
        <f t="shared" si="6"/>
        <v/>
      </c>
      <c r="J81" s="89"/>
      <c r="K81" s="90"/>
      <c r="L81" s="36" t="str">
        <f t="shared" si="7"/>
        <v/>
      </c>
      <c r="M81" s="35" t="str">
        <f t="shared" si="4"/>
        <v/>
      </c>
      <c r="N81" s="77"/>
    </row>
    <row r="82" spans="1:14" x14ac:dyDescent="0.15">
      <c r="B82" s="35"/>
      <c r="C82" s="97"/>
      <c r="D82" s="86"/>
      <c r="E82" s="85"/>
      <c r="F82" s="40" t="str">
        <f t="shared" si="5"/>
        <v/>
      </c>
      <c r="G82" s="89"/>
      <c r="H82" s="90"/>
      <c r="I82" s="40" t="str">
        <f t="shared" si="6"/>
        <v/>
      </c>
      <c r="J82" s="89"/>
      <c r="K82" s="90"/>
      <c r="L82" s="37" t="str">
        <f t="shared" si="7"/>
        <v/>
      </c>
      <c r="M82" s="38" t="str">
        <f t="shared" si="4"/>
        <v/>
      </c>
      <c r="N82" s="78"/>
    </row>
    <row r="83" spans="1:14" x14ac:dyDescent="0.15">
      <c r="A83" s="79" t="s">
        <v>240</v>
      </c>
      <c r="B83" s="31">
        <f>IF(SUM(M83:M87)=0,"",SUM(M83:M87))</f>
        <v>230000</v>
      </c>
      <c r="C83" s="95" t="s">
        <v>210</v>
      </c>
      <c r="D83" s="81" t="s">
        <v>241</v>
      </c>
      <c r="E83" s="84">
        <v>92</v>
      </c>
      <c r="F83" s="32" t="str">
        <f t="shared" si="5"/>
        <v>×</v>
      </c>
      <c r="G83" s="87">
        <v>500</v>
      </c>
      <c r="H83" s="88"/>
      <c r="I83" s="32" t="str">
        <f t="shared" si="6"/>
        <v>×</v>
      </c>
      <c r="J83" s="87">
        <v>1</v>
      </c>
      <c r="K83" s="88"/>
      <c r="L83" s="33" t="str">
        <f t="shared" si="7"/>
        <v>＝</v>
      </c>
      <c r="M83" s="31">
        <f t="shared" si="4"/>
        <v>46000</v>
      </c>
      <c r="N83" s="76"/>
    </row>
    <row r="84" spans="1:14" x14ac:dyDescent="0.15">
      <c r="A84" s="46"/>
      <c r="B84" s="35"/>
      <c r="C84" s="96" t="s">
        <v>222</v>
      </c>
      <c r="D84" s="81" t="s">
        <v>241</v>
      </c>
      <c r="E84" s="84">
        <v>92</v>
      </c>
      <c r="F84" s="32" t="str">
        <f t="shared" si="5"/>
        <v>×</v>
      </c>
      <c r="G84" s="89">
        <v>500</v>
      </c>
      <c r="H84" s="90"/>
      <c r="I84" s="32" t="str">
        <f t="shared" si="6"/>
        <v>×</v>
      </c>
      <c r="J84" s="89">
        <v>4</v>
      </c>
      <c r="K84" s="90"/>
      <c r="L84" s="36" t="str">
        <f t="shared" si="7"/>
        <v>＝</v>
      </c>
      <c r="M84" s="35">
        <f t="shared" si="4"/>
        <v>184000</v>
      </c>
      <c r="N84" s="77"/>
    </row>
    <row r="85" spans="1:14" x14ac:dyDescent="0.15">
      <c r="A85" s="46"/>
      <c r="B85" s="35"/>
      <c r="C85" s="96"/>
      <c r="D85" s="83"/>
      <c r="E85" s="84"/>
      <c r="F85" s="32" t="str">
        <f t="shared" si="5"/>
        <v/>
      </c>
      <c r="G85" s="89"/>
      <c r="H85" s="90"/>
      <c r="I85" s="32" t="str">
        <f t="shared" si="6"/>
        <v/>
      </c>
      <c r="J85" s="89"/>
      <c r="K85" s="90"/>
      <c r="L85" s="36" t="str">
        <f t="shared" si="7"/>
        <v/>
      </c>
      <c r="M85" s="35" t="str">
        <f t="shared" si="4"/>
        <v/>
      </c>
      <c r="N85" s="77"/>
    </row>
    <row r="86" spans="1:14" x14ac:dyDescent="0.15">
      <c r="A86" s="46"/>
      <c r="B86" s="35"/>
      <c r="C86" s="96"/>
      <c r="D86" s="83"/>
      <c r="E86" s="84"/>
      <c r="F86" s="32" t="str">
        <f t="shared" si="5"/>
        <v/>
      </c>
      <c r="G86" s="89"/>
      <c r="H86" s="90"/>
      <c r="I86" s="32" t="str">
        <f t="shared" si="6"/>
        <v/>
      </c>
      <c r="J86" s="89"/>
      <c r="K86" s="90"/>
      <c r="L86" s="36" t="str">
        <f t="shared" si="7"/>
        <v/>
      </c>
      <c r="M86" s="35" t="str">
        <f t="shared" si="4"/>
        <v/>
      </c>
      <c r="N86" s="77"/>
    </row>
    <row r="87" spans="1:14" x14ac:dyDescent="0.15">
      <c r="A87" s="47"/>
      <c r="B87" s="35"/>
      <c r="C87" s="97"/>
      <c r="D87" s="86"/>
      <c r="E87" s="84"/>
      <c r="F87" s="32" t="str">
        <f t="shared" si="5"/>
        <v/>
      </c>
      <c r="G87" s="89"/>
      <c r="H87" s="90"/>
      <c r="I87" s="32" t="str">
        <f t="shared" si="6"/>
        <v/>
      </c>
      <c r="J87" s="89"/>
      <c r="K87" s="90"/>
      <c r="L87" s="37" t="str">
        <f t="shared" si="7"/>
        <v/>
      </c>
      <c r="M87" s="38" t="str">
        <f t="shared" si="4"/>
        <v/>
      </c>
      <c r="N87" s="78"/>
    </row>
    <row r="88" spans="1:14" x14ac:dyDescent="0.15">
      <c r="A88" s="79" t="s">
        <v>242</v>
      </c>
      <c r="B88" s="31">
        <f>IF(SUM(M88:M92)=0,"",SUM(M88:M92))</f>
        <v>18000</v>
      </c>
      <c r="C88" s="95" t="s">
        <v>210</v>
      </c>
      <c r="D88" s="81" t="s">
        <v>243</v>
      </c>
      <c r="E88" s="82">
        <v>3000</v>
      </c>
      <c r="F88" s="32" t="str">
        <f t="shared" si="5"/>
        <v>×</v>
      </c>
      <c r="G88" s="87">
        <v>1</v>
      </c>
      <c r="H88" s="88"/>
      <c r="I88" s="32" t="str">
        <f t="shared" si="6"/>
        <v>×</v>
      </c>
      <c r="J88" s="87">
        <v>1</v>
      </c>
      <c r="K88" s="88"/>
      <c r="L88" s="33" t="str">
        <f t="shared" si="7"/>
        <v>＝</v>
      </c>
      <c r="M88" s="31">
        <f t="shared" si="4"/>
        <v>3000</v>
      </c>
      <c r="N88" s="76"/>
    </row>
    <row r="89" spans="1:14" x14ac:dyDescent="0.15">
      <c r="A89" s="46"/>
      <c r="B89" s="35"/>
      <c r="C89" s="96" t="s">
        <v>225</v>
      </c>
      <c r="D89" s="81" t="s">
        <v>243</v>
      </c>
      <c r="E89" s="84">
        <v>3000</v>
      </c>
      <c r="F89" s="32" t="str">
        <f t="shared" si="5"/>
        <v>×</v>
      </c>
      <c r="G89" s="89">
        <v>1</v>
      </c>
      <c r="H89" s="90"/>
      <c r="I89" s="32" t="str">
        <f t="shared" si="6"/>
        <v>×</v>
      </c>
      <c r="J89" s="89">
        <v>1</v>
      </c>
      <c r="K89" s="90"/>
      <c r="L89" s="36" t="str">
        <f t="shared" si="7"/>
        <v>＝</v>
      </c>
      <c r="M89" s="35">
        <f t="shared" si="4"/>
        <v>3000</v>
      </c>
      <c r="N89" s="77"/>
    </row>
    <row r="90" spans="1:14" x14ac:dyDescent="0.15">
      <c r="A90" s="46"/>
      <c r="B90" s="35"/>
      <c r="C90" s="96" t="s">
        <v>222</v>
      </c>
      <c r="D90" s="81" t="s">
        <v>243</v>
      </c>
      <c r="E90" s="84">
        <v>3000</v>
      </c>
      <c r="F90" s="32" t="str">
        <f t="shared" si="5"/>
        <v>×</v>
      </c>
      <c r="G90" s="89">
        <v>1</v>
      </c>
      <c r="H90" s="90"/>
      <c r="I90" s="32" t="str">
        <f t="shared" si="6"/>
        <v>×</v>
      </c>
      <c r="J90" s="89">
        <v>4</v>
      </c>
      <c r="K90" s="90"/>
      <c r="L90" s="36" t="str">
        <f t="shared" si="7"/>
        <v>＝</v>
      </c>
      <c r="M90" s="35">
        <f t="shared" si="4"/>
        <v>12000</v>
      </c>
      <c r="N90" s="77"/>
    </row>
    <row r="91" spans="1:14" x14ac:dyDescent="0.15">
      <c r="A91" s="46"/>
      <c r="B91" s="35"/>
      <c r="C91" s="96"/>
      <c r="D91" s="83"/>
      <c r="E91" s="84"/>
      <c r="F91" s="32" t="str">
        <f t="shared" si="5"/>
        <v/>
      </c>
      <c r="G91" s="89"/>
      <c r="H91" s="90"/>
      <c r="I91" s="32" t="str">
        <f t="shared" si="6"/>
        <v/>
      </c>
      <c r="J91" s="89"/>
      <c r="K91" s="90"/>
      <c r="L91" s="36" t="str">
        <f t="shared" si="7"/>
        <v/>
      </c>
      <c r="M91" s="35" t="str">
        <f t="shared" si="4"/>
        <v/>
      </c>
      <c r="N91" s="77"/>
    </row>
    <row r="92" spans="1:14" x14ac:dyDescent="0.15">
      <c r="A92" s="47"/>
      <c r="B92" s="35"/>
      <c r="C92" s="97"/>
      <c r="D92" s="86"/>
      <c r="E92" s="85"/>
      <c r="F92" s="32" t="str">
        <f t="shared" si="5"/>
        <v/>
      </c>
      <c r="G92" s="89"/>
      <c r="H92" s="90"/>
      <c r="I92" s="32" t="str">
        <f t="shared" si="6"/>
        <v/>
      </c>
      <c r="J92" s="89"/>
      <c r="K92" s="90"/>
      <c r="L92" s="37" t="str">
        <f t="shared" si="7"/>
        <v/>
      </c>
      <c r="M92" s="38" t="str">
        <f t="shared" si="4"/>
        <v/>
      </c>
      <c r="N92" s="78"/>
    </row>
    <row r="93" spans="1:14" x14ac:dyDescent="0.15">
      <c r="A93" s="79" t="s">
        <v>244</v>
      </c>
      <c r="B93" s="31">
        <f>IF(SUM(M93:M97)=0,"",SUM(M93:M97))</f>
        <v>625000</v>
      </c>
      <c r="C93" s="95" t="s">
        <v>210</v>
      </c>
      <c r="D93" s="81" t="s">
        <v>245</v>
      </c>
      <c r="E93" s="82">
        <v>250000</v>
      </c>
      <c r="F93" s="39" t="str">
        <f t="shared" si="5"/>
        <v>×</v>
      </c>
      <c r="G93" s="87">
        <v>12</v>
      </c>
      <c r="H93" s="88"/>
      <c r="I93" s="39" t="str">
        <f t="shared" si="6"/>
        <v>×</v>
      </c>
      <c r="J93" s="87">
        <v>0.1</v>
      </c>
      <c r="K93" s="88"/>
      <c r="L93" s="33" t="str">
        <f t="shared" si="7"/>
        <v>＝</v>
      </c>
      <c r="M93" s="31">
        <f t="shared" si="4"/>
        <v>300000</v>
      </c>
      <c r="N93" s="76"/>
    </row>
    <row r="94" spans="1:14" x14ac:dyDescent="0.15">
      <c r="A94" s="46"/>
      <c r="B94" s="35"/>
      <c r="C94" s="96" t="s">
        <v>222</v>
      </c>
      <c r="D94" s="81" t="s">
        <v>245</v>
      </c>
      <c r="E94" s="82">
        <v>250000</v>
      </c>
      <c r="F94" s="32" t="str">
        <f t="shared" si="5"/>
        <v>×</v>
      </c>
      <c r="G94" s="89">
        <v>12</v>
      </c>
      <c r="H94" s="90"/>
      <c r="I94" s="32" t="str">
        <f t="shared" si="6"/>
        <v>×</v>
      </c>
      <c r="J94" s="89">
        <v>0.1</v>
      </c>
      <c r="K94" s="90"/>
      <c r="L94" s="36" t="str">
        <f t="shared" si="7"/>
        <v>＝</v>
      </c>
      <c r="M94" s="35">
        <f t="shared" si="4"/>
        <v>300000</v>
      </c>
      <c r="N94" s="77"/>
    </row>
    <row r="95" spans="1:14" x14ac:dyDescent="0.15">
      <c r="A95" s="46"/>
      <c r="B95" s="35"/>
      <c r="C95" s="96" t="s">
        <v>225</v>
      </c>
      <c r="D95" s="81" t="s">
        <v>245</v>
      </c>
      <c r="E95" s="82">
        <v>250000</v>
      </c>
      <c r="F95" s="32" t="str">
        <f t="shared" si="5"/>
        <v>×</v>
      </c>
      <c r="G95" s="89">
        <v>1</v>
      </c>
      <c r="H95" s="90"/>
      <c r="I95" s="32" t="str">
        <f t="shared" si="6"/>
        <v>×</v>
      </c>
      <c r="J95" s="89">
        <v>0.1</v>
      </c>
      <c r="K95" s="90"/>
      <c r="L95" s="36" t="str">
        <f t="shared" si="7"/>
        <v>＝</v>
      </c>
      <c r="M95" s="35">
        <f t="shared" si="4"/>
        <v>25000</v>
      </c>
      <c r="N95" s="77"/>
    </row>
    <row r="96" spans="1:14" x14ac:dyDescent="0.15">
      <c r="A96" s="46"/>
      <c r="B96" s="35"/>
      <c r="C96" s="96"/>
      <c r="D96" s="83"/>
      <c r="E96" s="84"/>
      <c r="F96" s="32" t="str">
        <f t="shared" si="5"/>
        <v/>
      </c>
      <c r="G96" s="89"/>
      <c r="H96" s="90"/>
      <c r="I96" s="32" t="str">
        <f t="shared" si="6"/>
        <v/>
      </c>
      <c r="J96" s="89"/>
      <c r="K96" s="90"/>
      <c r="L96" s="36" t="str">
        <f t="shared" si="7"/>
        <v/>
      </c>
      <c r="M96" s="35" t="str">
        <f t="shared" si="4"/>
        <v/>
      </c>
      <c r="N96" s="77"/>
    </row>
    <row r="97" spans="1:14" ht="11.85" customHeight="1" x14ac:dyDescent="0.15">
      <c r="A97" s="47"/>
      <c r="B97" s="35"/>
      <c r="C97" s="97"/>
      <c r="D97" s="86"/>
      <c r="E97" s="85"/>
      <c r="F97" s="40" t="str">
        <f t="shared" si="5"/>
        <v/>
      </c>
      <c r="G97" s="89"/>
      <c r="H97" s="90"/>
      <c r="I97" s="40" t="str">
        <f t="shared" si="6"/>
        <v/>
      </c>
      <c r="J97" s="89"/>
      <c r="K97" s="90"/>
      <c r="L97" s="37" t="str">
        <f t="shared" si="7"/>
        <v/>
      </c>
      <c r="M97" s="38" t="str">
        <f t="shared" si="4"/>
        <v/>
      </c>
      <c r="N97" s="78"/>
    </row>
    <row r="98" spans="1:14" x14ac:dyDescent="0.15">
      <c r="A98" s="79"/>
      <c r="B98" s="31" t="str">
        <f>IF(SUM(M98:M102)=0,"",SUM(M98:M102))</f>
        <v/>
      </c>
      <c r="C98" s="95"/>
      <c r="D98" s="81"/>
      <c r="E98" s="84"/>
      <c r="F98" s="32" t="str">
        <f t="shared" si="5"/>
        <v/>
      </c>
      <c r="G98" s="87"/>
      <c r="H98" s="88"/>
      <c r="I98" s="32" t="str">
        <f t="shared" si="6"/>
        <v/>
      </c>
      <c r="J98" s="87"/>
      <c r="K98" s="88"/>
      <c r="L98" s="33" t="str">
        <f t="shared" si="7"/>
        <v/>
      </c>
      <c r="M98" s="31" t="str">
        <f t="shared" si="4"/>
        <v/>
      </c>
      <c r="N98" s="76"/>
    </row>
    <row r="99" spans="1:14" x14ac:dyDescent="0.15">
      <c r="A99" s="46"/>
      <c r="B99" s="35"/>
      <c r="C99" s="96"/>
      <c r="D99" s="83"/>
      <c r="E99" s="84"/>
      <c r="F99" s="32" t="str">
        <f t="shared" si="5"/>
        <v/>
      </c>
      <c r="G99" s="89"/>
      <c r="H99" s="90"/>
      <c r="I99" s="32" t="str">
        <f t="shared" si="6"/>
        <v/>
      </c>
      <c r="J99" s="89"/>
      <c r="K99" s="90"/>
      <c r="L99" s="36" t="str">
        <f t="shared" si="7"/>
        <v/>
      </c>
      <c r="M99" s="35" t="str">
        <f t="shared" si="4"/>
        <v/>
      </c>
      <c r="N99" s="77"/>
    </row>
    <row r="100" spans="1:14" x14ac:dyDescent="0.15">
      <c r="A100" s="46"/>
      <c r="B100" s="35"/>
      <c r="C100" s="96"/>
      <c r="D100" s="83"/>
      <c r="E100" s="84"/>
      <c r="F100" s="32" t="str">
        <f t="shared" si="5"/>
        <v/>
      </c>
      <c r="G100" s="89"/>
      <c r="H100" s="90"/>
      <c r="I100" s="32" t="str">
        <f t="shared" si="6"/>
        <v/>
      </c>
      <c r="J100" s="89"/>
      <c r="K100" s="90"/>
      <c r="L100" s="36" t="str">
        <f t="shared" si="7"/>
        <v/>
      </c>
      <c r="M100" s="35" t="str">
        <f t="shared" si="4"/>
        <v/>
      </c>
      <c r="N100" s="77"/>
    </row>
    <row r="101" spans="1:14" x14ac:dyDescent="0.15">
      <c r="A101" s="46"/>
      <c r="B101" s="35"/>
      <c r="C101" s="96"/>
      <c r="D101" s="83"/>
      <c r="E101" s="84"/>
      <c r="F101" s="32" t="str">
        <f t="shared" si="5"/>
        <v/>
      </c>
      <c r="G101" s="89"/>
      <c r="H101" s="90"/>
      <c r="I101" s="32" t="str">
        <f t="shared" si="6"/>
        <v/>
      </c>
      <c r="J101" s="89"/>
      <c r="K101" s="90"/>
      <c r="L101" s="36" t="str">
        <f t="shared" si="7"/>
        <v/>
      </c>
      <c r="M101" s="35" t="str">
        <f t="shared" si="4"/>
        <v/>
      </c>
      <c r="N101" s="47"/>
    </row>
    <row r="102" spans="1:14" ht="11.85" customHeight="1" x14ac:dyDescent="0.15">
      <c r="A102" s="47"/>
      <c r="B102" s="35"/>
      <c r="C102" s="97"/>
      <c r="D102" s="86"/>
      <c r="E102" s="84"/>
      <c r="F102" s="32" t="str">
        <f t="shared" si="5"/>
        <v/>
      </c>
      <c r="G102" s="89"/>
      <c r="H102" s="90"/>
      <c r="I102" s="32" t="str">
        <f t="shared" si="6"/>
        <v/>
      </c>
      <c r="J102" s="89"/>
      <c r="K102" s="90"/>
      <c r="L102" s="37" t="str">
        <f t="shared" si="7"/>
        <v/>
      </c>
      <c r="M102" s="38" t="str">
        <f t="shared" si="4"/>
        <v/>
      </c>
      <c r="N102" s="78"/>
    </row>
    <row r="103" spans="1:14" x14ac:dyDescent="0.15">
      <c r="A103" s="136" t="s">
        <v>18</v>
      </c>
      <c r="B103" s="136"/>
      <c r="C103" s="136"/>
      <c r="D103" s="136"/>
      <c r="E103" s="136"/>
      <c r="F103" s="136"/>
      <c r="G103" s="136"/>
      <c r="H103" s="136"/>
      <c r="I103" s="136"/>
      <c r="J103" s="136"/>
      <c r="K103" s="136"/>
      <c r="L103" s="136"/>
      <c r="M103" s="42">
        <f>IF(SUM(M43:M102)=SUM(B43:B102),SUM(M43:M102),"ERROR：費目合計と小計が一致していません")</f>
        <v>2623000</v>
      </c>
      <c r="N103" s="9" t="s">
        <v>20</v>
      </c>
    </row>
    <row r="104" spans="1:14" ht="12.95" customHeight="1" x14ac:dyDescent="0.15">
      <c r="A104" s="43"/>
      <c r="B104" s="162" t="s">
        <v>25</v>
      </c>
      <c r="C104" s="162"/>
      <c r="D104" s="162"/>
      <c r="E104" s="162"/>
      <c r="F104" s="162"/>
      <c r="G104" s="162"/>
      <c r="H104" s="162"/>
      <c r="I104" s="162"/>
      <c r="J104" s="162"/>
      <c r="K104" s="162"/>
      <c r="L104" s="163"/>
      <c r="M104" s="42">
        <f>M105-M103</f>
        <v>-3000</v>
      </c>
      <c r="N104" s="9" t="s">
        <v>20</v>
      </c>
    </row>
    <row r="105" spans="1:14" ht="12.95" customHeight="1" x14ac:dyDescent="0.15">
      <c r="A105" s="167" t="s">
        <v>21</v>
      </c>
      <c r="B105" s="168"/>
      <c r="C105" s="168"/>
      <c r="D105" s="168"/>
      <c r="E105" s="168"/>
      <c r="F105" s="168"/>
      <c r="G105" s="168"/>
      <c r="H105" s="168"/>
      <c r="I105" s="168"/>
      <c r="J105" s="168"/>
      <c r="K105" s="168"/>
      <c r="L105" s="169"/>
      <c r="M105" s="44">
        <f>ROUNDDOWN(M103,-4)</f>
        <v>2620000</v>
      </c>
      <c r="N105" s="10" t="s">
        <v>20</v>
      </c>
    </row>
    <row r="106" spans="1:14" ht="4.7" customHeight="1" x14ac:dyDescent="0.15"/>
    <row r="107" spans="1:14" ht="18.75" x14ac:dyDescent="0.15">
      <c r="A107" s="29" t="s">
        <v>57</v>
      </c>
      <c r="B107" s="23"/>
      <c r="C107" s="23"/>
      <c r="D107" s="23"/>
      <c r="E107" s="23"/>
      <c r="F107" s="28"/>
      <c r="G107" s="23"/>
      <c r="H107" s="23"/>
      <c r="I107" s="23"/>
      <c r="J107" s="23"/>
      <c r="K107" s="23"/>
      <c r="L107" s="28"/>
    </row>
    <row r="108" spans="1:14" ht="37.5" x14ac:dyDescent="0.15">
      <c r="A108" s="24" t="s">
        <v>97</v>
      </c>
      <c r="B108" s="24" t="s">
        <v>96</v>
      </c>
      <c r="C108" s="24" t="s">
        <v>102</v>
      </c>
      <c r="D108" s="179" t="s">
        <v>37</v>
      </c>
      <c r="E108" s="179"/>
      <c r="F108" s="179"/>
      <c r="G108" s="179" t="s">
        <v>38</v>
      </c>
      <c r="H108" s="179"/>
      <c r="I108" s="179"/>
      <c r="J108" s="179"/>
      <c r="K108" s="179"/>
      <c r="L108" s="179"/>
      <c r="M108" s="179"/>
      <c r="N108" s="179"/>
    </row>
    <row r="109" spans="1:14" ht="21.95" customHeight="1" x14ac:dyDescent="0.15">
      <c r="A109" s="91" t="s">
        <v>247</v>
      </c>
      <c r="B109" s="92" t="s">
        <v>199</v>
      </c>
      <c r="C109" s="92" t="s">
        <v>200</v>
      </c>
      <c r="D109" s="194" t="s">
        <v>202</v>
      </c>
      <c r="E109" s="195"/>
      <c r="F109" s="196"/>
      <c r="G109" s="193"/>
      <c r="H109" s="193"/>
      <c r="I109" s="193"/>
      <c r="J109" s="193"/>
      <c r="K109" s="193"/>
      <c r="L109" s="193"/>
      <c r="M109" s="193"/>
      <c r="N109" s="193"/>
    </row>
    <row r="110" spans="1:14" ht="21.95" customHeight="1" x14ac:dyDescent="0.15">
      <c r="A110" s="91">
        <v>39539</v>
      </c>
      <c r="B110" s="92" t="s">
        <v>199</v>
      </c>
      <c r="C110" s="92" t="s">
        <v>201</v>
      </c>
      <c r="D110" s="194" t="s">
        <v>203</v>
      </c>
      <c r="E110" s="195"/>
      <c r="F110" s="196"/>
      <c r="G110" s="193"/>
      <c r="H110" s="193"/>
      <c r="I110" s="193"/>
      <c r="J110" s="193"/>
      <c r="K110" s="193"/>
      <c r="L110" s="193"/>
      <c r="M110" s="193"/>
      <c r="N110" s="193"/>
    </row>
    <row r="111" spans="1:14" ht="21.95" customHeight="1" x14ac:dyDescent="0.15">
      <c r="A111" s="91">
        <v>39539</v>
      </c>
      <c r="B111" s="92" t="s">
        <v>208</v>
      </c>
      <c r="C111" s="92" t="s">
        <v>207</v>
      </c>
      <c r="D111" s="194" t="s">
        <v>205</v>
      </c>
      <c r="E111" s="195"/>
      <c r="F111" s="196"/>
      <c r="G111" s="193"/>
      <c r="H111" s="193"/>
      <c r="I111" s="193"/>
      <c r="J111" s="193"/>
      <c r="K111" s="193"/>
      <c r="L111" s="193"/>
      <c r="M111" s="193"/>
      <c r="N111" s="193"/>
    </row>
    <row r="112" spans="1:14" ht="21.95" customHeight="1" x14ac:dyDescent="0.15">
      <c r="A112" s="91"/>
      <c r="B112" s="92"/>
      <c r="C112" s="92"/>
      <c r="D112" s="194"/>
      <c r="E112" s="195"/>
      <c r="F112" s="196"/>
      <c r="G112" s="193"/>
      <c r="H112" s="193"/>
      <c r="I112" s="193"/>
      <c r="J112" s="193"/>
      <c r="K112" s="193"/>
      <c r="L112" s="193"/>
      <c r="M112" s="193"/>
      <c r="N112" s="193"/>
    </row>
    <row r="113" spans="1:14" ht="21.95" customHeight="1" x14ac:dyDescent="0.15">
      <c r="A113" s="91"/>
      <c r="B113" s="92"/>
      <c r="C113" s="92"/>
      <c r="D113" s="194"/>
      <c r="E113" s="195"/>
      <c r="F113" s="196"/>
      <c r="G113" s="193"/>
      <c r="H113" s="193"/>
      <c r="I113" s="193"/>
      <c r="J113" s="193"/>
      <c r="K113" s="193"/>
      <c r="L113" s="193"/>
      <c r="M113" s="193"/>
      <c r="N113" s="193"/>
    </row>
    <row r="114" spans="1:14" ht="21.95" customHeight="1" x14ac:dyDescent="0.15">
      <c r="A114" s="91"/>
      <c r="B114" s="92"/>
      <c r="C114" s="92"/>
      <c r="D114" s="194"/>
      <c r="E114" s="195"/>
      <c r="F114" s="196"/>
      <c r="G114" s="193"/>
      <c r="H114" s="193"/>
      <c r="I114" s="193"/>
      <c r="J114" s="193"/>
      <c r="K114" s="193"/>
      <c r="L114" s="193"/>
      <c r="M114" s="193"/>
      <c r="N114" s="193"/>
    </row>
    <row r="115" spans="1:14" ht="21.95" customHeight="1" x14ac:dyDescent="0.15">
      <c r="A115" s="91"/>
      <c r="B115" s="92"/>
      <c r="C115" s="92"/>
      <c r="D115" s="194"/>
      <c r="E115" s="195"/>
      <c r="F115" s="196"/>
      <c r="G115" s="193"/>
      <c r="H115" s="193"/>
      <c r="I115" s="193"/>
      <c r="J115" s="193"/>
      <c r="K115" s="193"/>
      <c r="L115" s="193"/>
      <c r="M115" s="193"/>
      <c r="N115" s="193"/>
    </row>
    <row r="116" spans="1:14" ht="21.95" customHeight="1" x14ac:dyDescent="0.15">
      <c r="A116" s="91"/>
      <c r="B116" s="92"/>
      <c r="C116" s="92"/>
      <c r="D116" s="194"/>
      <c r="E116" s="195"/>
      <c r="F116" s="196"/>
      <c r="G116" s="193"/>
      <c r="H116" s="193"/>
      <c r="I116" s="193"/>
      <c r="J116" s="193"/>
      <c r="K116" s="193"/>
      <c r="L116" s="193"/>
      <c r="M116" s="193"/>
      <c r="N116" s="193"/>
    </row>
    <row r="117" spans="1:14" ht="21.95" customHeight="1" x14ac:dyDescent="0.15">
      <c r="A117" s="91"/>
      <c r="B117" s="92"/>
      <c r="C117" s="92"/>
      <c r="D117" s="194"/>
      <c r="E117" s="195"/>
      <c r="F117" s="196"/>
      <c r="G117" s="193"/>
      <c r="H117" s="193"/>
      <c r="I117" s="193"/>
      <c r="J117" s="193"/>
      <c r="K117" s="193"/>
      <c r="L117" s="193"/>
      <c r="M117" s="193"/>
      <c r="N117" s="193"/>
    </row>
    <row r="118" spans="1:14" ht="21.95" customHeight="1" x14ac:dyDescent="0.15">
      <c r="A118" s="91"/>
      <c r="B118" s="92"/>
      <c r="C118" s="92"/>
      <c r="D118" s="194"/>
      <c r="E118" s="195"/>
      <c r="F118" s="196"/>
      <c r="G118" s="193"/>
      <c r="H118" s="193"/>
      <c r="I118" s="193"/>
      <c r="J118" s="193"/>
      <c r="K118" s="193"/>
      <c r="L118" s="193"/>
      <c r="M118" s="193"/>
      <c r="N118" s="193"/>
    </row>
    <row r="119" spans="1:14" ht="21.95" customHeight="1" x14ac:dyDescent="0.15">
      <c r="A119" s="91"/>
      <c r="B119" s="92"/>
      <c r="C119" s="92"/>
      <c r="D119" s="194"/>
      <c r="E119" s="195"/>
      <c r="F119" s="196"/>
      <c r="G119" s="193"/>
      <c r="H119" s="193"/>
      <c r="I119" s="193"/>
      <c r="J119" s="193"/>
      <c r="K119" s="193"/>
      <c r="L119" s="193"/>
      <c r="M119" s="193"/>
      <c r="N119" s="193"/>
    </row>
    <row r="120" spans="1:14" ht="21.95" customHeight="1" x14ac:dyDescent="0.15">
      <c r="A120" s="91"/>
      <c r="B120" s="92"/>
      <c r="C120" s="92"/>
      <c r="D120" s="194"/>
      <c r="E120" s="195"/>
      <c r="F120" s="196"/>
      <c r="G120" s="193"/>
      <c r="H120" s="193"/>
      <c r="I120" s="193"/>
      <c r="J120" s="193"/>
      <c r="K120" s="193"/>
      <c r="L120" s="193"/>
      <c r="M120" s="193"/>
      <c r="N120" s="193"/>
    </row>
    <row r="121" spans="1:14" ht="21.95" customHeight="1" x14ac:dyDescent="0.15">
      <c r="A121" s="91"/>
      <c r="B121" s="92"/>
      <c r="C121" s="92"/>
      <c r="D121" s="194"/>
      <c r="E121" s="195"/>
      <c r="F121" s="196"/>
      <c r="G121" s="193"/>
      <c r="H121" s="193"/>
      <c r="I121" s="193"/>
      <c r="J121" s="193"/>
      <c r="K121" s="193"/>
      <c r="L121" s="193"/>
      <c r="M121" s="193"/>
      <c r="N121" s="193"/>
    </row>
    <row r="122" spans="1:14" ht="21.95" customHeight="1" x14ac:dyDescent="0.15">
      <c r="A122" s="91"/>
      <c r="B122" s="92"/>
      <c r="C122" s="92"/>
      <c r="D122" s="194"/>
      <c r="E122" s="195"/>
      <c r="F122" s="196"/>
      <c r="G122" s="193"/>
      <c r="H122" s="193"/>
      <c r="I122" s="193"/>
      <c r="J122" s="193"/>
      <c r="K122" s="193"/>
      <c r="L122" s="193"/>
      <c r="M122" s="193"/>
      <c r="N122" s="193"/>
    </row>
  </sheetData>
  <sheetProtection formatCells="0" formatColumns="0" formatRows="0" insertRows="0" deleteRows="0" sort="0"/>
  <protectedRanges>
    <protectedRange sqref="B1:N2 D25 A43 A48 A53 A58 A63 A68 A73 A78 A83 A88 A93 A98 G43:H102 D4:N5 A11:N21 A109:N122 J43:K102 B32:E39 C43:E102 N43:N100 N102" name="範囲1"/>
  </protectedRanges>
  <mergeCells count="104">
    <mergeCell ref="G117:N117"/>
    <mergeCell ref="B35:E35"/>
    <mergeCell ref="B36:E36"/>
    <mergeCell ref="I39:K39"/>
    <mergeCell ref="F30:H31"/>
    <mergeCell ref="I30:K31"/>
    <mergeCell ref="B37:E37"/>
    <mergeCell ref="F37:H37"/>
    <mergeCell ref="I37:K37"/>
    <mergeCell ref="F32:H32"/>
    <mergeCell ref="F33:H33"/>
    <mergeCell ref="F38:H38"/>
    <mergeCell ref="F39:H39"/>
    <mergeCell ref="I32:K32"/>
    <mergeCell ref="I33:K33"/>
    <mergeCell ref="I36:K36"/>
    <mergeCell ref="I38:K38"/>
    <mergeCell ref="F34:H34"/>
    <mergeCell ref="F35:H35"/>
    <mergeCell ref="F36:H36"/>
    <mergeCell ref="G110:N110"/>
    <mergeCell ref="G111:N111"/>
    <mergeCell ref="A103:L103"/>
    <mergeCell ref="G109:N109"/>
    <mergeCell ref="G122:N122"/>
    <mergeCell ref="D109:F109"/>
    <mergeCell ref="D110:F110"/>
    <mergeCell ref="D111:F111"/>
    <mergeCell ref="D112:F112"/>
    <mergeCell ref="D113:F113"/>
    <mergeCell ref="G112:N112"/>
    <mergeCell ref="G113:N113"/>
    <mergeCell ref="G114:N114"/>
    <mergeCell ref="G116:N116"/>
    <mergeCell ref="D122:F122"/>
    <mergeCell ref="D114:F114"/>
    <mergeCell ref="D115:F115"/>
    <mergeCell ref="D116:F116"/>
    <mergeCell ref="D117:F117"/>
    <mergeCell ref="D118:F118"/>
    <mergeCell ref="D119:F119"/>
    <mergeCell ref="D120:F120"/>
    <mergeCell ref="G118:N118"/>
    <mergeCell ref="G119:N119"/>
    <mergeCell ref="G120:N120"/>
    <mergeCell ref="G115:N115"/>
    <mergeCell ref="D121:F121"/>
    <mergeCell ref="G121:N121"/>
    <mergeCell ref="E21:N21"/>
    <mergeCell ref="B10:C10"/>
    <mergeCell ref="B11:C11"/>
    <mergeCell ref="B12:C12"/>
    <mergeCell ref="B13:C13"/>
    <mergeCell ref="B14:C14"/>
    <mergeCell ref="E11:N11"/>
    <mergeCell ref="A41:A42"/>
    <mergeCell ref="B41:B42"/>
    <mergeCell ref="C41:C42"/>
    <mergeCell ref="B33:E33"/>
    <mergeCell ref="B34:E34"/>
    <mergeCell ref="B38:E38"/>
    <mergeCell ref="B39:E39"/>
    <mergeCell ref="D41:N41"/>
    <mergeCell ref="I34:K34"/>
    <mergeCell ref="I35:K35"/>
    <mergeCell ref="B1:N1"/>
    <mergeCell ref="B2:N2"/>
    <mergeCell ref="A4:C4"/>
    <mergeCell ref="A5:C5"/>
    <mergeCell ref="D5:N5"/>
    <mergeCell ref="D4:N4"/>
    <mergeCell ref="A28:C28"/>
    <mergeCell ref="B15:C15"/>
    <mergeCell ref="B17:C17"/>
    <mergeCell ref="E20:N20"/>
    <mergeCell ref="E16:N16"/>
    <mergeCell ref="E15:N15"/>
    <mergeCell ref="E17:N17"/>
    <mergeCell ref="E18:N18"/>
    <mergeCell ref="B19:C19"/>
    <mergeCell ref="B20:C20"/>
    <mergeCell ref="E10:N10"/>
    <mergeCell ref="E12:N12"/>
    <mergeCell ref="E13:N13"/>
    <mergeCell ref="E14:N14"/>
    <mergeCell ref="B16:C16"/>
    <mergeCell ref="B18:C18"/>
    <mergeCell ref="B21:C21"/>
    <mergeCell ref="E19:N19"/>
    <mergeCell ref="D108:F108"/>
    <mergeCell ref="G108:N108"/>
    <mergeCell ref="B104:L104"/>
    <mergeCell ref="A105:L105"/>
    <mergeCell ref="B31:E31"/>
    <mergeCell ref="B32:E32"/>
    <mergeCell ref="A24:C24"/>
    <mergeCell ref="A27:C27"/>
    <mergeCell ref="A26:C26"/>
    <mergeCell ref="A25:C25"/>
    <mergeCell ref="E28:F28"/>
    <mergeCell ref="E27:F27"/>
    <mergeCell ref="E26:F26"/>
    <mergeCell ref="E25:K25"/>
    <mergeCell ref="A30:E30"/>
  </mergeCells>
  <phoneticPr fontId="8"/>
  <dataValidations count="2">
    <dataValidation type="list" allowBlank="1" showInputMessage="1" showErrorMessage="1" sqref="D4">
      <formula1>$P$1:$X$1</formula1>
    </dataValidation>
    <dataValidation type="list" allowBlank="1" showInputMessage="1" showErrorMessage="1" sqref="D5">
      <formula1>INDIRECT(D4)</formula1>
    </dataValidation>
  </dataValidations>
  <pageMargins left="0.25" right="0.25" top="0.75" bottom="0.75" header="0.3" footer="0.3"/>
  <pageSetup paperSize="9" scale="73" fitToHeight="0" orientation="portrait" horizontalDpi="4294967293" r:id="rId1"/>
  <headerFooter>
    <oddHeader>&amp;R印刷日：&amp;D</oddHeader>
    <oddFooter>&amp;R&amp;F</oddFooter>
  </headerFooter>
  <rowBreaks count="2" manualBreakCount="2">
    <brk id="21" max="13" man="1"/>
    <brk id="105" max="13" man="1"/>
  </rowBreaks>
  <ignoredErrors>
    <ignoredError sqref="D25"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7"/>
  <sheetViews>
    <sheetView zoomScale="40" zoomScaleNormal="40" workbookViewId="0">
      <selection activeCell="Q11" sqref="Q11"/>
    </sheetView>
  </sheetViews>
  <sheetFormatPr defaultColWidth="8.75" defaultRowHeight="18.75" x14ac:dyDescent="0.15"/>
  <cols>
    <col min="1" max="1" width="19.5" style="56" customWidth="1"/>
    <col min="2" max="2" width="51.25" style="56" customWidth="1"/>
    <col min="3" max="3" width="5.875" style="56" customWidth="1"/>
    <col min="4" max="4" width="27.75" style="56" customWidth="1"/>
    <col min="5" max="5" width="10.75" style="56" customWidth="1"/>
    <col min="6" max="6" width="24.875" style="56" customWidth="1"/>
    <col min="7" max="7" width="5.5" style="56" customWidth="1"/>
    <col min="8" max="8" width="64.75" style="57" customWidth="1"/>
    <col min="9" max="9" width="5.5" style="56" customWidth="1"/>
    <col min="10" max="10" width="13.875" style="56" customWidth="1"/>
    <col min="11" max="11" width="26.125" style="56" customWidth="1"/>
    <col min="12" max="16384" width="8.75" style="56"/>
  </cols>
  <sheetData>
    <row r="1" spans="2:9" ht="55.5" customHeight="1" thickBot="1" x14ac:dyDescent="0.2">
      <c r="B1" s="55" t="s">
        <v>158</v>
      </c>
    </row>
    <row r="2" spans="2:9" ht="22.5" customHeight="1" thickTop="1" x14ac:dyDescent="0.15">
      <c r="B2" s="55"/>
      <c r="D2" s="58" t="s">
        <v>147</v>
      </c>
      <c r="E2" s="59"/>
      <c r="F2" s="59"/>
      <c r="G2" s="59"/>
      <c r="H2" s="60"/>
    </row>
    <row r="3" spans="2:9" ht="27" customHeight="1" thickBot="1" x14ac:dyDescent="0.2">
      <c r="B3" s="55"/>
      <c r="D3" s="213" t="s">
        <v>162</v>
      </c>
      <c r="E3" s="214"/>
      <c r="F3" s="214"/>
      <c r="G3" s="214"/>
      <c r="H3" s="215"/>
    </row>
    <row r="4" spans="2:9" ht="6.95" customHeight="1" thickTop="1" thickBot="1" x14ac:dyDescent="0.2">
      <c r="B4" s="55"/>
    </row>
    <row r="5" spans="2:9" ht="43.5" customHeight="1" x14ac:dyDescent="0.15">
      <c r="B5" s="61" t="s">
        <v>148</v>
      </c>
      <c r="H5" s="62" t="s">
        <v>149</v>
      </c>
    </row>
    <row r="6" spans="2:9" ht="24.95" customHeight="1" x14ac:dyDescent="0.15">
      <c r="B6" s="216" t="s">
        <v>164</v>
      </c>
      <c r="C6" s="63"/>
      <c r="D6" s="64"/>
      <c r="E6" s="64"/>
      <c r="F6" s="64"/>
      <c r="G6" s="65"/>
      <c r="H6" s="218" t="s">
        <v>161</v>
      </c>
      <c r="I6" s="66"/>
    </row>
    <row r="7" spans="2:9" ht="24.6" customHeight="1" x14ac:dyDescent="0.15">
      <c r="B7" s="216"/>
      <c r="D7" s="220" t="s">
        <v>150</v>
      </c>
      <c r="E7" s="221"/>
      <c r="F7" s="222"/>
      <c r="H7" s="218"/>
    </row>
    <row r="8" spans="2:9" ht="125.1" customHeight="1" x14ac:dyDescent="0.15">
      <c r="B8" s="217"/>
      <c r="C8" s="63"/>
      <c r="D8" s="223" t="s">
        <v>163</v>
      </c>
      <c r="E8" s="224"/>
      <c r="F8" s="225"/>
      <c r="G8" s="65"/>
      <c r="H8" s="218"/>
      <c r="I8" s="66"/>
    </row>
    <row r="9" spans="2:9" ht="72.599999999999994" customHeight="1" thickBot="1" x14ac:dyDescent="0.2">
      <c r="B9" s="65"/>
      <c r="C9" s="63"/>
      <c r="D9" s="226"/>
      <c r="E9" s="227"/>
      <c r="F9" s="228"/>
      <c r="G9" s="65"/>
      <c r="H9" s="219"/>
      <c r="I9" s="66"/>
    </row>
    <row r="10" spans="2:9" ht="14.45" customHeight="1" thickBot="1" x14ac:dyDescent="0.2">
      <c r="B10" s="63"/>
      <c r="C10" s="63"/>
      <c r="D10" s="67"/>
      <c r="E10" s="67"/>
      <c r="F10" s="67"/>
      <c r="G10" s="67"/>
      <c r="H10" s="65"/>
      <c r="I10" s="66"/>
    </row>
    <row r="11" spans="2:9" ht="44.45" customHeight="1" x14ac:dyDescent="0.15">
      <c r="B11" s="229" t="s">
        <v>151</v>
      </c>
      <c r="C11" s="230"/>
      <c r="D11" s="231"/>
      <c r="E11" s="67"/>
      <c r="F11" s="232" t="s">
        <v>152</v>
      </c>
      <c r="G11" s="233"/>
      <c r="H11" s="234"/>
      <c r="I11" s="66"/>
    </row>
    <row r="12" spans="2:9" ht="272.45" customHeight="1" thickBot="1" x14ac:dyDescent="0.2">
      <c r="B12" s="210" t="s">
        <v>159</v>
      </c>
      <c r="C12" s="211"/>
      <c r="D12" s="212"/>
      <c r="E12" s="65"/>
      <c r="F12" s="210" t="s">
        <v>160</v>
      </c>
      <c r="G12" s="211"/>
      <c r="H12" s="212"/>
      <c r="I12" s="68"/>
    </row>
    <row r="13" spans="2:9" x14ac:dyDescent="0.15">
      <c r="B13" s="69"/>
      <c r="C13" s="69"/>
      <c r="D13" s="69"/>
      <c r="E13" s="69"/>
      <c r="F13" s="69"/>
      <c r="G13" s="69"/>
      <c r="I13" s="69"/>
    </row>
    <row r="14" spans="2:9" x14ac:dyDescent="0.15">
      <c r="E14" s="69"/>
      <c r="F14" s="70" t="s">
        <v>153</v>
      </c>
      <c r="G14" s="69"/>
      <c r="H14" s="69"/>
      <c r="I14" s="69"/>
    </row>
    <row r="15" spans="2:9" x14ac:dyDescent="0.15">
      <c r="E15" s="72"/>
      <c r="F15" s="70" t="s">
        <v>154</v>
      </c>
      <c r="G15" s="71">
        <f>LEN(B12)</f>
        <v>291</v>
      </c>
      <c r="H15" s="66" t="s">
        <v>155</v>
      </c>
      <c r="I15" s="72"/>
    </row>
    <row r="16" spans="2:9" x14ac:dyDescent="0.15">
      <c r="F16" s="73" t="s">
        <v>156</v>
      </c>
      <c r="G16" s="71">
        <f>LEN(F12)</f>
        <v>202</v>
      </c>
      <c r="H16" s="66" t="s">
        <v>155</v>
      </c>
    </row>
    <row r="17" spans="6:8" x14ac:dyDescent="0.15">
      <c r="F17" s="73" t="s">
        <v>157</v>
      </c>
      <c r="G17" s="71">
        <f>LEN(H6)</f>
        <v>224</v>
      </c>
      <c r="H17" s="66" t="s">
        <v>155</v>
      </c>
    </row>
  </sheetData>
  <sheetProtection password="A9FE" sheet="1" objects="1" scenarios="1" selectLockedCells="1"/>
  <mergeCells count="9">
    <mergeCell ref="B12:D12"/>
    <mergeCell ref="F12:H12"/>
    <mergeCell ref="D3:H3"/>
    <mergeCell ref="B6:B8"/>
    <mergeCell ref="H6:H9"/>
    <mergeCell ref="D7:F7"/>
    <mergeCell ref="D8:F9"/>
    <mergeCell ref="B11:D11"/>
    <mergeCell ref="F11:H11"/>
  </mergeCells>
  <phoneticPr fontId="13"/>
  <pageMargins left="0.25" right="0.25" top="0.75" bottom="0.75" header="0.3" footer="0.3"/>
  <pageSetup paperSize="8" scale="64" orientation="landscape"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7"/>
  <sheetViews>
    <sheetView zoomScale="40" zoomScaleNormal="40" workbookViewId="0">
      <selection activeCell="D3" sqref="D3:H3"/>
    </sheetView>
  </sheetViews>
  <sheetFormatPr defaultColWidth="8.75" defaultRowHeight="18.75" x14ac:dyDescent="0.15"/>
  <cols>
    <col min="1" max="1" width="19.5" style="56" customWidth="1"/>
    <col min="2" max="2" width="51.25" style="56" customWidth="1"/>
    <col min="3" max="3" width="5.875" style="56" customWidth="1"/>
    <col min="4" max="4" width="27.75" style="56" customWidth="1"/>
    <col min="5" max="5" width="10.75" style="56" customWidth="1"/>
    <col min="6" max="6" width="24.875" style="56" customWidth="1"/>
    <col min="7" max="7" width="5.5" style="56" customWidth="1"/>
    <col min="8" max="8" width="64.75" style="57" customWidth="1"/>
    <col min="9" max="9" width="5.5" style="56" customWidth="1"/>
    <col min="10" max="10" width="13.875" style="56" customWidth="1"/>
    <col min="11" max="11" width="26.125" style="56" customWidth="1"/>
    <col min="12" max="16384" width="8.75" style="56"/>
  </cols>
  <sheetData>
    <row r="1" spans="2:9" ht="55.5" customHeight="1" thickBot="1" x14ac:dyDescent="0.2">
      <c r="B1" s="55" t="s">
        <v>146</v>
      </c>
    </row>
    <row r="2" spans="2:9" ht="22.5" customHeight="1" thickTop="1" x14ac:dyDescent="0.15">
      <c r="B2" s="55"/>
      <c r="D2" s="58" t="s">
        <v>147</v>
      </c>
      <c r="E2" s="59"/>
      <c r="F2" s="59"/>
      <c r="G2" s="59"/>
      <c r="H2" s="60"/>
    </row>
    <row r="3" spans="2:9" ht="27" customHeight="1" thickBot="1" x14ac:dyDescent="0.2">
      <c r="B3" s="55"/>
      <c r="D3" s="238" t="s">
        <v>248</v>
      </c>
      <c r="E3" s="239"/>
      <c r="F3" s="239"/>
      <c r="G3" s="239"/>
      <c r="H3" s="240"/>
    </row>
    <row r="4" spans="2:9" ht="6.95" customHeight="1" thickTop="1" thickBot="1" x14ac:dyDescent="0.2">
      <c r="B4" s="55"/>
    </row>
    <row r="5" spans="2:9" ht="43.5" customHeight="1" x14ac:dyDescent="0.15">
      <c r="B5" s="61" t="s">
        <v>148</v>
      </c>
      <c r="H5" s="62" t="s">
        <v>149</v>
      </c>
    </row>
    <row r="6" spans="2:9" ht="34.5" customHeight="1" x14ac:dyDescent="0.15">
      <c r="B6" s="241" t="s">
        <v>196</v>
      </c>
      <c r="C6" s="63"/>
      <c r="D6" s="64"/>
      <c r="E6" s="64"/>
      <c r="F6" s="64"/>
      <c r="G6" s="65"/>
      <c r="H6" s="243" t="s">
        <v>198</v>
      </c>
      <c r="I6" s="66"/>
    </row>
    <row r="7" spans="2:9" ht="37.5" customHeight="1" x14ac:dyDescent="0.15">
      <c r="B7" s="241"/>
      <c r="D7" s="220" t="s">
        <v>150</v>
      </c>
      <c r="E7" s="221"/>
      <c r="F7" s="222"/>
      <c r="H7" s="243"/>
    </row>
    <row r="8" spans="2:9" ht="106.5" customHeight="1" x14ac:dyDescent="0.15">
      <c r="B8" s="242"/>
      <c r="C8" s="63"/>
      <c r="D8" s="245" t="s">
        <v>197</v>
      </c>
      <c r="E8" s="246"/>
      <c r="F8" s="247"/>
      <c r="G8" s="65"/>
      <c r="H8" s="243"/>
      <c r="I8" s="66"/>
    </row>
    <row r="9" spans="2:9" ht="262.5" customHeight="1" thickBot="1" x14ac:dyDescent="0.2">
      <c r="B9" s="65"/>
      <c r="C9" s="63"/>
      <c r="D9" s="248"/>
      <c r="E9" s="249"/>
      <c r="F9" s="250"/>
      <c r="G9" s="65"/>
      <c r="H9" s="244"/>
      <c r="I9" s="66"/>
    </row>
    <row r="10" spans="2:9" ht="14.45" customHeight="1" thickBot="1" x14ac:dyDescent="0.2">
      <c r="B10" s="63"/>
      <c r="C10" s="63"/>
      <c r="D10" s="67"/>
      <c r="E10" s="67"/>
      <c r="F10" s="67"/>
      <c r="G10" s="67"/>
      <c r="H10" s="65"/>
      <c r="I10" s="66"/>
    </row>
    <row r="11" spans="2:9" ht="44.45" customHeight="1" x14ac:dyDescent="0.15">
      <c r="B11" s="229" t="s">
        <v>151</v>
      </c>
      <c r="C11" s="230"/>
      <c r="D11" s="231"/>
      <c r="E11" s="67"/>
      <c r="F11" s="232" t="s">
        <v>152</v>
      </c>
      <c r="G11" s="233"/>
      <c r="H11" s="234"/>
      <c r="I11" s="66"/>
    </row>
    <row r="12" spans="2:9" ht="320.10000000000002" customHeight="1" thickBot="1" x14ac:dyDescent="0.2">
      <c r="B12" s="235" t="s">
        <v>246</v>
      </c>
      <c r="C12" s="236"/>
      <c r="D12" s="237"/>
      <c r="E12" s="65"/>
      <c r="F12" s="235" t="s">
        <v>206</v>
      </c>
      <c r="G12" s="236"/>
      <c r="H12" s="237"/>
      <c r="I12" s="68"/>
    </row>
    <row r="13" spans="2:9" x14ac:dyDescent="0.15">
      <c r="B13" s="69"/>
      <c r="C13" s="69"/>
      <c r="D13" s="69"/>
      <c r="E13" s="69"/>
      <c r="F13" s="69"/>
      <c r="G13" s="69"/>
      <c r="I13" s="69"/>
    </row>
    <row r="14" spans="2:9" x14ac:dyDescent="0.15">
      <c r="E14" s="69"/>
      <c r="F14" s="70" t="s">
        <v>153</v>
      </c>
      <c r="G14" s="69"/>
      <c r="H14" s="69"/>
      <c r="I14" s="69"/>
    </row>
    <row r="15" spans="2:9" x14ac:dyDescent="0.15">
      <c r="E15" s="72"/>
      <c r="F15" s="70" t="s">
        <v>154</v>
      </c>
      <c r="G15" s="71">
        <f>LEN(B12)</f>
        <v>333</v>
      </c>
      <c r="H15" s="66" t="s">
        <v>155</v>
      </c>
      <c r="I15" s="72"/>
    </row>
    <row r="16" spans="2:9" x14ac:dyDescent="0.15">
      <c r="F16" s="70" t="s">
        <v>156</v>
      </c>
      <c r="G16" s="71">
        <f>LEN(F12)</f>
        <v>178</v>
      </c>
      <c r="H16" s="66" t="s">
        <v>155</v>
      </c>
    </row>
    <row r="17" spans="6:8" x14ac:dyDescent="0.15">
      <c r="F17" s="70" t="s">
        <v>157</v>
      </c>
      <c r="G17" s="71">
        <f>LEN(H6)</f>
        <v>454</v>
      </c>
      <c r="H17" s="66" t="s">
        <v>155</v>
      </c>
    </row>
  </sheetData>
  <sheetProtection sheet="1" objects="1" scenarios="1" formatColumns="0" formatRows="0" selectLockedCells="1"/>
  <mergeCells count="9">
    <mergeCell ref="B12:D12"/>
    <mergeCell ref="F12:H12"/>
    <mergeCell ref="D3:H3"/>
    <mergeCell ref="B6:B8"/>
    <mergeCell ref="H6:H9"/>
    <mergeCell ref="D7:F7"/>
    <mergeCell ref="D8:F9"/>
    <mergeCell ref="B11:D11"/>
    <mergeCell ref="F11:H11"/>
  </mergeCells>
  <phoneticPr fontId="13"/>
  <pageMargins left="0.31496062992125984" right="0.31496062992125984" top="0.74803149606299213" bottom="0.35433070866141736" header="0.31496062992125984" footer="0.31496062992125984"/>
  <pageSetup paperSize="8" scale="53" orientation="landscape" r:id="rId1"/>
  <headerFooter>
    <oddHeader>&amp;L&amp;F&amp;R&amp;D</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11</vt:i4>
      </vt:variant>
    </vt:vector>
  </HeadingPairs>
  <TitlesOfParts>
    <vt:vector size="15" baseType="lpstr">
      <vt:lpstr>収支予算等入力例</vt:lpstr>
      <vt:lpstr>収支予算等入力フォーム</vt:lpstr>
      <vt:lpstr>申請準備ワークシート記入例</vt:lpstr>
      <vt:lpstr>申請準備ワークシート入力フォーム</vt:lpstr>
      <vt:lpstr>収支予算等入力フォーム!Print_Area</vt:lpstr>
      <vt:lpstr>収支予算等入力例!Print_Area</vt:lpstr>
      <vt:lpstr>あなたのまちづくり</vt:lpstr>
      <vt:lpstr>みんなのいのち</vt:lpstr>
      <vt:lpstr>海と身近にふれあう</vt:lpstr>
      <vt:lpstr>海と船の研究</vt:lpstr>
      <vt:lpstr>海の安全・環境をまもる</vt:lpstr>
      <vt:lpstr>海をささえる人づくり</vt:lpstr>
      <vt:lpstr>海洋教育の推進</vt:lpstr>
      <vt:lpstr>子ども・若者の未来</vt:lpstr>
      <vt:lpstr>豊かな文化</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Hiroko</dc:creator>
  <cp:lastModifiedBy>Hiroko</cp:lastModifiedBy>
  <cp:lastPrinted>2017-10-25T04:46:56Z</cp:lastPrinted>
  <dcterms:created xsi:type="dcterms:W3CDTF">2011-10-28T02:17:36Z</dcterms:created>
  <dcterms:modified xsi:type="dcterms:W3CDTF">2017-10-25T04:57:47Z</dcterms:modified>
</cp:coreProperties>
</file>