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0" yWindow="-90" windowWidth="5460" windowHeight="6090" activeTab="1"/>
  </bookViews>
  <sheets>
    <sheet name="活動計算書（その他事業あり）" sheetId="1" r:id="rId1"/>
    <sheet name="注記 (その他事業あり)" sheetId="8" r:id="rId2"/>
  </sheets>
  <definedNames>
    <definedName name="_xlnm.Print_Area" localSheetId="1">'注記 (その他事業あり)'!$A$1:$P$51</definedName>
  </definedNames>
  <calcPr calcId="145621"/>
</workbook>
</file>

<file path=xl/calcChain.xml><?xml version="1.0" encoding="utf-8"?>
<calcChain xmlns="http://schemas.openxmlformats.org/spreadsheetml/2006/main">
  <c r="P44" i="8" l="1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 l="1"/>
  <c r="O50" i="8"/>
  <c r="N50" i="8"/>
  <c r="M50" i="8"/>
  <c r="L50" i="8"/>
  <c r="K50" i="8"/>
  <c r="J50" i="8"/>
  <c r="I50" i="8"/>
  <c r="H50" i="8"/>
  <c r="G50" i="8"/>
  <c r="F50" i="8"/>
  <c r="E50" i="8"/>
  <c r="D50" i="8"/>
  <c r="O24" i="8"/>
  <c r="N24" i="8"/>
  <c r="M24" i="8"/>
  <c r="L24" i="8"/>
  <c r="K24" i="8"/>
  <c r="J24" i="8"/>
  <c r="I24" i="8"/>
  <c r="H24" i="8"/>
  <c r="G24" i="8"/>
  <c r="F24" i="8"/>
  <c r="E24" i="8"/>
  <c r="D24" i="8"/>
  <c r="L51" i="8" l="1"/>
  <c r="K51" i="8"/>
  <c r="J51" i="8"/>
  <c r="I51" i="8"/>
  <c r="H51" i="8"/>
  <c r="G51" i="8"/>
  <c r="F51" i="8"/>
  <c r="E51" i="8"/>
  <c r="I105" i="1" l="1"/>
  <c r="I107" i="1"/>
  <c r="G102" i="1"/>
  <c r="H99" i="1"/>
  <c r="H102" i="1"/>
  <c r="H62" i="1"/>
  <c r="G62" i="1"/>
  <c r="G32" i="1"/>
  <c r="H32" i="1"/>
  <c r="H93" i="1"/>
  <c r="G93" i="1"/>
  <c r="G94" i="1" s="1"/>
  <c r="I91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66" i="1"/>
  <c r="I68" i="1"/>
  <c r="I67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18" i="1"/>
  <c r="I19" i="1"/>
  <c r="I20" i="1"/>
  <c r="I21" i="1"/>
  <c r="I22" i="1"/>
  <c r="I23" i="1"/>
  <c r="I24" i="1"/>
  <c r="I25" i="1"/>
  <c r="I26" i="1"/>
  <c r="I27" i="1"/>
  <c r="I16" i="1"/>
  <c r="I28" i="1"/>
  <c r="I12" i="1"/>
  <c r="I14" i="1"/>
  <c r="I30" i="1"/>
  <c r="I31" i="1"/>
  <c r="I36" i="1"/>
  <c r="I37" i="1"/>
  <c r="I38" i="1"/>
  <c r="G69" i="1"/>
  <c r="H69" i="1"/>
  <c r="H39" i="1"/>
  <c r="H63" i="1" s="1"/>
  <c r="G39" i="1"/>
  <c r="G63" i="1" s="1"/>
  <c r="O51" i="8"/>
  <c r="N51" i="8"/>
  <c r="D51" i="8"/>
  <c r="P21" i="8"/>
  <c r="P22" i="8"/>
  <c r="P23" i="8"/>
  <c r="P45" i="8"/>
  <c r="P46" i="8"/>
  <c r="P47" i="8"/>
  <c r="P48" i="8"/>
  <c r="P49" i="8"/>
  <c r="M51" i="8"/>
  <c r="I103" i="1"/>
  <c r="I101" i="1"/>
  <c r="I102" i="1" s="1"/>
  <c r="G99" i="1"/>
  <c r="I98" i="1"/>
  <c r="I99" i="1" s="1"/>
  <c r="I62" i="1" l="1"/>
  <c r="G95" i="1"/>
  <c r="G104" i="1" s="1"/>
  <c r="P50" i="8"/>
  <c r="P51" i="8"/>
  <c r="P24" i="8"/>
  <c r="I93" i="1"/>
  <c r="I32" i="1"/>
  <c r="I69" i="1"/>
  <c r="I39" i="1"/>
  <c r="I63" i="1" s="1"/>
  <c r="H94" i="1"/>
  <c r="H95" i="1" s="1"/>
  <c r="H96" i="1" s="1"/>
  <c r="I104" i="1" l="1"/>
  <c r="G106" i="1"/>
  <c r="G96" i="1"/>
  <c r="I94" i="1"/>
  <c r="I95" i="1" s="1"/>
  <c r="H106" i="1"/>
  <c r="H108" i="1" s="1"/>
  <c r="I106" i="1" l="1"/>
  <c r="I108" i="1" s="1"/>
  <c r="G108" i="1"/>
  <c r="I96" i="1"/>
</calcChain>
</file>

<file path=xl/sharedStrings.xml><?xml version="1.0" encoding="utf-8"?>
<sst xmlns="http://schemas.openxmlformats.org/spreadsheetml/2006/main" count="180" uniqueCount="142">
  <si>
    <t>科目</t>
    <rPh sb="0" eb="2">
      <t>カモク</t>
    </rPh>
    <phoneticPr fontId="19"/>
  </si>
  <si>
    <r>
      <t>金　額　</t>
    </r>
    <r>
      <rPr>
        <sz val="10"/>
        <rFont val="ＭＳ 明朝"/>
        <family val="1"/>
        <charset val="128"/>
      </rPr>
      <t>（単位：円）</t>
    </r>
    <rPh sb="0" eb="1">
      <t>キン</t>
    </rPh>
    <rPh sb="2" eb="3">
      <t>ガク</t>
    </rPh>
    <rPh sb="5" eb="7">
      <t>タンイ</t>
    </rPh>
    <rPh sb="8" eb="9">
      <t>エン</t>
    </rPh>
    <phoneticPr fontId="19"/>
  </si>
  <si>
    <t>事業費</t>
    <rPh sb="0" eb="3">
      <t>ジギョウヒ</t>
    </rPh>
    <phoneticPr fontId="19"/>
  </si>
  <si>
    <t>管理費</t>
    <rPh sb="0" eb="3">
      <t>カンリヒ</t>
    </rPh>
    <phoneticPr fontId="19"/>
  </si>
  <si>
    <t>経常収益</t>
    <rPh sb="0" eb="2">
      <t>ケイジョウ</t>
    </rPh>
    <rPh sb="2" eb="4">
      <t>シュウエキ</t>
    </rPh>
    <phoneticPr fontId="19"/>
  </si>
  <si>
    <t>受取寄附金</t>
    <rPh sb="0" eb="2">
      <t>ウケト</t>
    </rPh>
    <rPh sb="2" eb="5">
      <t>キフキン</t>
    </rPh>
    <phoneticPr fontId="19"/>
  </si>
  <si>
    <t>事業収益</t>
    <rPh sb="0" eb="2">
      <t>ジギョウ</t>
    </rPh>
    <rPh sb="2" eb="4">
      <t>シュウエキ</t>
    </rPh>
    <phoneticPr fontId="19"/>
  </si>
  <si>
    <t>受取助成金等</t>
    <rPh sb="0" eb="1">
      <t>ウ</t>
    </rPh>
    <rPh sb="1" eb="2">
      <t>ト</t>
    </rPh>
    <rPh sb="2" eb="6">
      <t>ジョセイキントウ</t>
    </rPh>
    <phoneticPr fontId="19"/>
  </si>
  <si>
    <t>受取民間助成金</t>
    <rPh sb="0" eb="1">
      <t>ウ</t>
    </rPh>
    <rPh sb="1" eb="2">
      <t>ト</t>
    </rPh>
    <rPh sb="2" eb="4">
      <t>ミンカン</t>
    </rPh>
    <rPh sb="4" eb="7">
      <t>ジョセイキン</t>
    </rPh>
    <phoneticPr fontId="19"/>
  </si>
  <si>
    <t>その他収益</t>
    <rPh sb="2" eb="3">
      <t>タ</t>
    </rPh>
    <rPh sb="3" eb="5">
      <t>シュウエキ</t>
    </rPh>
    <phoneticPr fontId="19"/>
  </si>
  <si>
    <t>受取利息</t>
    <rPh sb="0" eb="2">
      <t>ウケトリ</t>
    </rPh>
    <rPh sb="2" eb="4">
      <t>リソク</t>
    </rPh>
    <phoneticPr fontId="19"/>
  </si>
  <si>
    <t>雑収入</t>
    <rPh sb="0" eb="3">
      <t>ザツシュウニュウ</t>
    </rPh>
    <phoneticPr fontId="19"/>
  </si>
  <si>
    <t>経常収益計</t>
    <rPh sb="0" eb="2">
      <t>ケイジョウ</t>
    </rPh>
    <rPh sb="2" eb="4">
      <t>シュウエキ</t>
    </rPh>
    <rPh sb="4" eb="5">
      <t>ケイ</t>
    </rPh>
    <phoneticPr fontId="19"/>
  </si>
  <si>
    <t>経常費用</t>
    <rPh sb="0" eb="2">
      <t>ケイジョウ</t>
    </rPh>
    <rPh sb="2" eb="4">
      <t>ヒヨウ</t>
    </rPh>
    <phoneticPr fontId="19"/>
  </si>
  <si>
    <t>（１）</t>
    <phoneticPr fontId="19"/>
  </si>
  <si>
    <t>人件費</t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</si>
  <si>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</si>
  <si>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</si>
  <si>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福利厚生費</t>
    <rPh sb="0" eb="2">
      <t>フクリ</t>
    </rPh>
    <rPh sb="2" eb="5">
      <t>コウセイヒ</t>
    </rPh>
    <phoneticPr fontId="19"/>
  </si>
  <si>
    <t>人件費計</t>
    <rPh sb="3" eb="4">
      <t>ケイ</t>
    </rPh>
    <phoneticPr fontId="19"/>
  </si>
  <si>
    <t>その他経費</t>
    <rPh sb="2" eb="3">
      <t>タ</t>
    </rPh>
    <rPh sb="3" eb="5">
      <t>ケイヒ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</si>
  <si>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</si>
  <si>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rPh sb="0" eb="3">
      <t>ジギョウヒ</t>
    </rPh>
    <rPh sb="3" eb="4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</si>
  <si>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</si>
  <si>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</si>
  <si>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9"/>
  </si>
  <si>
    <t>経常外収益</t>
    <rPh sb="0" eb="2">
      <t>ケイジョウ</t>
    </rPh>
    <rPh sb="2" eb="3">
      <t>ガイ</t>
    </rPh>
    <rPh sb="3" eb="5">
      <t>シュウエキ</t>
    </rPh>
    <phoneticPr fontId="19"/>
  </si>
  <si>
    <t>経常外費用</t>
    <rPh sb="0" eb="2">
      <t>ケイジョウ</t>
    </rPh>
    <rPh sb="2" eb="3">
      <t>ガイ</t>
    </rPh>
    <rPh sb="3" eb="5">
      <t>ヒヨウ</t>
    </rPh>
    <phoneticPr fontId="19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</si>
  <si>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19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</si>
  <si>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9"/>
  </si>
  <si>
    <t>過年度損益修正損</t>
    <rPh sb="0" eb="3">
      <t>カネンド</t>
    </rPh>
    <rPh sb="3" eb="4">
      <t>ソン</t>
    </rPh>
    <rPh sb="4" eb="5">
      <t>エキ</t>
    </rPh>
    <rPh sb="5" eb="7">
      <t>シュウセイ</t>
    </rPh>
    <rPh sb="7" eb="8">
      <t>ソン</t>
    </rPh>
    <phoneticPr fontId="19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</si>
  <si>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9"/>
  </si>
  <si>
    <t>当期正味財産増減額</t>
    <rPh sb="2" eb="4">
      <t>ショウミ</t>
    </rPh>
    <rPh sb="4" eb="6">
      <t>ザイサン</t>
    </rPh>
    <rPh sb="6" eb="8">
      <t>ゾウゲン</t>
    </rPh>
    <phoneticPr fontId="19"/>
  </si>
  <si>
    <t>次期繰越正味財産額</t>
    <rPh sb="0" eb="1">
      <t>ジ</t>
    </rPh>
    <rPh sb="4" eb="6">
      <t>ショウミ</t>
    </rPh>
    <rPh sb="6" eb="8">
      <t>ザイサン</t>
    </rPh>
    <rPh sb="8" eb="9">
      <t>ガク</t>
    </rPh>
    <phoneticPr fontId="19"/>
  </si>
  <si>
    <t>１．</t>
  </si>
  <si>
    <t>重要な会計方針</t>
  </si>
  <si>
    <t>事業費の内訳</t>
    <rPh sb="0" eb="3">
      <t>ジギョウヒ</t>
    </rPh>
    <rPh sb="4" eb="6">
      <t>ウチワケ</t>
    </rPh>
    <phoneticPr fontId="19"/>
  </si>
  <si>
    <t>合計</t>
    <rPh sb="0" eb="2">
      <t>ゴウケイ</t>
    </rPh>
    <phoneticPr fontId="19"/>
  </si>
  <si>
    <t>２．</t>
    <phoneticPr fontId="19"/>
  </si>
  <si>
    <t>消費税等の会計処理は、税込方式によっています。</t>
    <rPh sb="11" eb="13">
      <t>ゼイコ</t>
    </rPh>
    <rPh sb="13" eb="15">
      <t>ホウシキ</t>
    </rPh>
    <phoneticPr fontId="19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</si>
  <si>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</si>
  <si>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</si>
  <si>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役員報酬</t>
    <rPh sb="0" eb="2">
      <t>ヤクイン</t>
    </rPh>
    <rPh sb="2" eb="4">
      <t>ホウシュウ</t>
    </rPh>
    <phoneticPr fontId="19"/>
  </si>
  <si>
    <t>合　計</t>
    <rPh sb="0" eb="1">
      <t>ゴウ</t>
    </rPh>
    <rPh sb="2" eb="3">
      <t>ケイ</t>
    </rPh>
    <phoneticPr fontId="19"/>
  </si>
  <si>
    <t>受取会費　</t>
    <rPh sb="0" eb="2">
      <t>ウケト</t>
    </rPh>
    <rPh sb="2" eb="4">
      <t>カイヒ</t>
    </rPh>
    <phoneticPr fontId="19"/>
  </si>
  <si>
    <t>単位：円</t>
    <rPh sb="0" eb="2">
      <t>タンイ</t>
    </rPh>
    <rPh sb="3" eb="4">
      <t>エン</t>
    </rPh>
    <phoneticPr fontId="19"/>
  </si>
  <si>
    <t>Ⅰ</t>
    <phoneticPr fontId="19"/>
  </si>
  <si>
    <t>１</t>
    <phoneticPr fontId="19"/>
  </si>
  <si>
    <t>２</t>
    <phoneticPr fontId="19"/>
  </si>
  <si>
    <t>３</t>
    <phoneticPr fontId="19"/>
  </si>
  <si>
    <t>４</t>
    <phoneticPr fontId="19"/>
  </si>
  <si>
    <t>５</t>
    <phoneticPr fontId="19"/>
  </si>
  <si>
    <t>Ⅱ</t>
    <phoneticPr fontId="19"/>
  </si>
  <si>
    <t>１</t>
    <phoneticPr fontId="19"/>
  </si>
  <si>
    <t>（１）</t>
    <phoneticPr fontId="19"/>
  </si>
  <si>
    <t>（２）</t>
    <phoneticPr fontId="19"/>
  </si>
  <si>
    <t>Ⅲ</t>
    <phoneticPr fontId="19"/>
  </si>
  <si>
    <t>１</t>
    <phoneticPr fontId="19"/>
  </si>
  <si>
    <t>Ⅳ</t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</si>
  <si>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</si>
  <si>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（１）</t>
    <phoneticPr fontId="19"/>
  </si>
  <si>
    <t>（２）</t>
    <phoneticPr fontId="19"/>
  </si>
  <si>
    <t>特定非営利活動に係る事業</t>
    <phoneticPr fontId="19"/>
  </si>
  <si>
    <t>合　　計</t>
    <phoneticPr fontId="19"/>
  </si>
  <si>
    <t>科目</t>
    <phoneticPr fontId="19"/>
  </si>
  <si>
    <t>賃借料</t>
    <rPh sb="0" eb="3">
      <t>チンシャクリョウ</t>
    </rPh>
    <phoneticPr fontId="19"/>
  </si>
  <si>
    <t>燃料費</t>
  </si>
  <si>
    <t>水道光熱費</t>
  </si>
  <si>
    <t>旅費交通費</t>
  </si>
  <si>
    <t>雑費</t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</si>
  <si>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</si>
  <si>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　　</t>
    <phoneticPr fontId="19"/>
  </si>
  <si>
    <t>消費税等の会計処理</t>
    <phoneticPr fontId="19"/>
  </si>
  <si>
    <t>　計算書類の作成は、ＮＰＯ法人会計基準（2010年7月20日　2011年11月20日一部改正　ＮＰＯ法人会計基準協議会）によっています。</t>
    <rPh sb="1" eb="3">
      <t>ケイサン</t>
    </rPh>
    <rPh sb="3" eb="5">
      <t>ショルイ</t>
    </rPh>
    <phoneticPr fontId="19"/>
  </si>
  <si>
    <t>（法第２８条第１項関係様式例）</t>
    <phoneticPr fontId="19"/>
  </si>
  <si>
    <t>　2014年度　活動計算書</t>
    <rPh sb="5" eb="7">
      <t>ネンド</t>
    </rPh>
    <rPh sb="8" eb="10">
      <t>カツドウ</t>
    </rPh>
    <rPh sb="10" eb="13">
      <t>ケイサンショ</t>
    </rPh>
    <phoneticPr fontId="19"/>
  </si>
  <si>
    <t>平成26年4月1日から平成27年3月31日まで</t>
    <rPh sb="11" eb="13">
      <t>ヘイセイ</t>
    </rPh>
    <rPh sb="15" eb="16">
      <t>ネン</t>
    </rPh>
    <rPh sb="17" eb="18">
      <t>ガツ</t>
    </rPh>
    <rPh sb="20" eb="21">
      <t>ニチ</t>
    </rPh>
    <phoneticPr fontId="19"/>
  </si>
  <si>
    <t>（　特定非営利活動法人　地域たすけあいの会　）</t>
    <rPh sb="2" eb="4">
      <t>トクテイ</t>
    </rPh>
    <rPh sb="4" eb="7">
      <t>ヒエイリ</t>
    </rPh>
    <rPh sb="7" eb="9">
      <t>カツドウ</t>
    </rPh>
    <rPh sb="9" eb="11">
      <t>ホウジン</t>
    </rPh>
    <rPh sb="12" eb="14">
      <t>チイキ</t>
    </rPh>
    <rPh sb="20" eb="21">
      <t>カイ</t>
    </rPh>
    <phoneticPr fontId="19"/>
  </si>
  <si>
    <t>正会員等受取会費　</t>
    <rPh sb="0" eb="3">
      <t>セイカイイン</t>
    </rPh>
    <rPh sb="3" eb="4">
      <t>トウ</t>
    </rPh>
    <rPh sb="4" eb="5">
      <t>ウ</t>
    </rPh>
    <rPh sb="5" eb="6">
      <t>ト</t>
    </rPh>
    <rPh sb="6" eb="8">
      <t>カイヒ</t>
    </rPh>
    <phoneticPr fontId="19"/>
  </si>
  <si>
    <t>生活困窮者自立支援事業</t>
    <rPh sb="0" eb="2">
      <t>セイカツ</t>
    </rPh>
    <rPh sb="2" eb="5">
      <t>コンキュウシャ</t>
    </rPh>
    <rPh sb="5" eb="7">
      <t>ジリツ</t>
    </rPh>
    <rPh sb="7" eb="9">
      <t>シエン</t>
    </rPh>
    <rPh sb="9" eb="11">
      <t>ジギョウ</t>
    </rPh>
    <phoneticPr fontId="4"/>
  </si>
  <si>
    <t>高齢訪問事業収益</t>
    <rPh sb="0" eb="2">
      <t>コウレイ</t>
    </rPh>
    <rPh sb="6" eb="8">
      <t>シュウエキ</t>
    </rPh>
    <phoneticPr fontId="4"/>
  </si>
  <si>
    <t>高齢通所事業収益（奥立願寺）</t>
    <rPh sb="0" eb="2">
      <t>コウレイ</t>
    </rPh>
    <rPh sb="6" eb="8">
      <t>シュウエキ</t>
    </rPh>
    <phoneticPr fontId="4"/>
  </si>
  <si>
    <t>高齢通所事業収益（中尾）</t>
    <rPh sb="6" eb="8">
      <t>シュウエキ</t>
    </rPh>
    <rPh sb="9" eb="11">
      <t>ナカオ</t>
    </rPh>
    <phoneticPr fontId="19"/>
  </si>
  <si>
    <t>高齢居宅介護支援事業収益</t>
    <rPh sb="0" eb="2">
      <t>コウレイ</t>
    </rPh>
    <rPh sb="10" eb="12">
      <t>シュウエキ</t>
    </rPh>
    <phoneticPr fontId="4"/>
  </si>
  <si>
    <t>障がい居宅介護等事業収益</t>
    <rPh sb="0" eb="1">
      <t>ショウ</t>
    </rPh>
    <phoneticPr fontId="4"/>
  </si>
  <si>
    <t>障がい就労支援等事業収益</t>
    <rPh sb="0" eb="1">
      <t>ショウ</t>
    </rPh>
    <rPh sb="3" eb="5">
      <t>シュウロウ</t>
    </rPh>
    <rPh sb="5" eb="7">
      <t>シエン</t>
    </rPh>
    <rPh sb="7" eb="8">
      <t>トウ</t>
    </rPh>
    <rPh sb="8" eb="10">
      <t>ジギョウ</t>
    </rPh>
    <phoneticPr fontId="4"/>
  </si>
  <si>
    <t>宅配給食事業収益</t>
    <phoneticPr fontId="19"/>
  </si>
  <si>
    <t>学童保育事業収益</t>
    <phoneticPr fontId="19"/>
  </si>
  <si>
    <t>たすけあい事業収益</t>
    <phoneticPr fontId="19"/>
  </si>
  <si>
    <t>人材育成事業収益</t>
    <phoneticPr fontId="19"/>
  </si>
  <si>
    <t>材料費</t>
  </si>
  <si>
    <t>車両関連費</t>
  </si>
  <si>
    <t>材料費</t>
    <rPh sb="0" eb="3">
      <t>ザイリョウヒ</t>
    </rPh>
    <phoneticPr fontId="4"/>
  </si>
  <si>
    <t>水道光熱費</t>
    <phoneticPr fontId="19"/>
  </si>
  <si>
    <t>車両関連費</t>
    <phoneticPr fontId="19"/>
  </si>
  <si>
    <t>消耗器具備品費</t>
    <phoneticPr fontId="19"/>
  </si>
  <si>
    <t>賃借料</t>
    <phoneticPr fontId="19"/>
  </si>
  <si>
    <t>支払保険料</t>
  </si>
  <si>
    <t>支払保険料</t>
    <phoneticPr fontId="19"/>
  </si>
  <si>
    <t>修繕費</t>
  </si>
  <si>
    <t>修繕費</t>
    <phoneticPr fontId="19"/>
  </si>
  <si>
    <t>租税公課</t>
  </si>
  <si>
    <t>租税公課</t>
    <phoneticPr fontId="19"/>
  </si>
  <si>
    <t>減価償却費</t>
    <phoneticPr fontId="19"/>
  </si>
  <si>
    <t>旅費交通費</t>
    <phoneticPr fontId="19"/>
  </si>
  <si>
    <t>通信費</t>
  </si>
  <si>
    <t>通信費</t>
    <phoneticPr fontId="19"/>
  </si>
  <si>
    <t>支払手数料</t>
  </si>
  <si>
    <t>支払手数料</t>
    <phoneticPr fontId="19"/>
  </si>
  <si>
    <t>会議費</t>
    <phoneticPr fontId="19"/>
  </si>
  <si>
    <t>諸会費</t>
  </si>
  <si>
    <t>諸会費</t>
    <phoneticPr fontId="19"/>
  </si>
  <si>
    <t>図書研修費</t>
  </si>
  <si>
    <t>図書研修費</t>
    <phoneticPr fontId="19"/>
  </si>
  <si>
    <t>委託講師料</t>
    <rPh sb="0" eb="2">
      <t>イタク</t>
    </rPh>
    <rPh sb="2" eb="5">
      <t>コウシリョウ</t>
    </rPh>
    <phoneticPr fontId="4"/>
  </si>
  <si>
    <t>燃料費</t>
    <phoneticPr fontId="19"/>
  </si>
  <si>
    <t>慶弔費</t>
  </si>
  <si>
    <t>慶弔費</t>
    <phoneticPr fontId="19"/>
  </si>
  <si>
    <t>謝金</t>
    <phoneticPr fontId="19"/>
  </si>
  <si>
    <t>地代家賃</t>
  </si>
  <si>
    <t>地代家賃</t>
    <phoneticPr fontId="19"/>
  </si>
  <si>
    <t>雑費</t>
    <phoneticPr fontId="19"/>
  </si>
  <si>
    <t>広報費</t>
    <rPh sb="0" eb="2">
      <t>コウホウ</t>
    </rPh>
    <rPh sb="2" eb="3">
      <t>ヒ</t>
    </rPh>
    <phoneticPr fontId="4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</si>
  <si>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19"/>
  </si>
  <si>
    <t>その他経費合計</t>
    <rPh sb="2" eb="3">
      <t>タ</t>
    </rPh>
    <rPh sb="3" eb="5">
      <t>ケイヒ</t>
    </rPh>
    <rPh sb="5" eb="7">
      <t>ゴウケイ</t>
    </rPh>
    <phoneticPr fontId="19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</si>
  <si>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9"/>
  </si>
  <si>
    <t>法人税等</t>
    <rPh sb="0" eb="3">
      <t>ホウジンゼイ</t>
    </rPh>
    <rPh sb="3" eb="4">
      <t>トウ</t>
    </rPh>
    <phoneticPr fontId="19"/>
  </si>
  <si>
    <t>計算書類の注記(　2014年度）</t>
    <rPh sb="0" eb="2">
      <t>ケイサン</t>
    </rPh>
    <rPh sb="2" eb="4">
      <t>ショルイ</t>
    </rPh>
    <rPh sb="13" eb="15">
      <t>ネンド</t>
    </rPh>
    <phoneticPr fontId="19"/>
  </si>
  <si>
    <t>高齢訪問</t>
    <rPh sb="0" eb="2">
      <t>コウレイ</t>
    </rPh>
    <rPh sb="2" eb="4">
      <t>ホウモン</t>
    </rPh>
    <phoneticPr fontId="19"/>
  </si>
  <si>
    <t>高齢居宅介護支援</t>
    <rPh sb="0" eb="2">
      <t>コウレイ</t>
    </rPh>
    <rPh sb="2" eb="4">
      <t>キョタク</t>
    </rPh>
    <rPh sb="4" eb="6">
      <t>カイゴ</t>
    </rPh>
    <rPh sb="6" eb="8">
      <t>シエン</t>
    </rPh>
    <phoneticPr fontId="19"/>
  </si>
  <si>
    <t>障がい居宅介護等</t>
    <rPh sb="0" eb="1">
      <t>ショウ</t>
    </rPh>
    <rPh sb="3" eb="5">
      <t>キョタク</t>
    </rPh>
    <rPh sb="5" eb="7">
      <t>カイゴ</t>
    </rPh>
    <rPh sb="7" eb="8">
      <t>トウ</t>
    </rPh>
    <phoneticPr fontId="19"/>
  </si>
  <si>
    <t>障がい就労支援等</t>
    <rPh sb="0" eb="1">
      <t>ショウ</t>
    </rPh>
    <rPh sb="3" eb="5">
      <t>シュウロウ</t>
    </rPh>
    <rPh sb="5" eb="7">
      <t>シエン</t>
    </rPh>
    <rPh sb="7" eb="8">
      <t>トウ</t>
    </rPh>
    <phoneticPr fontId="19"/>
  </si>
  <si>
    <t>宅配給食</t>
    <rPh sb="0" eb="2">
      <t>タクハイ</t>
    </rPh>
    <rPh sb="2" eb="4">
      <t>キュウショク</t>
    </rPh>
    <phoneticPr fontId="19"/>
  </si>
  <si>
    <t>学童保育</t>
    <rPh sb="0" eb="2">
      <t>ガクドウ</t>
    </rPh>
    <rPh sb="2" eb="4">
      <t>ホイク</t>
    </rPh>
    <phoneticPr fontId="19"/>
  </si>
  <si>
    <t>たすけあい</t>
    <phoneticPr fontId="19"/>
  </si>
  <si>
    <t>宅老所</t>
    <rPh sb="0" eb="3">
      <t>タクロウショ</t>
    </rPh>
    <phoneticPr fontId="19"/>
  </si>
  <si>
    <t>人材育成</t>
    <rPh sb="0" eb="2">
      <t>ジンザイ</t>
    </rPh>
    <rPh sb="2" eb="4">
      <t>イクセイ</t>
    </rPh>
    <phoneticPr fontId="19"/>
  </si>
  <si>
    <t>消耗品費</t>
  </si>
  <si>
    <t>謝礼金</t>
    <phoneticPr fontId="19"/>
  </si>
  <si>
    <t>委託講師料</t>
    <rPh sb="0" eb="2">
      <t>イタク</t>
    </rPh>
    <rPh sb="2" eb="5">
      <t>コウシリョウ</t>
    </rPh>
    <phoneticPr fontId="19"/>
  </si>
  <si>
    <t>高齢通所
（奥立願寺）</t>
    <rPh sb="0" eb="2">
      <t>コウレイ</t>
    </rPh>
    <rPh sb="2" eb="4">
      <t>ツウショ</t>
    </rPh>
    <rPh sb="6" eb="7">
      <t>オク</t>
    </rPh>
    <rPh sb="7" eb="8">
      <t>リュウ</t>
    </rPh>
    <rPh sb="8" eb="9">
      <t>ガン</t>
    </rPh>
    <rPh sb="9" eb="10">
      <t>ジ</t>
    </rPh>
    <phoneticPr fontId="19"/>
  </si>
  <si>
    <t>高齢通所
（中尾）</t>
    <rPh sb="0" eb="2">
      <t>コウレイ</t>
    </rPh>
    <rPh sb="2" eb="4">
      <t>ツウショ</t>
    </rPh>
    <rPh sb="6" eb="8">
      <t>ナカオ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</si>
</sst>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;[Red]\-#,##0\ 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u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PｺﾞｼｯｸM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2">
    <xf numFmtId="0" fontId="0" fillId="0" borderId="0" xfId="0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right"/>
    </xf>
    <xf numFmtId="49" fontId="20" fillId="0" borderId="10" xfId="0" applyNumberFormat="1" applyFont="1" applyBorder="1"/>
    <xf numFmtId="49" fontId="20" fillId="0" borderId="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0" fillId="0" borderId="0" xfId="0" applyNumberFormat="1" applyAlignment="1"/>
    <xf numFmtId="49" fontId="0" fillId="0" borderId="0" xfId="0" applyNumberFormat="1" applyFont="1" applyAlignment="1"/>
    <xf numFmtId="49" fontId="24" fillId="0" borderId="0" xfId="0" applyNumberFormat="1" applyFont="1" applyAlignment="1"/>
    <xf numFmtId="49" fontId="24" fillId="0" borderId="0" xfId="33" applyNumberFormat="1" applyFont="1" applyAlignment="1"/>
    <xf numFmtId="49" fontId="20" fillId="0" borderId="13" xfId="0" applyNumberFormat="1" applyFont="1" applyBorder="1"/>
    <xf numFmtId="0" fontId="20" fillId="0" borderId="10" xfId="0" applyFont="1" applyBorder="1"/>
    <xf numFmtId="49" fontId="25" fillId="0" borderId="13" xfId="0" applyNumberFormat="1" applyFont="1" applyBorder="1"/>
    <xf numFmtId="0" fontId="0" fillId="0" borderId="11" xfId="0" applyBorder="1"/>
    <xf numFmtId="49" fontId="25" fillId="0" borderId="19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right"/>
    </xf>
    <xf numFmtId="49" fontId="25" fillId="0" borderId="21" xfId="0" applyNumberFormat="1" applyFont="1" applyBorder="1" applyAlignment="1">
      <alignment horizontal="right"/>
    </xf>
    <xf numFmtId="49" fontId="25" fillId="0" borderId="22" xfId="0" applyNumberFormat="1" applyFont="1" applyBorder="1"/>
    <xf numFmtId="0" fontId="0" fillId="0" borderId="0" xfId="0" applyAlignment="1">
      <alignment horizontal="right"/>
    </xf>
    <xf numFmtId="177" fontId="20" fillId="0" borderId="17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177" fontId="20" fillId="0" borderId="23" xfId="0" applyNumberFormat="1" applyFont="1" applyBorder="1" applyAlignment="1">
      <alignment horizontal="right"/>
    </xf>
    <xf numFmtId="177" fontId="20" fillId="0" borderId="20" xfId="0" applyNumberFormat="1" applyFont="1" applyBorder="1" applyAlignment="1">
      <alignment horizontal="right"/>
    </xf>
    <xf numFmtId="177" fontId="20" fillId="25" borderId="23" xfId="0" applyNumberFormat="1" applyFont="1" applyFill="1" applyBorder="1" applyAlignment="1">
      <alignment horizontal="right"/>
    </xf>
    <xf numFmtId="177" fontId="20" fillId="25" borderId="17" xfId="0" applyNumberFormat="1" applyFont="1" applyFill="1" applyBorder="1" applyAlignment="1">
      <alignment horizontal="right"/>
    </xf>
    <xf numFmtId="177" fontId="20" fillId="25" borderId="24" xfId="0" applyNumberFormat="1" applyFont="1" applyFill="1" applyBorder="1" applyAlignment="1">
      <alignment horizontal="right"/>
    </xf>
    <xf numFmtId="177" fontId="20" fillId="25" borderId="13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/>
    <xf numFmtId="49" fontId="20" fillId="0" borderId="0" xfId="0" applyNumberFormat="1" applyFont="1" applyAlignment="1"/>
    <xf numFmtId="49" fontId="26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20" fillId="0" borderId="0" xfId="0" applyNumberFormat="1" applyFont="1" applyBorder="1" applyAlignment="1"/>
    <xf numFmtId="49" fontId="20" fillId="0" borderId="0" xfId="33" applyNumberFormat="1" applyFont="1" applyAlignment="1"/>
    <xf numFmtId="49" fontId="20" fillId="0" borderId="0" xfId="0" applyNumberFormat="1" applyFont="1" applyAlignment="1">
      <alignment vertical="top" wrapText="1"/>
    </xf>
    <xf numFmtId="49" fontId="20" fillId="0" borderId="0" xfId="0" applyNumberFormat="1" applyFont="1" applyBorder="1" applyAlignment="1">
      <alignment horizontal="left"/>
    </xf>
    <xf numFmtId="176" fontId="28" fillId="0" borderId="17" xfId="33" applyNumberFormat="1" applyFont="1" applyFill="1" applyBorder="1" applyAlignment="1" applyProtection="1">
      <alignment vertical="center" shrinkToFit="1"/>
    </xf>
    <xf numFmtId="176" fontId="28" fillId="0" borderId="18" xfId="33" applyNumberFormat="1" applyFont="1" applyFill="1" applyBorder="1" applyAlignment="1" applyProtection="1">
      <alignment vertical="center" shrinkToFit="1"/>
    </xf>
    <xf numFmtId="177" fontId="20" fillId="0" borderId="23" xfId="0" applyNumberFormat="1" applyFont="1" applyBorder="1"/>
    <xf numFmtId="0" fontId="20" fillId="0" borderId="20" xfId="0" applyFont="1" applyBorder="1" applyAlignment="1">
      <alignment shrinkToFit="1"/>
    </xf>
    <xf numFmtId="38" fontId="20" fillId="0" borderId="17" xfId="33" applyFont="1" applyBorder="1" applyAlignment="1">
      <alignment shrinkToFit="1"/>
    </xf>
    <xf numFmtId="38" fontId="20" fillId="25" borderId="17" xfId="33" applyFont="1" applyFill="1" applyBorder="1" applyAlignment="1">
      <alignment shrinkToFit="1"/>
    </xf>
    <xf numFmtId="38" fontId="20" fillId="25" borderId="23" xfId="33" applyFont="1" applyFill="1" applyBorder="1" applyAlignment="1">
      <alignment shrinkToFit="1"/>
    </xf>
    <xf numFmtId="38" fontId="25" fillId="25" borderId="24" xfId="33" applyFont="1" applyFill="1" applyBorder="1" applyAlignment="1">
      <alignment shrinkToFit="1"/>
    </xf>
    <xf numFmtId="0" fontId="29" fillId="0" borderId="20" xfId="0" applyFont="1" applyBorder="1" applyAlignment="1">
      <alignment shrinkToFit="1"/>
    </xf>
    <xf numFmtId="38" fontId="29" fillId="0" borderId="17" xfId="33" applyFont="1" applyBorder="1" applyAlignment="1">
      <alignment shrinkToFit="1"/>
    </xf>
    <xf numFmtId="38" fontId="29" fillId="25" borderId="23" xfId="33" applyFont="1" applyFill="1" applyBorder="1" applyAlignment="1">
      <alignment shrinkToFit="1"/>
    </xf>
    <xf numFmtId="38" fontId="31" fillId="25" borderId="24" xfId="33" applyFont="1" applyFill="1" applyBorder="1" applyAlignment="1">
      <alignment shrinkToFit="1"/>
    </xf>
    <xf numFmtId="0" fontId="32" fillId="0" borderId="23" xfId="0" applyFont="1" applyFill="1" applyBorder="1" applyAlignment="1">
      <alignment vertical="center" textRotation="255" wrapText="1"/>
    </xf>
    <xf numFmtId="0" fontId="32" fillId="24" borderId="23" xfId="0" applyFont="1" applyFill="1" applyBorder="1" applyAlignment="1">
      <alignment vertical="center" textRotation="255" wrapText="1"/>
    </xf>
    <xf numFmtId="0" fontId="30" fillId="0" borderId="17" xfId="0" applyFont="1" applyBorder="1"/>
    <xf numFmtId="49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4" borderId="23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3" xfId="0" applyFill="1" applyBorder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0" fontId="0" fillId="24" borderId="20" xfId="0" applyFill="1" applyBorder="1" applyAlignment="1">
      <alignment horizontal="center" vertical="center" textRotation="255" shrinkToFit="1"/>
    </xf>
    <xf numFmtId="0" fontId="0" fillId="24" borderId="18" xfId="0" applyFill="1" applyBorder="1" applyAlignment="1">
      <alignment horizontal="center" vertical="center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2</xdr:row>
      <xdr:rowOff>142875</xdr:rowOff>
    </xdr:from>
    <xdr:to>
      <xdr:col>14</xdr:col>
      <xdr:colOff>47629</xdr:colOff>
      <xdr:row>6</xdr:row>
      <xdr:rowOff>142875</xdr:rowOff>
    </xdr:to>
    <xdr:sp macro="" textlink="">
      <xdr:nvSpPr>
        <xdr:cNvPr id="6145" name="Rectangle 2"/>
        <xdr:cNvSpPr>
          <a:spLocks noChangeArrowheads="1"/>
        </xdr:cNvSpPr>
      </xdr:nvSpPr>
      <xdr:spPr bwMode="auto">
        <a:xfrm>
          <a:off x="2076450" y="533400"/>
          <a:ext cx="42291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以下に示すものは、想定される注記を例示したものです。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該当事項がない場合は記載不要です。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109"/>
  <sheetViews>
    <sheetView topLeftCell="A87" zoomScaleNormal="100" workbookViewId="0">
      <selection activeCell="F115" sqref="F115"/>
    </sheetView>
  </sheetViews>
  <sheetFormatPr defaultColWidth="9" defaultRowHeight="13.5" x14ac:dyDescent="0.15"/>
  <cols>
    <col min="1" max="2" width="2.625" style="1" customWidth="1"/>
    <col min="3" max="5" width="2.125" style="1" customWidth="1"/>
    <col min="6" max="6" width="37.5" style="1" customWidth="1"/>
    <col min="7" max="8" width="16.625" style="2" customWidth="1"/>
    <col min="9" max="9" width="17.25" style="2" customWidth="1"/>
    <col min="10" max="11" width="9" style="2"/>
    <col min="12" max="12" width="15.5" style="2" customWidth="1"/>
    <col min="13" max="16384" width="9" style="2"/>
  </cols>
  <sheetData>
    <row r="1" spans="1:9" x14ac:dyDescent="0.15">
      <c r="A1" s="1" t="s">
        <v>74</v>
      </c>
    </row>
    <row r="3" spans="1:9" ht="17.25" x14ac:dyDescent="0.2">
      <c r="A3" s="56" t="s">
        <v>75</v>
      </c>
      <c r="B3" s="56"/>
      <c r="C3" s="56"/>
      <c r="D3" s="56"/>
      <c r="E3" s="56"/>
      <c r="F3" s="56"/>
      <c r="G3" s="56"/>
      <c r="H3" s="56"/>
      <c r="I3" s="56"/>
    </row>
    <row r="4" spans="1:9" ht="14.25" x14ac:dyDescent="0.15">
      <c r="A4" s="8"/>
      <c r="B4" s="8"/>
      <c r="C4" s="8"/>
      <c r="D4" s="8"/>
      <c r="E4" s="8"/>
      <c r="F4" s="8"/>
      <c r="G4" s="8"/>
      <c r="H4" s="8"/>
      <c r="I4" s="8"/>
    </row>
    <row r="5" spans="1:9" x14ac:dyDescent="0.15">
      <c r="A5" s="57" t="s">
        <v>76</v>
      </c>
      <c r="B5" s="57"/>
      <c r="C5" s="57"/>
      <c r="D5" s="57"/>
      <c r="E5" s="57"/>
      <c r="F5" s="57"/>
      <c r="G5" s="57"/>
      <c r="H5" s="57"/>
      <c r="I5" s="57"/>
    </row>
    <row r="6" spans="1:9" x14ac:dyDescent="0.15">
      <c r="F6" s="9"/>
      <c r="I6" s="3" t="s">
        <v>77</v>
      </c>
    </row>
    <row r="7" spans="1:9" x14ac:dyDescent="0.15">
      <c r="A7" s="58" t="s">
        <v>0</v>
      </c>
      <c r="B7" s="58"/>
      <c r="C7" s="58"/>
      <c r="D7" s="58"/>
      <c r="E7" s="58"/>
      <c r="F7" s="58"/>
      <c r="G7" s="63" t="s">
        <v>1</v>
      </c>
      <c r="H7" s="63"/>
      <c r="I7" s="63"/>
    </row>
    <row r="8" spans="1:9" x14ac:dyDescent="0.15">
      <c r="A8" s="58"/>
      <c r="B8" s="58"/>
      <c r="C8" s="58"/>
      <c r="D8" s="58"/>
      <c r="E8" s="58"/>
      <c r="F8" s="58"/>
      <c r="G8" s="59" t="s">
        <v>40</v>
      </c>
      <c r="H8" s="61" t="s">
        <v>41</v>
      </c>
      <c r="I8" s="61" t="s">
        <v>37</v>
      </c>
    </row>
    <row r="9" spans="1:9" x14ac:dyDescent="0.15">
      <c r="A9" s="58"/>
      <c r="B9" s="58"/>
      <c r="C9" s="58"/>
      <c r="D9" s="58"/>
      <c r="E9" s="58"/>
      <c r="F9" s="58"/>
      <c r="G9" s="60"/>
      <c r="H9" s="62"/>
      <c r="I9" s="62"/>
    </row>
    <row r="10" spans="1:9" x14ac:dyDescent="0.15">
      <c r="A10" s="4" t="s">
        <v>46</v>
      </c>
      <c r="B10" s="5" t="s">
        <v>4</v>
      </c>
      <c r="C10" s="5"/>
      <c r="D10" s="5"/>
      <c r="E10" s="5"/>
      <c r="F10" s="5"/>
      <c r="G10" s="23"/>
      <c r="H10" s="24"/>
      <c r="I10" s="23"/>
    </row>
    <row r="11" spans="1:9" x14ac:dyDescent="0.15">
      <c r="A11" s="4"/>
      <c r="B11" s="5" t="s">
        <v>47</v>
      </c>
      <c r="C11" s="5" t="s">
        <v>44</v>
      </c>
      <c r="D11" s="5"/>
      <c r="E11" s="5"/>
      <c r="F11" s="5"/>
      <c r="G11" s="23"/>
      <c r="H11" s="24"/>
      <c r="I11" s="23"/>
    </row>
    <row r="12" spans="1:9" x14ac:dyDescent="0.15">
      <c r="A12" s="4"/>
      <c r="B12" s="5"/>
      <c r="C12" s="5" t="s">
        <v>78</v>
      </c>
      <c r="D12" s="5"/>
      <c r="E12" s="5"/>
      <c r="F12" s="5"/>
      <c r="G12" s="23">
        <v>381000</v>
      </c>
      <c r="H12" s="24"/>
      <c r="I12" s="28">
        <f>SUM(G12:H12)</f>
        <v>381000</v>
      </c>
    </row>
    <row r="13" spans="1:9" x14ac:dyDescent="0.15">
      <c r="A13" s="4"/>
      <c r="B13" s="5" t="s">
        <v>48</v>
      </c>
      <c r="C13" s="5" t="s">
        <v>5</v>
      </c>
      <c r="D13" s="5"/>
      <c r="E13" s="5"/>
      <c r="F13" s="5"/>
      <c r="G13" s="23"/>
      <c r="H13" s="24"/>
      <c r="I13" s="23"/>
    </row>
    <row r="14" spans="1:9" x14ac:dyDescent="0.15">
      <c r="A14" s="4"/>
      <c r="B14" s="5"/>
      <c r="C14" s="5" t="s">
        <v>5</v>
      </c>
      <c r="D14" s="5"/>
      <c r="E14" s="5"/>
      <c r="F14" s="5"/>
      <c r="G14" s="23">
        <v>200000</v>
      </c>
      <c r="H14" s="24"/>
      <c r="I14" s="28">
        <f>SUM(G14:H14)</f>
        <v>200000</v>
      </c>
    </row>
    <row r="15" spans="1:9" x14ac:dyDescent="0.15">
      <c r="A15" s="4"/>
      <c r="B15" s="5" t="s">
        <v>49</v>
      </c>
      <c r="C15" s="5" t="s">
        <v>7</v>
      </c>
      <c r="D15" s="5"/>
      <c r="E15" s="5"/>
      <c r="F15" s="5"/>
      <c r="G15" s="23"/>
      <c r="H15" s="24"/>
      <c r="I15" s="23"/>
    </row>
    <row r="16" spans="1:9" x14ac:dyDescent="0.15">
      <c r="A16" s="4"/>
      <c r="B16" s="5"/>
      <c r="C16" s="5" t="s">
        <v>8</v>
      </c>
      <c r="D16" s="5"/>
      <c r="E16" s="5"/>
      <c r="F16" s="5"/>
      <c r="G16" s="23">
        <v>2243729</v>
      </c>
      <c r="H16" s="24"/>
      <c r="I16" s="28">
        <f>SUM(G16:H16)</f>
        <v>2243729</v>
      </c>
    </row>
    <row r="17" spans="1:9" x14ac:dyDescent="0.15">
      <c r="A17" s="4"/>
      <c r="B17" s="5" t="s">
        <v>50</v>
      </c>
      <c r="C17" s="5" t="s">
        <v>6</v>
      </c>
      <c r="D17" s="5"/>
      <c r="E17" s="5"/>
      <c r="F17" s="5"/>
      <c r="G17" s="23"/>
      <c r="H17" s="24"/>
      <c r="I17" s="23"/>
    </row>
    <row r="18" spans="1:9" x14ac:dyDescent="0.15">
      <c r="A18" s="4"/>
      <c r="B18" s="5"/>
      <c r="C18" s="5" t="s">
        <v>80</v>
      </c>
      <c r="D18" s="5"/>
      <c r="E18" s="5"/>
      <c r="F18" s="5"/>
      <c r="G18" s="23">
        <v>44178879</v>
      </c>
      <c r="H18" s="24"/>
      <c r="I18" s="28">
        <f t="shared" ref="I18:I26" si="0">SUM(G18:H18)</f>
        <v>44178879</v>
      </c>
    </row>
    <row r="19" spans="1:9" x14ac:dyDescent="0.15">
      <c r="A19" s="4"/>
      <c r="B19" s="5"/>
      <c r="C19" s="5" t="s">
        <v>81</v>
      </c>
      <c r="D19" s="5"/>
      <c r="E19" s="5"/>
      <c r="F19" s="5"/>
      <c r="G19" s="23">
        <v>34229521</v>
      </c>
      <c r="H19" s="24"/>
      <c r="I19" s="28">
        <f t="shared" si="0"/>
        <v>34229521</v>
      </c>
    </row>
    <row r="20" spans="1:9" x14ac:dyDescent="0.15">
      <c r="A20" s="4"/>
      <c r="B20" s="5"/>
      <c r="C20" s="5" t="s">
        <v>82</v>
      </c>
      <c r="D20" s="5"/>
      <c r="E20" s="5"/>
      <c r="F20" s="5"/>
      <c r="G20" s="23">
        <v>18484008</v>
      </c>
      <c r="H20" s="24"/>
      <c r="I20" s="28">
        <f t="shared" si="0"/>
        <v>18484008</v>
      </c>
    </row>
    <row r="21" spans="1:9" x14ac:dyDescent="0.15">
      <c r="A21" s="4"/>
      <c r="B21" s="5"/>
      <c r="C21" s="5" t="s">
        <v>83</v>
      </c>
      <c r="D21" s="5"/>
      <c r="E21" s="5"/>
      <c r="F21" s="5"/>
      <c r="G21" s="23">
        <v>16439780</v>
      </c>
      <c r="H21" s="24"/>
      <c r="I21" s="28">
        <f t="shared" si="0"/>
        <v>16439780</v>
      </c>
    </row>
    <row r="22" spans="1:9" x14ac:dyDescent="0.15">
      <c r="A22" s="4"/>
      <c r="B22" s="5"/>
      <c r="C22" s="5" t="s">
        <v>84</v>
      </c>
      <c r="D22" s="5"/>
      <c r="E22" s="5"/>
      <c r="F22" s="5"/>
      <c r="G22" s="23">
        <v>15799982</v>
      </c>
      <c r="H22" s="24"/>
      <c r="I22" s="28">
        <f t="shared" si="0"/>
        <v>15799982</v>
      </c>
    </row>
    <row r="23" spans="1:9" x14ac:dyDescent="0.15">
      <c r="A23" s="4"/>
      <c r="B23" s="5"/>
      <c r="C23" s="5" t="s">
        <v>85</v>
      </c>
      <c r="D23" s="5"/>
      <c r="E23" s="5"/>
      <c r="F23" s="5"/>
      <c r="G23" s="23">
        <v>18685581</v>
      </c>
      <c r="H23" s="24"/>
      <c r="I23" s="28">
        <f t="shared" si="0"/>
        <v>18685581</v>
      </c>
    </row>
    <row r="24" spans="1:9" x14ac:dyDescent="0.15">
      <c r="A24" s="4"/>
      <c r="B24" s="5"/>
      <c r="C24" s="5" t="s">
        <v>86</v>
      </c>
      <c r="D24" s="5"/>
      <c r="E24" s="5"/>
      <c r="F24" s="5"/>
      <c r="G24" s="23">
        <v>11056640</v>
      </c>
      <c r="H24" s="24"/>
      <c r="I24" s="28">
        <f t="shared" si="0"/>
        <v>11056640</v>
      </c>
    </row>
    <row r="25" spans="1:9" x14ac:dyDescent="0.15">
      <c r="A25" s="4"/>
      <c r="B25" s="5"/>
      <c r="C25" s="5" t="s">
        <v>87</v>
      </c>
      <c r="D25" s="5"/>
      <c r="E25" s="5"/>
      <c r="F25" s="5"/>
      <c r="G25" s="23">
        <v>10842829</v>
      </c>
      <c r="H25" s="24"/>
      <c r="I25" s="28">
        <f t="shared" si="0"/>
        <v>10842829</v>
      </c>
    </row>
    <row r="26" spans="1:9" x14ac:dyDescent="0.15">
      <c r="A26" s="4"/>
      <c r="B26" s="5"/>
      <c r="C26" s="5" t="s">
        <v>88</v>
      </c>
      <c r="D26" s="5"/>
      <c r="E26" s="5"/>
      <c r="F26" s="5"/>
      <c r="G26" s="23">
        <v>407150</v>
      </c>
      <c r="H26" s="24"/>
      <c r="I26" s="28">
        <f t="shared" si="0"/>
        <v>407150</v>
      </c>
    </row>
    <row r="27" spans="1:9" x14ac:dyDescent="0.15">
      <c r="A27" s="4"/>
      <c r="B27" s="5"/>
      <c r="C27" s="5" t="s">
        <v>79</v>
      </c>
      <c r="D27" s="5"/>
      <c r="E27" s="5"/>
      <c r="F27" s="5"/>
      <c r="G27" s="23">
        <v>5268526</v>
      </c>
      <c r="H27" s="24"/>
      <c r="I27" s="28">
        <f>SUM(G27:H27)</f>
        <v>5268526</v>
      </c>
    </row>
    <row r="28" spans="1:9" x14ac:dyDescent="0.15">
      <c r="A28" s="4"/>
      <c r="B28" s="5"/>
      <c r="C28" s="5" t="s">
        <v>89</v>
      </c>
      <c r="D28" s="5"/>
      <c r="E28" s="5"/>
      <c r="F28" s="5"/>
      <c r="G28" s="23">
        <v>1805393</v>
      </c>
      <c r="H28" s="24"/>
      <c r="I28" s="28">
        <f>SUM(G28:H28)</f>
        <v>1805393</v>
      </c>
    </row>
    <row r="29" spans="1:9" x14ac:dyDescent="0.15">
      <c r="A29" s="4"/>
      <c r="B29" s="5" t="s">
        <v>51</v>
      </c>
      <c r="C29" s="5" t="s">
        <v>9</v>
      </c>
      <c r="D29" s="5"/>
      <c r="E29" s="5"/>
      <c r="F29" s="5"/>
      <c r="G29" s="23"/>
      <c r="H29" s="24"/>
      <c r="I29" s="23"/>
    </row>
    <row r="30" spans="1:9" x14ac:dyDescent="0.15">
      <c r="A30" s="4"/>
      <c r="B30" s="5"/>
      <c r="C30" s="5" t="s">
        <v>10</v>
      </c>
      <c r="D30" s="5"/>
      <c r="E30" s="5"/>
      <c r="F30" s="5"/>
      <c r="G30" s="23">
        <v>2494</v>
      </c>
      <c r="H30" s="24"/>
      <c r="I30" s="28">
        <f>SUM(G30:H30)</f>
        <v>2494</v>
      </c>
    </row>
    <row r="31" spans="1:9" x14ac:dyDescent="0.15">
      <c r="A31" s="4"/>
      <c r="B31" s="5"/>
      <c r="C31" s="5" t="s">
        <v>11</v>
      </c>
      <c r="D31" s="5"/>
      <c r="E31" s="5"/>
      <c r="F31" s="5"/>
      <c r="G31" s="23">
        <v>785724</v>
      </c>
      <c r="H31" s="24"/>
      <c r="I31" s="28">
        <f>SUM(G31:H31)</f>
        <v>785724</v>
      </c>
    </row>
    <row r="32" spans="1:9" x14ac:dyDescent="0.15">
      <c r="A32" s="4"/>
      <c r="B32" s="2"/>
      <c r="C32" s="5" t="s">
        <v>12</v>
      </c>
      <c r="D32" s="5"/>
      <c r="F32" s="5"/>
      <c r="G32" s="27">
        <f>SUM(G12:G12,G14:G14,G16,G18:G28,G30:G31)</f>
        <v>180811236</v>
      </c>
      <c r="H32" s="27">
        <f>SUM(H12:H12,H14:H14,H16,H27:H28,H30:H31)</f>
        <v>0</v>
      </c>
      <c r="I32" s="27">
        <f>SUM(I12:I12,I14:I14,I16,I18:I28,I30:I31)</f>
        <v>180811236</v>
      </c>
    </row>
    <row r="33" spans="1:12" x14ac:dyDescent="0.15">
      <c r="A33" s="4" t="s">
        <v>52</v>
      </c>
      <c r="B33" s="5" t="s">
        <v>13</v>
      </c>
      <c r="C33" s="5"/>
      <c r="D33" s="5"/>
      <c r="E33" s="5"/>
      <c r="F33" s="5"/>
      <c r="G33" s="23"/>
      <c r="H33" s="24"/>
      <c r="I33" s="23"/>
    </row>
    <row r="34" spans="1:12" x14ac:dyDescent="0.15">
      <c r="A34" s="4"/>
      <c r="B34" s="5" t="s">
        <v>53</v>
      </c>
      <c r="C34" s="5" t="s">
        <v>2</v>
      </c>
      <c r="D34" s="5"/>
      <c r="E34" s="5"/>
      <c r="F34" s="5"/>
      <c r="G34" s="23"/>
      <c r="H34" s="24"/>
      <c r="I34" s="23"/>
    </row>
    <row r="35" spans="1:12" x14ac:dyDescent="0.15">
      <c r="A35" s="4"/>
      <c r="B35" s="5"/>
      <c r="C35" s="5" t="s">
        <v>54</v>
      </c>
      <c r="D35" s="5"/>
      <c r="E35" s="5"/>
      <c r="F35" s="5" t="s">
        <v>15</v>
      </c>
      <c r="G35" s="23"/>
      <c r="H35" s="24"/>
      <c r="I35" s="23"/>
    </row>
    <row r="36" spans="1:12" x14ac:dyDescent="0.15">
      <c r="A36" s="4"/>
      <c r="B36" s="5"/>
      <c r="C36" s="5"/>
      <c r="D36" s="5"/>
      <c r="E36" s="5"/>
      <c r="F36" s="5" t="s">
        <v>16</v>
      </c>
      <c r="G36" s="23">
        <v>90008834</v>
      </c>
      <c r="H36" s="24"/>
      <c r="I36" s="28">
        <f>SUM(G36:H36)</f>
        <v>90008834</v>
      </c>
    </row>
    <row r="37" spans="1:12" x14ac:dyDescent="0.15">
      <c r="A37" s="4"/>
      <c r="B37" s="5"/>
      <c r="C37" s="5"/>
      <c r="D37" s="5"/>
      <c r="E37" s="5"/>
      <c r="F37" s="5" t="s">
        <v>17</v>
      </c>
      <c r="G37" s="23">
        <v>8292740</v>
      </c>
      <c r="H37" s="24"/>
      <c r="I37" s="28">
        <f>SUM(G37:H37)</f>
        <v>8292740</v>
      </c>
    </row>
    <row r="38" spans="1:12" x14ac:dyDescent="0.15">
      <c r="A38" s="4"/>
      <c r="B38" s="5"/>
      <c r="C38" s="5"/>
      <c r="D38" s="5"/>
      <c r="E38" s="5"/>
      <c r="F38" s="2" t="s">
        <v>18</v>
      </c>
      <c r="G38" s="23">
        <v>60590</v>
      </c>
      <c r="H38" s="24"/>
      <c r="I38" s="28">
        <f>SUM(G38:H38)</f>
        <v>60590</v>
      </c>
    </row>
    <row r="39" spans="1:12" x14ac:dyDescent="0.15">
      <c r="A39" s="4"/>
      <c r="B39" s="5"/>
      <c r="C39" s="5"/>
      <c r="D39" s="5"/>
      <c r="E39" s="5"/>
      <c r="F39" s="5" t="s">
        <v>19</v>
      </c>
      <c r="G39" s="27">
        <f>SUM(G36:G38)</f>
        <v>98362164</v>
      </c>
      <c r="H39" s="27">
        <f>SUM(H36:H38)</f>
        <v>0</v>
      </c>
      <c r="I39" s="27">
        <f>SUM(I36:I38)</f>
        <v>98362164</v>
      </c>
    </row>
    <row r="40" spans="1:12" x14ac:dyDescent="0.15">
      <c r="A40" s="4"/>
      <c r="B40" s="5"/>
      <c r="C40" s="5" t="s">
        <v>55</v>
      </c>
      <c r="D40" s="5"/>
      <c r="E40" s="5"/>
      <c r="F40" s="5" t="s">
        <v>20</v>
      </c>
      <c r="G40" s="23"/>
      <c r="H40" s="24"/>
      <c r="I40" s="23"/>
    </row>
    <row r="41" spans="1:12" x14ac:dyDescent="0.15">
      <c r="A41" s="4"/>
      <c r="B41" s="5"/>
      <c r="C41" s="5"/>
      <c r="D41" s="5"/>
      <c r="E41" s="5"/>
      <c r="F41" s="5" t="s">
        <v>92</v>
      </c>
      <c r="G41" s="23">
        <v>5716224</v>
      </c>
      <c r="H41" s="24">
        <v>0</v>
      </c>
      <c r="I41" s="28">
        <f t="shared" ref="I41:I61" si="1">G41</f>
        <v>5716224</v>
      </c>
      <c r="L41" s="5"/>
    </row>
    <row r="42" spans="1:12" x14ac:dyDescent="0.15">
      <c r="A42" s="4"/>
      <c r="B42" s="5"/>
      <c r="C42" s="5"/>
      <c r="D42" s="5"/>
      <c r="E42" s="5"/>
      <c r="F42" s="5" t="s">
        <v>93</v>
      </c>
      <c r="G42" s="23">
        <v>2929599</v>
      </c>
      <c r="H42" s="24">
        <v>0</v>
      </c>
      <c r="I42" s="28">
        <f t="shared" si="1"/>
        <v>2929599</v>
      </c>
      <c r="L42" s="5"/>
    </row>
    <row r="43" spans="1:12" x14ac:dyDescent="0.15">
      <c r="A43" s="4"/>
      <c r="B43" s="5"/>
      <c r="C43" s="5"/>
      <c r="D43" s="5"/>
      <c r="E43" s="5"/>
      <c r="F43" s="5" t="s">
        <v>94</v>
      </c>
      <c r="G43" s="23">
        <v>1488956</v>
      </c>
      <c r="H43" s="24">
        <v>0</v>
      </c>
      <c r="I43" s="28">
        <f t="shared" si="1"/>
        <v>1488956</v>
      </c>
      <c r="L43" s="5"/>
    </row>
    <row r="44" spans="1:12" x14ac:dyDescent="0.15">
      <c r="A44" s="4"/>
      <c r="B44" s="5"/>
      <c r="C44" s="5"/>
      <c r="D44" s="5"/>
      <c r="E44" s="5"/>
      <c r="F44" s="40" t="s">
        <v>95</v>
      </c>
      <c r="G44" s="23">
        <v>3751452</v>
      </c>
      <c r="H44" s="24">
        <v>0</v>
      </c>
      <c r="I44" s="28">
        <f t="shared" si="1"/>
        <v>3751452</v>
      </c>
      <c r="L44" s="5"/>
    </row>
    <row r="45" spans="1:12" x14ac:dyDescent="0.15">
      <c r="A45" s="4"/>
      <c r="B45" s="5"/>
      <c r="C45" s="5"/>
      <c r="D45" s="5"/>
      <c r="E45" s="5"/>
      <c r="F45" s="40" t="s">
        <v>96</v>
      </c>
      <c r="G45" s="23">
        <v>14420</v>
      </c>
      <c r="H45" s="24">
        <v>0</v>
      </c>
      <c r="I45" s="28">
        <f t="shared" si="1"/>
        <v>14420</v>
      </c>
      <c r="L45" s="5"/>
    </row>
    <row r="46" spans="1:12" x14ac:dyDescent="0.15">
      <c r="A46" s="4"/>
      <c r="B46" s="5"/>
      <c r="C46" s="5"/>
      <c r="D46" s="5"/>
      <c r="E46" s="5"/>
      <c r="F46" s="40" t="s">
        <v>98</v>
      </c>
      <c r="G46" s="23">
        <v>187135</v>
      </c>
      <c r="H46" s="24">
        <v>0</v>
      </c>
      <c r="I46" s="28">
        <f t="shared" si="1"/>
        <v>187135</v>
      </c>
      <c r="L46" s="5"/>
    </row>
    <row r="47" spans="1:12" x14ac:dyDescent="0.15">
      <c r="A47" s="4"/>
      <c r="B47" s="5"/>
      <c r="C47" s="5"/>
      <c r="D47" s="5"/>
      <c r="E47" s="5"/>
      <c r="F47" s="40" t="s">
        <v>100</v>
      </c>
      <c r="G47" s="23">
        <v>272476</v>
      </c>
      <c r="H47" s="24">
        <v>0</v>
      </c>
      <c r="I47" s="28">
        <f t="shared" si="1"/>
        <v>272476</v>
      </c>
      <c r="L47" s="5"/>
    </row>
    <row r="48" spans="1:12" hidden="1" x14ac:dyDescent="0.15">
      <c r="A48" s="4"/>
      <c r="B48" s="5"/>
      <c r="C48" s="5"/>
      <c r="D48" s="5"/>
      <c r="E48" s="5"/>
      <c r="F48" s="40" t="s">
        <v>102</v>
      </c>
      <c r="G48" s="23">
        <v>0</v>
      </c>
      <c r="H48" s="24">
        <v>0</v>
      </c>
      <c r="I48" s="28">
        <f t="shared" si="1"/>
        <v>0</v>
      </c>
      <c r="L48" s="5"/>
    </row>
    <row r="49" spans="1:12" hidden="1" x14ac:dyDescent="0.15">
      <c r="A49" s="4"/>
      <c r="B49" s="5"/>
      <c r="C49" s="5"/>
      <c r="D49" s="5"/>
      <c r="E49" s="5"/>
      <c r="F49" s="40" t="s">
        <v>103</v>
      </c>
      <c r="G49" s="23"/>
      <c r="H49" s="24">
        <v>0</v>
      </c>
      <c r="I49" s="28">
        <f t="shared" si="1"/>
        <v>0</v>
      </c>
      <c r="L49" s="5"/>
    </row>
    <row r="50" spans="1:12" x14ac:dyDescent="0.15">
      <c r="A50" s="4"/>
      <c r="B50" s="5"/>
      <c r="C50" s="5"/>
      <c r="D50" s="5"/>
      <c r="E50" s="5"/>
      <c r="F50" s="40" t="s">
        <v>104</v>
      </c>
      <c r="G50" s="23">
        <v>2951310</v>
      </c>
      <c r="H50" s="24">
        <v>0</v>
      </c>
      <c r="I50" s="28">
        <f t="shared" si="1"/>
        <v>2951310</v>
      </c>
      <c r="L50" s="5"/>
    </row>
    <row r="51" spans="1:12" x14ac:dyDescent="0.15">
      <c r="A51" s="4"/>
      <c r="B51" s="5"/>
      <c r="C51" s="5"/>
      <c r="D51" s="5"/>
      <c r="E51" s="5"/>
      <c r="F51" s="40" t="s">
        <v>106</v>
      </c>
      <c r="G51" s="23">
        <v>851018</v>
      </c>
      <c r="H51" s="24">
        <v>0</v>
      </c>
      <c r="I51" s="28">
        <f t="shared" si="1"/>
        <v>851018</v>
      </c>
      <c r="L51" s="5"/>
    </row>
    <row r="52" spans="1:12" x14ac:dyDescent="0.15">
      <c r="A52" s="4"/>
      <c r="B52" s="5"/>
      <c r="C52" s="5"/>
      <c r="D52" s="5"/>
      <c r="E52" s="5"/>
      <c r="F52" s="40" t="s">
        <v>108</v>
      </c>
      <c r="G52" s="23">
        <v>670608</v>
      </c>
      <c r="H52" s="24">
        <v>0</v>
      </c>
      <c r="I52" s="28">
        <f t="shared" si="1"/>
        <v>670608</v>
      </c>
      <c r="L52" s="5"/>
    </row>
    <row r="53" spans="1:12" hidden="1" x14ac:dyDescent="0.15">
      <c r="A53" s="4"/>
      <c r="B53" s="5"/>
      <c r="C53" s="5"/>
      <c r="D53" s="5"/>
      <c r="E53" s="5"/>
      <c r="F53" s="40" t="s">
        <v>109</v>
      </c>
      <c r="G53" s="23"/>
      <c r="H53" s="24">
        <v>0</v>
      </c>
      <c r="I53" s="28">
        <f t="shared" si="1"/>
        <v>0</v>
      </c>
      <c r="L53" s="5"/>
    </row>
    <row r="54" spans="1:12" x14ac:dyDescent="0.15">
      <c r="A54" s="4"/>
      <c r="B54" s="5"/>
      <c r="C54" s="5"/>
      <c r="D54" s="5"/>
      <c r="E54" s="5"/>
      <c r="F54" s="40" t="s">
        <v>111</v>
      </c>
      <c r="G54" s="23">
        <v>34030</v>
      </c>
      <c r="H54" s="24">
        <v>0</v>
      </c>
      <c r="I54" s="28">
        <f t="shared" si="1"/>
        <v>34030</v>
      </c>
      <c r="L54" s="5"/>
    </row>
    <row r="55" spans="1:12" x14ac:dyDescent="0.15">
      <c r="A55" s="4"/>
      <c r="B55" s="5"/>
      <c r="C55" s="5"/>
      <c r="D55" s="5"/>
      <c r="E55" s="5"/>
      <c r="F55" s="40" t="s">
        <v>113</v>
      </c>
      <c r="G55" s="23">
        <v>62370</v>
      </c>
      <c r="H55" s="24">
        <v>0</v>
      </c>
      <c r="I55" s="28">
        <f t="shared" si="1"/>
        <v>62370</v>
      </c>
      <c r="L55" s="5"/>
    </row>
    <row r="56" spans="1:12" x14ac:dyDescent="0.15">
      <c r="A56" s="4"/>
      <c r="B56" s="5"/>
      <c r="C56" s="5"/>
      <c r="D56" s="5"/>
      <c r="E56" s="5"/>
      <c r="F56" s="40" t="s">
        <v>114</v>
      </c>
      <c r="G56" s="23">
        <v>100000</v>
      </c>
      <c r="H56" s="24">
        <v>0</v>
      </c>
      <c r="I56" s="28">
        <f t="shared" si="1"/>
        <v>100000</v>
      </c>
      <c r="L56" s="5"/>
    </row>
    <row r="57" spans="1:12" x14ac:dyDescent="0.15">
      <c r="A57" s="4"/>
      <c r="B57" s="5"/>
      <c r="C57" s="5"/>
      <c r="D57" s="5"/>
      <c r="E57" s="5"/>
      <c r="F57" s="40" t="s">
        <v>115</v>
      </c>
      <c r="G57" s="23">
        <v>2719286</v>
      </c>
      <c r="H57" s="24">
        <v>0</v>
      </c>
      <c r="I57" s="28">
        <f t="shared" si="1"/>
        <v>2719286</v>
      </c>
      <c r="L57" s="5"/>
    </row>
    <row r="58" spans="1:12" hidden="1" x14ac:dyDescent="0.15">
      <c r="A58" s="4"/>
      <c r="B58" s="5"/>
      <c r="C58" s="5"/>
      <c r="D58" s="5"/>
      <c r="E58" s="5"/>
      <c r="F58" s="40" t="s">
        <v>117</v>
      </c>
      <c r="G58" s="23">
        <v>0</v>
      </c>
      <c r="H58" s="24">
        <v>0</v>
      </c>
      <c r="I58" s="28">
        <f t="shared" si="1"/>
        <v>0</v>
      </c>
      <c r="L58" s="5"/>
    </row>
    <row r="59" spans="1:12" x14ac:dyDescent="0.15">
      <c r="A59" s="4"/>
      <c r="B59" s="5"/>
      <c r="C59" s="5"/>
      <c r="D59" s="5"/>
      <c r="E59" s="5"/>
      <c r="F59" s="40" t="s">
        <v>118</v>
      </c>
      <c r="G59" s="23">
        <v>295881</v>
      </c>
      <c r="H59" s="24">
        <v>0</v>
      </c>
      <c r="I59" s="28">
        <f t="shared" si="1"/>
        <v>295881</v>
      </c>
      <c r="L59" s="5"/>
    </row>
    <row r="60" spans="1:12" x14ac:dyDescent="0.15">
      <c r="A60" s="4"/>
      <c r="B60" s="5"/>
      <c r="C60" s="5"/>
      <c r="D60" s="5"/>
      <c r="E60" s="5"/>
      <c r="F60" s="40" t="s">
        <v>120</v>
      </c>
      <c r="G60" s="23">
        <v>3048000</v>
      </c>
      <c r="H60" s="24">
        <v>0</v>
      </c>
      <c r="I60" s="28">
        <f t="shared" si="1"/>
        <v>3048000</v>
      </c>
      <c r="L60" s="5"/>
    </row>
    <row r="61" spans="1:12" x14ac:dyDescent="0.15">
      <c r="A61" s="4"/>
      <c r="B61" s="5"/>
      <c r="C61" s="5"/>
      <c r="D61" s="5"/>
      <c r="E61" s="5"/>
      <c r="F61" s="40" t="s">
        <v>121</v>
      </c>
      <c r="G61" s="23">
        <v>755368</v>
      </c>
      <c r="H61" s="24">
        <v>0</v>
      </c>
      <c r="I61" s="28">
        <f t="shared" si="1"/>
        <v>755368</v>
      </c>
      <c r="L61" s="5"/>
    </row>
    <row r="62" spans="1:12" x14ac:dyDescent="0.15">
      <c r="A62" s="4"/>
      <c r="B62" s="5"/>
      <c r="C62" s="5"/>
      <c r="D62" s="5"/>
      <c r="E62" s="5"/>
      <c r="F62" s="40" t="s">
        <v>124</v>
      </c>
      <c r="G62" s="23">
        <f>SUM(G41:G61)</f>
        <v>25848133</v>
      </c>
      <c r="H62" s="24">
        <f t="shared" ref="H62:I62" si="2">SUM(H41:H61)</f>
        <v>0</v>
      </c>
      <c r="I62" s="28">
        <f t="shared" si="2"/>
        <v>25848133</v>
      </c>
      <c r="L62" s="5"/>
    </row>
    <row r="63" spans="1:12" x14ac:dyDescent="0.15">
      <c r="A63" s="4"/>
      <c r="B63" s="5"/>
      <c r="C63" s="2" t="s">
        <v>22</v>
      </c>
      <c r="D63" s="5"/>
      <c r="E63" s="5"/>
      <c r="F63" s="2"/>
      <c r="G63" s="27">
        <f>SUM(G39,G62)</f>
        <v>124210297</v>
      </c>
      <c r="H63" s="27">
        <f t="shared" ref="H63:I63" si="3">SUM(H39,H62)</f>
        <v>0</v>
      </c>
      <c r="I63" s="27">
        <f t="shared" si="3"/>
        <v>124210297</v>
      </c>
    </row>
    <row r="64" spans="1:12" x14ac:dyDescent="0.15">
      <c r="A64" s="4"/>
      <c r="B64" s="5" t="s">
        <v>48</v>
      </c>
      <c r="C64" s="5" t="s">
        <v>3</v>
      </c>
      <c r="D64" s="5"/>
      <c r="E64" s="5"/>
      <c r="F64" s="5"/>
      <c r="G64" s="23"/>
      <c r="H64" s="24"/>
      <c r="I64" s="23"/>
    </row>
    <row r="65" spans="1:12" x14ac:dyDescent="0.15">
      <c r="A65" s="4"/>
      <c r="B65" s="5"/>
      <c r="C65" s="5" t="s">
        <v>54</v>
      </c>
      <c r="D65" s="5"/>
      <c r="E65" s="5"/>
      <c r="F65" s="5" t="s">
        <v>15</v>
      </c>
      <c r="G65" s="23"/>
      <c r="H65" s="24"/>
      <c r="I65" s="23"/>
      <c r="L65" s="5"/>
    </row>
    <row r="66" spans="1:12" x14ac:dyDescent="0.15">
      <c r="A66" s="4"/>
      <c r="B66" s="5"/>
      <c r="C66" s="5"/>
      <c r="D66" s="5"/>
      <c r="E66" s="5"/>
      <c r="F66" s="5" t="s">
        <v>16</v>
      </c>
      <c r="G66" s="41">
        <v>21274034</v>
      </c>
      <c r="H66" s="24">
        <v>0</v>
      </c>
      <c r="I66" s="28">
        <f>G66</f>
        <v>21274034</v>
      </c>
      <c r="L66" s="5"/>
    </row>
    <row r="67" spans="1:12" x14ac:dyDescent="0.15">
      <c r="A67" s="4"/>
      <c r="B67" s="5"/>
      <c r="C67" s="5"/>
      <c r="D67" s="5"/>
      <c r="E67" s="5"/>
      <c r="F67" s="1" t="s">
        <v>42</v>
      </c>
      <c r="G67" s="41">
        <v>2321421</v>
      </c>
      <c r="H67" s="24">
        <v>0</v>
      </c>
      <c r="I67" s="28">
        <f t="shared" ref="I67:I68" si="4">G67</f>
        <v>2321421</v>
      </c>
      <c r="L67" s="1"/>
    </row>
    <row r="68" spans="1:12" x14ac:dyDescent="0.15">
      <c r="A68" s="4"/>
      <c r="B68" s="5"/>
      <c r="C68" s="5"/>
      <c r="D68" s="5"/>
      <c r="E68" s="5"/>
      <c r="F68" s="5" t="s">
        <v>18</v>
      </c>
      <c r="G68" s="42">
        <v>511485</v>
      </c>
      <c r="H68" s="24">
        <v>0</v>
      </c>
      <c r="I68" s="28">
        <f t="shared" si="4"/>
        <v>511485</v>
      </c>
      <c r="L68" s="5"/>
    </row>
    <row r="69" spans="1:12" x14ac:dyDescent="0.15">
      <c r="A69" s="4"/>
      <c r="B69" s="5"/>
      <c r="C69" s="5"/>
      <c r="D69" s="5"/>
      <c r="E69" s="5"/>
      <c r="F69" s="5" t="s">
        <v>19</v>
      </c>
      <c r="G69" s="27">
        <f>SUM(G66:G68)</f>
        <v>24106940</v>
      </c>
      <c r="H69" s="27">
        <f>SUM(H66:H68)</f>
        <v>0</v>
      </c>
      <c r="I69" s="27">
        <f>SUM(G69:H69)</f>
        <v>24106940</v>
      </c>
      <c r="L69" s="5"/>
    </row>
    <row r="70" spans="1:12" x14ac:dyDescent="0.15">
      <c r="A70" s="4"/>
      <c r="B70" s="5"/>
      <c r="C70" s="5" t="s">
        <v>55</v>
      </c>
      <c r="D70" s="5"/>
      <c r="E70" s="5"/>
      <c r="F70" s="5" t="s">
        <v>20</v>
      </c>
      <c r="G70" s="23"/>
      <c r="H70" s="24"/>
      <c r="I70" s="23"/>
      <c r="L70" s="5"/>
    </row>
    <row r="71" spans="1:12" x14ac:dyDescent="0.15">
      <c r="A71" s="4"/>
      <c r="B71" s="5"/>
      <c r="C71" s="5"/>
      <c r="D71" s="5"/>
      <c r="E71" s="5"/>
      <c r="F71" s="5" t="s">
        <v>122</v>
      </c>
      <c r="G71" s="23">
        <v>16200</v>
      </c>
      <c r="H71" s="24">
        <v>0</v>
      </c>
      <c r="I71" s="28">
        <f t="shared" ref="I71:I92" si="5">G71</f>
        <v>16200</v>
      </c>
      <c r="L71" s="5"/>
    </row>
    <row r="72" spans="1:12" x14ac:dyDescent="0.15">
      <c r="A72" s="4"/>
      <c r="B72" s="5"/>
      <c r="C72" s="5"/>
      <c r="D72" s="5"/>
      <c r="E72" s="5"/>
      <c r="F72" s="5" t="s">
        <v>93</v>
      </c>
      <c r="G72" s="23">
        <v>788401</v>
      </c>
      <c r="H72" s="24">
        <v>0</v>
      </c>
      <c r="I72" s="28">
        <f t="shared" si="5"/>
        <v>788401</v>
      </c>
      <c r="L72" s="5"/>
    </row>
    <row r="73" spans="1:12" x14ac:dyDescent="0.15">
      <c r="A73" s="4"/>
      <c r="B73" s="5"/>
      <c r="C73" s="5"/>
      <c r="D73" s="5"/>
      <c r="E73" s="5"/>
      <c r="F73" s="5" t="s">
        <v>94</v>
      </c>
      <c r="G73" s="23">
        <v>30384</v>
      </c>
      <c r="H73" s="24">
        <v>0</v>
      </c>
      <c r="I73" s="28">
        <f t="shared" si="5"/>
        <v>30384</v>
      </c>
      <c r="L73" s="5"/>
    </row>
    <row r="74" spans="1:12" x14ac:dyDescent="0.15">
      <c r="A74" s="4"/>
      <c r="B74" s="5"/>
      <c r="C74" s="5"/>
      <c r="D74" s="5"/>
      <c r="E74" s="5"/>
      <c r="F74" s="40" t="s">
        <v>95</v>
      </c>
      <c r="G74" s="23">
        <v>152854</v>
      </c>
      <c r="H74" s="24">
        <v>0</v>
      </c>
      <c r="I74" s="28">
        <f t="shared" si="5"/>
        <v>152854</v>
      </c>
      <c r="L74" s="5"/>
    </row>
    <row r="75" spans="1:12" x14ac:dyDescent="0.15">
      <c r="A75" s="4"/>
      <c r="B75" s="5"/>
      <c r="C75" s="5"/>
      <c r="D75" s="5"/>
      <c r="E75" s="5"/>
      <c r="F75" s="40" t="s">
        <v>96</v>
      </c>
      <c r="G75" s="23">
        <v>273035</v>
      </c>
      <c r="H75" s="24">
        <v>0</v>
      </c>
      <c r="I75" s="28">
        <f t="shared" si="5"/>
        <v>273035</v>
      </c>
      <c r="L75" s="5"/>
    </row>
    <row r="76" spans="1:12" x14ac:dyDescent="0.15">
      <c r="A76" s="4"/>
      <c r="B76" s="5"/>
      <c r="C76" s="5"/>
      <c r="D76" s="5"/>
      <c r="E76" s="5"/>
      <c r="F76" s="40" t="s">
        <v>98</v>
      </c>
      <c r="G76" s="23">
        <v>434804</v>
      </c>
      <c r="H76" s="24">
        <v>0</v>
      </c>
      <c r="I76" s="28">
        <f t="shared" si="5"/>
        <v>434804</v>
      </c>
      <c r="L76" s="5"/>
    </row>
    <row r="77" spans="1:12" x14ac:dyDescent="0.15">
      <c r="A77" s="4"/>
      <c r="B77" s="5"/>
      <c r="C77" s="5"/>
      <c r="D77" s="5"/>
      <c r="E77" s="5"/>
      <c r="F77" s="40" t="s">
        <v>100</v>
      </c>
      <c r="G77" s="23">
        <v>31760</v>
      </c>
      <c r="H77" s="24">
        <v>0</v>
      </c>
      <c r="I77" s="28">
        <f t="shared" si="5"/>
        <v>31760</v>
      </c>
      <c r="L77" s="5"/>
    </row>
    <row r="78" spans="1:12" x14ac:dyDescent="0.15">
      <c r="A78" s="4"/>
      <c r="B78" s="5"/>
      <c r="C78" s="5"/>
      <c r="D78" s="5"/>
      <c r="E78" s="5"/>
      <c r="F78" s="40" t="s">
        <v>102</v>
      </c>
      <c r="G78" s="23">
        <v>398400</v>
      </c>
      <c r="H78" s="24">
        <v>0</v>
      </c>
      <c r="I78" s="28">
        <f t="shared" si="5"/>
        <v>398400</v>
      </c>
      <c r="L78" s="5"/>
    </row>
    <row r="79" spans="1:12" x14ac:dyDescent="0.15">
      <c r="A79" s="4"/>
      <c r="B79" s="5"/>
      <c r="C79" s="5"/>
      <c r="D79" s="5"/>
      <c r="E79" s="5"/>
      <c r="F79" s="40" t="s">
        <v>103</v>
      </c>
      <c r="G79" s="23">
        <v>3055170</v>
      </c>
      <c r="H79" s="24">
        <v>0</v>
      </c>
      <c r="I79" s="28">
        <f t="shared" si="5"/>
        <v>3055170</v>
      </c>
      <c r="L79" s="5"/>
    </row>
    <row r="80" spans="1:12" x14ac:dyDescent="0.15">
      <c r="A80" s="4"/>
      <c r="B80" s="5"/>
      <c r="C80" s="5"/>
      <c r="D80" s="5"/>
      <c r="E80" s="5"/>
      <c r="F80" s="40" t="s">
        <v>104</v>
      </c>
      <c r="G80" s="23">
        <v>564320</v>
      </c>
      <c r="H80" s="24">
        <v>0</v>
      </c>
      <c r="I80" s="28">
        <f t="shared" si="5"/>
        <v>564320</v>
      </c>
      <c r="L80" s="5"/>
    </row>
    <row r="81" spans="1:12" x14ac:dyDescent="0.15">
      <c r="A81" s="4"/>
      <c r="B81" s="5"/>
      <c r="C81" s="5"/>
      <c r="D81" s="5"/>
      <c r="E81" s="5"/>
      <c r="F81" s="40" t="s">
        <v>106</v>
      </c>
      <c r="G81" s="23">
        <v>572703</v>
      </c>
      <c r="H81" s="24">
        <v>0</v>
      </c>
      <c r="I81" s="28">
        <f t="shared" si="5"/>
        <v>572703</v>
      </c>
      <c r="L81" s="5"/>
    </row>
    <row r="82" spans="1:12" x14ac:dyDescent="0.15">
      <c r="A82" s="4"/>
      <c r="B82" s="5"/>
      <c r="C82" s="5"/>
      <c r="D82" s="5"/>
      <c r="E82" s="5"/>
      <c r="F82" s="40" t="s">
        <v>108</v>
      </c>
      <c r="G82" s="23">
        <v>822966</v>
      </c>
      <c r="H82" s="24">
        <v>0</v>
      </c>
      <c r="I82" s="28">
        <f t="shared" si="5"/>
        <v>822966</v>
      </c>
      <c r="L82" s="5"/>
    </row>
    <row r="83" spans="1:12" hidden="1" x14ac:dyDescent="0.15">
      <c r="A83" s="4"/>
      <c r="B83" s="5"/>
      <c r="C83" s="5"/>
      <c r="D83" s="5"/>
      <c r="E83" s="5"/>
      <c r="F83" s="40" t="s">
        <v>109</v>
      </c>
      <c r="G83" s="23">
        <v>0</v>
      </c>
      <c r="H83" s="24">
        <v>0</v>
      </c>
      <c r="I83" s="28">
        <f t="shared" si="5"/>
        <v>0</v>
      </c>
      <c r="L83" s="5"/>
    </row>
    <row r="84" spans="1:12" x14ac:dyDescent="0.15">
      <c r="A84" s="4"/>
      <c r="B84" s="5"/>
      <c r="C84" s="5"/>
      <c r="D84" s="5"/>
      <c r="E84" s="5"/>
      <c r="F84" s="40" t="s">
        <v>111</v>
      </c>
      <c r="G84" s="23">
        <v>68600</v>
      </c>
      <c r="H84" s="24">
        <v>0</v>
      </c>
      <c r="I84" s="28">
        <f t="shared" si="5"/>
        <v>68600</v>
      </c>
      <c r="L84" s="5"/>
    </row>
    <row r="85" spans="1:12" x14ac:dyDescent="0.15">
      <c r="A85" s="4"/>
      <c r="B85" s="5"/>
      <c r="C85" s="5"/>
      <c r="D85" s="5"/>
      <c r="E85" s="5"/>
      <c r="F85" s="40" t="s">
        <v>113</v>
      </c>
      <c r="G85" s="23">
        <v>102580</v>
      </c>
      <c r="H85" s="24">
        <v>0</v>
      </c>
      <c r="I85" s="28">
        <f t="shared" si="5"/>
        <v>102580</v>
      </c>
      <c r="L85" s="5"/>
    </row>
    <row r="86" spans="1:12" hidden="1" x14ac:dyDescent="0.15">
      <c r="A86" s="4"/>
      <c r="B86" s="5"/>
      <c r="C86" s="5"/>
      <c r="D86" s="5"/>
      <c r="E86" s="5"/>
      <c r="F86" s="40" t="s">
        <v>114</v>
      </c>
      <c r="G86" s="23">
        <v>0</v>
      </c>
      <c r="H86" s="24">
        <v>0</v>
      </c>
      <c r="I86" s="28">
        <f t="shared" si="5"/>
        <v>0</v>
      </c>
      <c r="L86" s="5"/>
    </row>
    <row r="87" spans="1:12" x14ac:dyDescent="0.15">
      <c r="A87" s="4"/>
      <c r="B87" s="5"/>
      <c r="C87" s="5"/>
      <c r="D87" s="5"/>
      <c r="E87" s="5"/>
      <c r="F87" s="40" t="s">
        <v>115</v>
      </c>
      <c r="G87" s="23">
        <v>52520</v>
      </c>
      <c r="H87" s="24">
        <v>0</v>
      </c>
      <c r="I87" s="28">
        <f t="shared" si="5"/>
        <v>52520</v>
      </c>
      <c r="L87" s="5"/>
    </row>
    <row r="88" spans="1:12" x14ac:dyDescent="0.15">
      <c r="A88" s="4"/>
      <c r="B88" s="5"/>
      <c r="C88" s="5"/>
      <c r="D88" s="5"/>
      <c r="E88" s="5"/>
      <c r="F88" s="40" t="s">
        <v>117</v>
      </c>
      <c r="G88" s="23">
        <v>130800</v>
      </c>
      <c r="H88" s="24">
        <v>0</v>
      </c>
      <c r="I88" s="28">
        <f t="shared" si="5"/>
        <v>130800</v>
      </c>
      <c r="L88" s="5"/>
    </row>
    <row r="89" spans="1:12" x14ac:dyDescent="0.15">
      <c r="A89" s="4"/>
      <c r="B89" s="5"/>
      <c r="C89" s="5"/>
      <c r="D89" s="5"/>
      <c r="E89" s="5"/>
      <c r="F89" s="40" t="s">
        <v>118</v>
      </c>
      <c r="G89" s="23">
        <v>851512</v>
      </c>
      <c r="H89" s="24">
        <v>0</v>
      </c>
      <c r="I89" s="28">
        <f t="shared" si="5"/>
        <v>851512</v>
      </c>
      <c r="L89" s="5"/>
    </row>
    <row r="90" spans="1:12" x14ac:dyDescent="0.15">
      <c r="A90" s="4"/>
      <c r="B90" s="5"/>
      <c r="C90" s="5"/>
      <c r="D90" s="5"/>
      <c r="E90" s="5"/>
      <c r="F90" s="40" t="s">
        <v>120</v>
      </c>
      <c r="G90" s="23">
        <v>2184000</v>
      </c>
      <c r="H90" s="24">
        <v>0</v>
      </c>
      <c r="I90" s="28">
        <f t="shared" si="5"/>
        <v>2184000</v>
      </c>
      <c r="L90" s="5"/>
    </row>
    <row r="91" spans="1:12" x14ac:dyDescent="0.15">
      <c r="A91" s="4"/>
      <c r="B91" s="5"/>
      <c r="C91" s="5"/>
      <c r="D91" s="5"/>
      <c r="E91" s="5"/>
      <c r="F91" s="40" t="s">
        <v>123</v>
      </c>
      <c r="G91" s="23">
        <v>150000</v>
      </c>
      <c r="H91" s="24">
        <v>0</v>
      </c>
      <c r="I91" s="28">
        <f t="shared" si="5"/>
        <v>150000</v>
      </c>
      <c r="L91" s="5"/>
    </row>
    <row r="92" spans="1:12" x14ac:dyDescent="0.15">
      <c r="A92" s="4"/>
      <c r="B92" s="5"/>
      <c r="C92" s="5"/>
      <c r="D92" s="5"/>
      <c r="E92" s="5"/>
      <c r="F92" s="40" t="s">
        <v>121</v>
      </c>
      <c r="G92" s="23">
        <v>636020</v>
      </c>
      <c r="H92" s="24">
        <v>0</v>
      </c>
      <c r="I92" s="28">
        <f t="shared" si="5"/>
        <v>636020</v>
      </c>
      <c r="L92" s="5"/>
    </row>
    <row r="93" spans="1:12" x14ac:dyDescent="0.15">
      <c r="A93" s="4"/>
      <c r="B93" s="5"/>
      <c r="C93" s="5"/>
      <c r="D93" s="5"/>
      <c r="E93" s="5"/>
      <c r="F93" s="5" t="s">
        <v>21</v>
      </c>
      <c r="G93" s="27">
        <f>SUM(G71:G92)</f>
        <v>11317029</v>
      </c>
      <c r="H93" s="27">
        <f t="shared" ref="H93:I93" si="6">SUM(H71:H92)</f>
        <v>0</v>
      </c>
      <c r="I93" s="27">
        <f t="shared" si="6"/>
        <v>11317029</v>
      </c>
      <c r="L93" s="5"/>
    </row>
    <row r="94" spans="1:12" x14ac:dyDescent="0.15">
      <c r="A94" s="4"/>
      <c r="B94" s="5"/>
      <c r="C94" s="5" t="s">
        <v>23</v>
      </c>
      <c r="D94" s="5"/>
      <c r="E94" s="5"/>
      <c r="F94" s="5"/>
      <c r="G94" s="27">
        <f>SUM(G69,G93)</f>
        <v>35423969</v>
      </c>
      <c r="H94" s="27">
        <f>SUM(H69,H93)</f>
        <v>0</v>
      </c>
      <c r="I94" s="27">
        <f>SUM(I69,I93)</f>
        <v>35423969</v>
      </c>
    </row>
    <row r="95" spans="1:12" x14ac:dyDescent="0.15">
      <c r="A95" s="4"/>
      <c r="B95" s="5" t="s">
        <v>24</v>
      </c>
      <c r="C95" s="5"/>
      <c r="D95" s="5"/>
      <c r="E95" s="5"/>
      <c r="F95" s="5"/>
      <c r="G95" s="27">
        <f>SUM(G63,G94)</f>
        <v>159634266</v>
      </c>
      <c r="H95" s="27">
        <f>SUM(H63,H94)</f>
        <v>0</v>
      </c>
      <c r="I95" s="27">
        <f>SUM(I63,I94)</f>
        <v>159634266</v>
      </c>
    </row>
    <row r="96" spans="1:12" x14ac:dyDescent="0.15">
      <c r="A96" s="4"/>
      <c r="B96" s="5"/>
      <c r="C96" s="1" t="s">
        <v>25</v>
      </c>
      <c r="D96" s="5"/>
      <c r="E96" s="5"/>
      <c r="F96" s="5"/>
      <c r="G96" s="27">
        <f>G32-G95</f>
        <v>21176970</v>
      </c>
      <c r="H96" s="27">
        <f>H32-H95</f>
        <v>0</v>
      </c>
      <c r="I96" s="27">
        <f>I32-I95</f>
        <v>21176970</v>
      </c>
    </row>
    <row r="97" spans="1:9" x14ac:dyDescent="0.15">
      <c r="A97" s="4" t="s">
        <v>56</v>
      </c>
      <c r="B97" s="5" t="s">
        <v>26</v>
      </c>
      <c r="C97" s="5"/>
      <c r="D97" s="5"/>
      <c r="E97" s="5"/>
      <c r="F97" s="5"/>
      <c r="G97" s="23"/>
      <c r="H97" s="24"/>
      <c r="I97" s="23"/>
    </row>
    <row r="98" spans="1:9" x14ac:dyDescent="0.15">
      <c r="A98" s="4"/>
      <c r="B98" s="1" t="s">
        <v>57</v>
      </c>
      <c r="C98" s="5" t="s">
        <v>28</v>
      </c>
      <c r="D98" s="5"/>
      <c r="E98" s="5"/>
      <c r="F98" s="5"/>
      <c r="G98" s="23">
        <v>0</v>
      </c>
      <c r="H98" s="23">
        <v>0</v>
      </c>
      <c r="I98" s="30">
        <f>SUM(G98:H98)</f>
        <v>0</v>
      </c>
    </row>
    <row r="99" spans="1:9" x14ac:dyDescent="0.15">
      <c r="A99" s="4"/>
      <c r="B99" s="1" t="s">
        <v>29</v>
      </c>
      <c r="C99" s="2"/>
      <c r="D99" s="5"/>
      <c r="E99" s="5"/>
      <c r="F99" s="5"/>
      <c r="G99" s="27">
        <f>SUM(G98)</f>
        <v>0</v>
      </c>
      <c r="H99" s="27">
        <f t="shared" ref="H99:I99" si="7">SUM(H98)</f>
        <v>0</v>
      </c>
      <c r="I99" s="27">
        <f t="shared" si="7"/>
        <v>0</v>
      </c>
    </row>
    <row r="100" spans="1:9" x14ac:dyDescent="0.15">
      <c r="A100" s="4" t="s">
        <v>58</v>
      </c>
      <c r="B100" s="1" t="s">
        <v>27</v>
      </c>
      <c r="C100" s="5"/>
      <c r="D100" s="5"/>
      <c r="E100" s="5"/>
      <c r="F100" s="5"/>
      <c r="G100" s="23"/>
      <c r="H100" s="24"/>
      <c r="I100" s="23"/>
    </row>
    <row r="101" spans="1:9" x14ac:dyDescent="0.15">
      <c r="A101" s="4"/>
      <c r="B101" s="1" t="s">
        <v>57</v>
      </c>
      <c r="C101" s="5" t="s">
        <v>30</v>
      </c>
      <c r="D101" s="5"/>
      <c r="E101" s="5"/>
      <c r="F101" s="5"/>
      <c r="G101" s="23">
        <v>0</v>
      </c>
      <c r="H101" s="23">
        <v>0</v>
      </c>
      <c r="I101" s="30">
        <f>G101</f>
        <v>0</v>
      </c>
    </row>
    <row r="102" spans="1:9" x14ac:dyDescent="0.15">
      <c r="A102" s="4"/>
      <c r="B102" s="2" t="s">
        <v>31</v>
      </c>
      <c r="D102" s="5"/>
      <c r="E102" s="5"/>
      <c r="F102" s="5"/>
      <c r="G102" s="27">
        <f>SUM(G101)</f>
        <v>0</v>
      </c>
      <c r="H102" s="27">
        <f t="shared" ref="H102:I102" si="8">SUM(H101)</f>
        <v>0</v>
      </c>
      <c r="I102" s="27">
        <f t="shared" si="8"/>
        <v>0</v>
      </c>
    </row>
    <row r="103" spans="1:9" x14ac:dyDescent="0.15">
      <c r="A103" s="4"/>
      <c r="B103" s="2" t="s">
        <v>59</v>
      </c>
      <c r="D103" s="5"/>
      <c r="E103" s="5"/>
      <c r="F103" s="5"/>
      <c r="G103" s="25">
        <v>0</v>
      </c>
      <c r="H103" s="25">
        <v>0</v>
      </c>
      <c r="I103" s="27">
        <f>SUM(G103:H103)</f>
        <v>0</v>
      </c>
    </row>
    <row r="104" spans="1:9" x14ac:dyDescent="0.15">
      <c r="A104" s="4"/>
      <c r="B104" s="2" t="s">
        <v>125</v>
      </c>
      <c r="D104" s="5"/>
      <c r="E104" s="5"/>
      <c r="F104" s="5"/>
      <c r="G104" s="26">
        <f>G32-G95+G103</f>
        <v>21176970</v>
      </c>
      <c r="H104" s="26">
        <v>0</v>
      </c>
      <c r="I104" s="27">
        <f t="shared" ref="I104:I107" si="9">SUM(G104:H104)</f>
        <v>21176970</v>
      </c>
    </row>
    <row r="105" spans="1:9" x14ac:dyDescent="0.15">
      <c r="A105" s="4"/>
      <c r="B105" s="2" t="s">
        <v>126</v>
      </c>
      <c r="D105" s="5"/>
      <c r="E105" s="5"/>
      <c r="F105" s="5"/>
      <c r="G105" s="25">
        <v>5676087</v>
      </c>
      <c r="H105" s="25">
        <v>0</v>
      </c>
      <c r="I105" s="27">
        <f t="shared" si="9"/>
        <v>5676087</v>
      </c>
    </row>
    <row r="106" spans="1:9" x14ac:dyDescent="0.15">
      <c r="A106" s="4"/>
      <c r="B106" s="1" t="s">
        <v>32</v>
      </c>
      <c r="C106" s="5"/>
      <c r="D106" s="5"/>
      <c r="E106" s="5"/>
      <c r="F106" s="5"/>
      <c r="G106" s="43">
        <f>G104-G105</f>
        <v>15500883</v>
      </c>
      <c r="H106" s="25">
        <f>H32-H95+H103</f>
        <v>0</v>
      </c>
      <c r="I106" s="27">
        <f t="shared" si="9"/>
        <v>15500883</v>
      </c>
    </row>
    <row r="107" spans="1:9" x14ac:dyDescent="0.15">
      <c r="A107" s="4"/>
      <c r="B107" s="1" t="s">
        <v>70</v>
      </c>
      <c r="C107" s="5"/>
      <c r="D107" s="5"/>
      <c r="E107" s="5"/>
      <c r="F107" s="5"/>
      <c r="G107" s="25">
        <v>56687475</v>
      </c>
      <c r="H107" s="25">
        <v>0</v>
      </c>
      <c r="I107" s="27">
        <f t="shared" si="9"/>
        <v>56687475</v>
      </c>
    </row>
    <row r="108" spans="1:9" ht="14.25" thickBot="1" x14ac:dyDescent="0.2">
      <c r="A108" s="6"/>
      <c r="B108" s="7" t="s">
        <v>33</v>
      </c>
      <c r="C108" s="7"/>
      <c r="D108" s="7"/>
      <c r="E108" s="7"/>
      <c r="F108" s="7"/>
      <c r="G108" s="27">
        <f>SUM(G106:G107)</f>
        <v>72188358</v>
      </c>
      <c r="H108" s="27">
        <f t="shared" ref="H108:I108" si="10">SUM(H106:H107)</f>
        <v>0</v>
      </c>
      <c r="I108" s="29">
        <f t="shared" si="10"/>
        <v>72188358</v>
      </c>
    </row>
    <row r="109" spans="1:9" ht="14.25" thickTop="1" x14ac:dyDescent="0.15"/>
  </sheetData>
  <mergeCells count="7">
    <mergeCell ref="A3:I3"/>
    <mergeCell ref="A5:I5"/>
    <mergeCell ref="A7:F9"/>
    <mergeCell ref="G8:G9"/>
    <mergeCell ref="H8:H9"/>
    <mergeCell ref="I8:I9"/>
    <mergeCell ref="G7:I7"/>
  </mergeCells>
  <phoneticPr fontId="19"/>
  <printOptions horizontalCentered="1"/>
  <pageMargins left="0.51181102362204722" right="0.51181102362204722" top="0.51181102362204722" bottom="0.51181102362204722" header="0.31496062992125984" footer="0.39370078740157483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52"/>
  <sheetViews>
    <sheetView tabSelected="1" topLeftCell="B18" zoomScale="85" zoomScaleNormal="85" workbookViewId="0">
      <pane xSplit="2" ySplit="2" topLeftCell="D20" activePane="bottomRight" state="frozen"/>
      <selection activeCell="B18" sqref="B18"/>
      <selection pane="topRight" activeCell="D18" sqref="D18"/>
      <selection pane="bottomLeft" activeCell="B20" sqref="B20"/>
      <selection pane="bottomRight" activeCell="S23" sqref="S23"/>
    </sheetView>
  </sheetViews>
  <sheetFormatPr defaultRowHeight="13.5" x14ac:dyDescent="0.15"/>
  <cols>
    <col min="1" max="1" width="4.875" bestFit="1" customWidth="1"/>
    <col min="2" max="2" width="7.5" bestFit="1" customWidth="1"/>
    <col min="3" max="3" width="13.875" bestFit="1" customWidth="1"/>
    <col min="4" max="15" width="5.75" customWidth="1"/>
    <col min="16" max="16" width="12.75" bestFit="1" customWidth="1"/>
  </cols>
  <sheetData>
    <row r="1" spans="1:20" s="12" customFormat="1" x14ac:dyDescent="0.15">
      <c r="A1" s="10"/>
      <c r="B1" s="11"/>
      <c r="C1" s="11"/>
      <c r="M1" s="13"/>
      <c r="N1" s="13"/>
      <c r="O1" s="13"/>
      <c r="P1" s="13"/>
      <c r="Q1" s="13"/>
      <c r="R1" s="13"/>
      <c r="S1" s="13"/>
    </row>
    <row r="2" spans="1:20" s="33" customFormat="1" ht="17.25" x14ac:dyDescent="0.2">
      <c r="A2" s="64" t="s">
        <v>127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2"/>
      <c r="R2" s="32"/>
      <c r="S2" s="32"/>
    </row>
    <row r="3" spans="1:20" s="33" customFormat="1" ht="13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0" s="33" customFormat="1" ht="13.5" customHeight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6"/>
      <c r="Q4" s="34"/>
      <c r="R4" s="34"/>
      <c r="S4" s="34"/>
    </row>
    <row r="5" spans="1:20" s="33" customFormat="1" ht="13.5" customHeight="1" x14ac:dyDescent="0.2">
      <c r="A5" s="34"/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5"/>
      <c r="N5" s="35"/>
      <c r="O5" s="36"/>
      <c r="P5" s="36"/>
      <c r="Q5" s="34"/>
      <c r="R5" s="34"/>
      <c r="S5" s="34"/>
      <c r="T5" s="35"/>
    </row>
    <row r="6" spans="1:20" s="33" customFormat="1" ht="13.5" customHeight="1" x14ac:dyDescent="0.2">
      <c r="A6" s="34"/>
      <c r="B6" s="35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4"/>
      <c r="R6" s="34"/>
      <c r="S6" s="34"/>
    </row>
    <row r="7" spans="1:20" s="33" customFormat="1" ht="13.5" customHeight="1" x14ac:dyDescent="0.2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6"/>
      <c r="Q7" s="34"/>
      <c r="R7" s="34"/>
      <c r="S7" s="34"/>
    </row>
    <row r="8" spans="1:20" s="33" customFormat="1" ht="13.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s="33" customFormat="1" x14ac:dyDescent="0.15">
      <c r="A9" s="33" t="s">
        <v>34</v>
      </c>
      <c r="B9" s="33" t="s">
        <v>35</v>
      </c>
      <c r="M9" s="38"/>
      <c r="N9" s="38"/>
      <c r="O9" s="38"/>
      <c r="P9" s="38"/>
      <c r="Q9" s="38"/>
      <c r="R9" s="38"/>
      <c r="S9" s="38"/>
    </row>
    <row r="10" spans="1:20" s="33" customFormat="1" ht="13.5" customHeight="1" x14ac:dyDescent="0.15">
      <c r="A10" s="33" t="s">
        <v>71</v>
      </c>
      <c r="B10" s="69" t="s">
        <v>73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9"/>
      <c r="R10" s="39"/>
    </row>
    <row r="11" spans="1:20" s="33" customFormat="1" x14ac:dyDescent="0.15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39"/>
      <c r="R11" s="39"/>
    </row>
    <row r="12" spans="1:20" s="33" customFormat="1" x14ac:dyDescent="0.15"/>
    <row r="13" spans="1:20" s="33" customFormat="1" x14ac:dyDescent="0.15">
      <c r="B13" s="33" t="s">
        <v>14</v>
      </c>
      <c r="C13" s="33" t="s">
        <v>72</v>
      </c>
      <c r="M13" s="38"/>
      <c r="N13" s="38"/>
      <c r="O13" s="38"/>
      <c r="P13" s="38"/>
      <c r="Q13" s="38"/>
      <c r="S13" s="38"/>
    </row>
    <row r="14" spans="1:20" s="33" customFormat="1" x14ac:dyDescent="0.15">
      <c r="C14" s="33" t="s">
        <v>39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S14" s="38"/>
    </row>
    <row r="15" spans="1:20" s="33" customFormat="1" x14ac:dyDescent="0.15">
      <c r="M15" s="38"/>
      <c r="N15" s="38"/>
      <c r="O15" s="38"/>
      <c r="P15" s="38"/>
      <c r="Q15" s="38"/>
      <c r="R15" s="38"/>
      <c r="S15" s="38"/>
    </row>
    <row r="16" spans="1:20" s="33" customFormat="1" x14ac:dyDescent="0.15">
      <c r="A16" s="33" t="s">
        <v>38</v>
      </c>
      <c r="B16" s="33" t="s">
        <v>36</v>
      </c>
      <c r="M16" s="38"/>
      <c r="N16" s="38"/>
      <c r="P16" s="38"/>
      <c r="Q16" s="38"/>
      <c r="R16" s="38"/>
      <c r="S16" s="38"/>
    </row>
    <row r="17" spans="2:16" x14ac:dyDescent="0.15">
      <c r="P17" s="22" t="s">
        <v>45</v>
      </c>
    </row>
    <row r="18" spans="2:16" x14ac:dyDescent="0.15">
      <c r="B18" s="68" t="s">
        <v>64</v>
      </c>
      <c r="C18" s="68"/>
      <c r="D18" s="65" t="s">
        <v>62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0" t="s">
        <v>41</v>
      </c>
      <c r="P18" s="68" t="s">
        <v>63</v>
      </c>
    </row>
    <row r="19" spans="2:16" ht="60" customHeight="1" x14ac:dyDescent="0.15">
      <c r="B19" s="68"/>
      <c r="C19" s="68"/>
      <c r="D19" s="53" t="s">
        <v>128</v>
      </c>
      <c r="E19" s="53" t="s">
        <v>140</v>
      </c>
      <c r="F19" s="54" t="s">
        <v>141</v>
      </c>
      <c r="G19" s="54" t="s">
        <v>129</v>
      </c>
      <c r="H19" s="54" t="s">
        <v>130</v>
      </c>
      <c r="I19" s="54" t="s">
        <v>131</v>
      </c>
      <c r="J19" s="54" t="s">
        <v>132</v>
      </c>
      <c r="K19" s="54" t="s">
        <v>133</v>
      </c>
      <c r="L19" s="54" t="s">
        <v>134</v>
      </c>
      <c r="M19" s="53" t="s">
        <v>135</v>
      </c>
      <c r="N19" s="53" t="s">
        <v>136</v>
      </c>
      <c r="O19" s="71"/>
      <c r="P19" s="68"/>
    </row>
    <row r="20" spans="2:16" x14ac:dyDescent="0.15">
      <c r="B20" s="20" t="s">
        <v>60</v>
      </c>
      <c r="C20" s="21" t="s">
        <v>15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4"/>
    </row>
    <row r="21" spans="2:16" x14ac:dyDescent="0.15">
      <c r="B21" s="15"/>
      <c r="C21" s="14" t="s">
        <v>16</v>
      </c>
      <c r="D21" s="50">
        <v>24782178</v>
      </c>
      <c r="E21" s="50">
        <v>10413062</v>
      </c>
      <c r="F21" s="50">
        <v>6913978</v>
      </c>
      <c r="G21" s="50">
        <v>8554122</v>
      </c>
      <c r="H21" s="50">
        <v>11651106</v>
      </c>
      <c r="I21" s="50">
        <v>14661900</v>
      </c>
      <c r="J21" s="50">
        <v>4967141</v>
      </c>
      <c r="K21" s="50">
        <v>6605347</v>
      </c>
      <c r="L21" s="50"/>
      <c r="M21" s="50">
        <v>1460000</v>
      </c>
      <c r="N21" s="50"/>
      <c r="O21" s="50"/>
      <c r="P21" s="46">
        <f>SUM(D21:O21)</f>
        <v>90008834</v>
      </c>
    </row>
    <row r="22" spans="2:16" x14ac:dyDescent="0.15">
      <c r="B22" s="15"/>
      <c r="C22" s="14" t="s">
        <v>17</v>
      </c>
      <c r="D22" s="50">
        <v>2073186</v>
      </c>
      <c r="E22" s="50">
        <v>831434</v>
      </c>
      <c r="F22" s="50">
        <v>831434</v>
      </c>
      <c r="G22" s="50">
        <v>1241752</v>
      </c>
      <c r="H22" s="50">
        <v>1241752</v>
      </c>
      <c r="I22" s="50">
        <v>1241748</v>
      </c>
      <c r="J22" s="50"/>
      <c r="K22" s="50">
        <v>831434</v>
      </c>
      <c r="L22" s="50"/>
      <c r="M22" s="50"/>
      <c r="N22" s="50"/>
      <c r="O22" s="50"/>
      <c r="P22" s="46">
        <f>SUM(D22:O22)</f>
        <v>8292740</v>
      </c>
    </row>
    <row r="23" spans="2:16" x14ac:dyDescent="0.15">
      <c r="B23" s="15"/>
      <c r="C23" s="14" t="s">
        <v>18</v>
      </c>
      <c r="D23" s="50">
        <v>0</v>
      </c>
      <c r="E23" s="50">
        <v>0</v>
      </c>
      <c r="F23" s="50"/>
      <c r="G23" s="50"/>
      <c r="H23" s="50"/>
      <c r="I23" s="50"/>
      <c r="J23" s="50">
        <v>60590</v>
      </c>
      <c r="K23" s="50"/>
      <c r="L23" s="50"/>
      <c r="M23" s="50"/>
      <c r="N23" s="50"/>
      <c r="O23" s="50"/>
      <c r="P23" s="46">
        <f>SUM(D23:O23)</f>
        <v>60590</v>
      </c>
    </row>
    <row r="24" spans="2:16" x14ac:dyDescent="0.15">
      <c r="B24" s="15"/>
      <c r="C24" s="16" t="s">
        <v>19</v>
      </c>
      <c r="D24" s="51">
        <f>SUM(D21:D23)</f>
        <v>26855364</v>
      </c>
      <c r="E24" s="51">
        <f t="shared" ref="E24:O24" si="0">SUM(E21:E23)</f>
        <v>11244496</v>
      </c>
      <c r="F24" s="51">
        <f t="shared" si="0"/>
        <v>7745412</v>
      </c>
      <c r="G24" s="51">
        <f t="shared" si="0"/>
        <v>9795874</v>
      </c>
      <c r="H24" s="51">
        <f t="shared" si="0"/>
        <v>12892858</v>
      </c>
      <c r="I24" s="51">
        <f t="shared" si="0"/>
        <v>15903648</v>
      </c>
      <c r="J24" s="51">
        <f t="shared" si="0"/>
        <v>5027731</v>
      </c>
      <c r="K24" s="51">
        <f t="shared" si="0"/>
        <v>7436781</v>
      </c>
      <c r="L24" s="51">
        <f t="shared" si="0"/>
        <v>0</v>
      </c>
      <c r="M24" s="51">
        <f t="shared" si="0"/>
        <v>1460000</v>
      </c>
      <c r="N24" s="51">
        <f t="shared" si="0"/>
        <v>0</v>
      </c>
      <c r="O24" s="51">
        <f t="shared" si="0"/>
        <v>0</v>
      </c>
      <c r="P24" s="47">
        <f>SUM(D24:O24)</f>
        <v>98362164</v>
      </c>
    </row>
    <row r="25" spans="2:16" x14ac:dyDescent="0.15">
      <c r="B25" s="19" t="s">
        <v>61</v>
      </c>
      <c r="C25" s="16" t="s">
        <v>20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5"/>
    </row>
    <row r="26" spans="2:16" x14ac:dyDescent="0.15">
      <c r="B26" s="19"/>
      <c r="C26" s="16" t="s">
        <v>90</v>
      </c>
      <c r="D26" s="50"/>
      <c r="E26" s="50">
        <v>168374</v>
      </c>
      <c r="F26" s="50">
        <v>104109</v>
      </c>
      <c r="G26" s="50"/>
      <c r="H26" s="50"/>
      <c r="I26" s="50">
        <v>2151563</v>
      </c>
      <c r="J26" s="50">
        <v>2772212</v>
      </c>
      <c r="K26" s="50"/>
      <c r="L26" s="50"/>
      <c r="M26" s="50">
        <v>404544</v>
      </c>
      <c r="N26" s="50">
        <v>115422</v>
      </c>
      <c r="O26" s="50"/>
      <c r="P26" s="46">
        <f>SUM(D26:O26)</f>
        <v>5716224</v>
      </c>
    </row>
    <row r="27" spans="2:16" x14ac:dyDescent="0.15">
      <c r="B27" s="19"/>
      <c r="C27" s="16" t="s">
        <v>67</v>
      </c>
      <c r="D27" s="50">
        <v>113968</v>
      </c>
      <c r="E27" s="50">
        <v>567051</v>
      </c>
      <c r="F27" s="50">
        <v>400039</v>
      </c>
      <c r="G27" s="50"/>
      <c r="H27" s="50">
        <v>220764</v>
      </c>
      <c r="I27" s="50">
        <v>359217</v>
      </c>
      <c r="J27" s="50">
        <v>403997</v>
      </c>
      <c r="K27" s="50">
        <v>259109</v>
      </c>
      <c r="L27" s="50"/>
      <c r="M27" s="50">
        <v>605454</v>
      </c>
      <c r="N27" s="50">
        <v>0</v>
      </c>
      <c r="O27" s="50"/>
      <c r="P27" s="46">
        <f t="shared" ref="P27:P44" si="1">SUM(D27:O27)</f>
        <v>2929599</v>
      </c>
    </row>
    <row r="28" spans="2:16" x14ac:dyDescent="0.15">
      <c r="B28" s="19"/>
      <c r="C28" s="16" t="s">
        <v>91</v>
      </c>
      <c r="D28" s="50">
        <v>136741</v>
      </c>
      <c r="E28" s="50">
        <v>349447</v>
      </c>
      <c r="F28" s="50">
        <v>227906</v>
      </c>
      <c r="G28" s="50">
        <v>45579</v>
      </c>
      <c r="H28" s="50">
        <v>106355</v>
      </c>
      <c r="I28" s="50">
        <v>379832</v>
      </c>
      <c r="J28" s="50">
        <v>243096</v>
      </c>
      <c r="K28" s="55"/>
      <c r="L28" s="50"/>
      <c r="M28" s="55"/>
      <c r="N28" s="55"/>
      <c r="O28" s="50"/>
      <c r="P28" s="46">
        <f t="shared" si="1"/>
        <v>1488956</v>
      </c>
    </row>
    <row r="29" spans="2:16" x14ac:dyDescent="0.15">
      <c r="B29" s="19"/>
      <c r="C29" s="16" t="s">
        <v>137</v>
      </c>
      <c r="D29" s="50">
        <v>557321</v>
      </c>
      <c r="E29" s="50">
        <v>441430</v>
      </c>
      <c r="F29" s="50">
        <v>191429</v>
      </c>
      <c r="G29" s="50">
        <v>77351</v>
      </c>
      <c r="H29" s="50">
        <v>230644</v>
      </c>
      <c r="I29" s="50">
        <v>1123100</v>
      </c>
      <c r="J29" s="50">
        <v>311274</v>
      </c>
      <c r="K29" s="50">
        <v>527831</v>
      </c>
      <c r="L29" s="50"/>
      <c r="M29" s="50">
        <v>274234</v>
      </c>
      <c r="N29" s="50">
        <v>16838</v>
      </c>
      <c r="O29" s="50"/>
      <c r="P29" s="46">
        <f t="shared" si="1"/>
        <v>3751452</v>
      </c>
    </row>
    <row r="30" spans="2:16" x14ac:dyDescent="0.15">
      <c r="B30" s="19"/>
      <c r="C30" s="16" t="s">
        <v>65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>
        <v>14420</v>
      </c>
      <c r="O30" s="50"/>
      <c r="P30" s="46">
        <f t="shared" si="1"/>
        <v>14420</v>
      </c>
    </row>
    <row r="31" spans="2:16" x14ac:dyDescent="0.15">
      <c r="B31" s="19"/>
      <c r="C31" s="16" t="s">
        <v>97</v>
      </c>
      <c r="D31" s="50">
        <v>9160</v>
      </c>
      <c r="E31" s="50">
        <v>12870</v>
      </c>
      <c r="F31" s="55"/>
      <c r="G31" s="50"/>
      <c r="H31" s="50">
        <v>16470</v>
      </c>
      <c r="I31" s="50">
        <v>18050</v>
      </c>
      <c r="J31" s="50">
        <v>0</v>
      </c>
      <c r="K31" s="50">
        <v>105835</v>
      </c>
      <c r="L31" s="50"/>
      <c r="M31" s="50">
        <v>24750</v>
      </c>
      <c r="N31" s="55"/>
      <c r="O31" s="50"/>
      <c r="P31" s="46">
        <f t="shared" si="1"/>
        <v>187135</v>
      </c>
    </row>
    <row r="32" spans="2:16" x14ac:dyDescent="0.15">
      <c r="B32" s="19"/>
      <c r="C32" s="16" t="s">
        <v>99</v>
      </c>
      <c r="D32" s="50"/>
      <c r="E32" s="50">
        <v>39420</v>
      </c>
      <c r="F32" s="50">
        <v>39029</v>
      </c>
      <c r="G32" s="55"/>
      <c r="H32" s="50">
        <v>0</v>
      </c>
      <c r="I32" s="50">
        <v>145967</v>
      </c>
      <c r="J32" s="55"/>
      <c r="K32" s="50">
        <v>37800</v>
      </c>
      <c r="L32" s="50"/>
      <c r="M32" s="50">
        <v>10260</v>
      </c>
      <c r="N32" s="55"/>
      <c r="O32" s="50"/>
      <c r="P32" s="46">
        <f t="shared" si="1"/>
        <v>272476</v>
      </c>
    </row>
    <row r="33" spans="2:16" hidden="1" x14ac:dyDescent="0.15">
      <c r="B33" s="19"/>
      <c r="C33" s="16" t="s">
        <v>101</v>
      </c>
      <c r="D33" s="50"/>
      <c r="E33" s="50">
        <v>0</v>
      </c>
      <c r="F33" s="50">
        <v>0</v>
      </c>
      <c r="G33" s="55"/>
      <c r="H33" s="55"/>
      <c r="I33" s="55"/>
      <c r="J33" s="55"/>
      <c r="K33" s="55"/>
      <c r="L33" s="50"/>
      <c r="M33" s="55"/>
      <c r="N33" s="55"/>
      <c r="O33" s="50"/>
      <c r="P33" s="46">
        <f t="shared" si="1"/>
        <v>0</v>
      </c>
    </row>
    <row r="34" spans="2:16" x14ac:dyDescent="0.15">
      <c r="B34" s="19"/>
      <c r="C34" s="16" t="s">
        <v>68</v>
      </c>
      <c r="D34" s="50">
        <v>907845</v>
      </c>
      <c r="E34" s="50">
        <v>408455</v>
      </c>
      <c r="F34" s="50">
        <v>226889</v>
      </c>
      <c r="G34" s="50">
        <v>136249</v>
      </c>
      <c r="H34" s="50">
        <v>363137</v>
      </c>
      <c r="I34" s="50">
        <v>261258</v>
      </c>
      <c r="J34" s="50">
        <v>272497</v>
      </c>
      <c r="K34" s="50">
        <v>183410</v>
      </c>
      <c r="L34" s="50"/>
      <c r="M34" s="50">
        <v>181570</v>
      </c>
      <c r="N34" s="50">
        <v>10000</v>
      </c>
      <c r="O34" s="50"/>
      <c r="P34" s="46">
        <f t="shared" si="1"/>
        <v>2951310</v>
      </c>
    </row>
    <row r="35" spans="2:16" x14ac:dyDescent="0.15">
      <c r="B35" s="19"/>
      <c r="C35" s="16" t="s">
        <v>105</v>
      </c>
      <c r="D35" s="50">
        <v>189585</v>
      </c>
      <c r="E35" s="50">
        <v>114284</v>
      </c>
      <c r="F35" s="50">
        <v>55855</v>
      </c>
      <c r="G35" s="50">
        <v>58933</v>
      </c>
      <c r="H35" s="50">
        <v>226553</v>
      </c>
      <c r="I35" s="50">
        <v>50142</v>
      </c>
      <c r="J35" s="50">
        <v>0</v>
      </c>
      <c r="K35" s="50">
        <v>93797</v>
      </c>
      <c r="L35" s="50"/>
      <c r="M35" s="50">
        <v>59914</v>
      </c>
      <c r="N35" s="50">
        <v>1955</v>
      </c>
      <c r="O35" s="50"/>
      <c r="P35" s="46">
        <f t="shared" si="1"/>
        <v>851018</v>
      </c>
    </row>
    <row r="36" spans="2:16" x14ac:dyDescent="0.15">
      <c r="B36" s="19"/>
      <c r="C36" s="16" t="s">
        <v>107</v>
      </c>
      <c r="D36" s="50">
        <v>297962</v>
      </c>
      <c r="E36" s="50">
        <v>48276</v>
      </c>
      <c r="F36" s="50">
        <v>6534</v>
      </c>
      <c r="G36" s="50"/>
      <c r="H36" s="50">
        <v>9080</v>
      </c>
      <c r="I36" s="50">
        <v>295750</v>
      </c>
      <c r="J36" s="55"/>
      <c r="K36" s="50">
        <v>10568</v>
      </c>
      <c r="L36" s="50"/>
      <c r="M36" s="50">
        <v>162</v>
      </c>
      <c r="N36" s="50">
        <v>2276</v>
      </c>
      <c r="O36" s="50"/>
      <c r="P36" s="46">
        <f t="shared" si="1"/>
        <v>670608</v>
      </c>
    </row>
    <row r="37" spans="2:16" x14ac:dyDescent="0.15">
      <c r="B37" s="19"/>
      <c r="C37" s="16" t="s">
        <v>110</v>
      </c>
      <c r="D37" s="50">
        <v>6500</v>
      </c>
      <c r="E37" s="55"/>
      <c r="F37" s="55"/>
      <c r="G37" s="55"/>
      <c r="H37" s="50">
        <v>5000</v>
      </c>
      <c r="I37" s="50">
        <v>1000</v>
      </c>
      <c r="J37" s="50"/>
      <c r="K37" s="50">
        <v>15530</v>
      </c>
      <c r="L37" s="50"/>
      <c r="M37" s="50">
        <v>6000</v>
      </c>
      <c r="N37" s="55"/>
      <c r="O37" s="50"/>
      <c r="P37" s="46">
        <f t="shared" si="1"/>
        <v>34030</v>
      </c>
    </row>
    <row r="38" spans="2:16" x14ac:dyDescent="0.15">
      <c r="B38" s="15"/>
      <c r="C38" s="14" t="s">
        <v>112</v>
      </c>
      <c r="D38" s="50">
        <v>0</v>
      </c>
      <c r="E38" s="50">
        <v>0</v>
      </c>
      <c r="F38" s="50">
        <v>2700</v>
      </c>
      <c r="G38" s="50"/>
      <c r="H38" s="55"/>
      <c r="I38" s="50">
        <v>35000</v>
      </c>
      <c r="J38" s="50"/>
      <c r="K38" s="50">
        <v>11606</v>
      </c>
      <c r="L38" s="50"/>
      <c r="M38" s="55"/>
      <c r="N38" s="50">
        <v>13064</v>
      </c>
      <c r="O38" s="50"/>
      <c r="P38" s="46">
        <f t="shared" si="1"/>
        <v>62370</v>
      </c>
    </row>
    <row r="39" spans="2:16" x14ac:dyDescent="0.15">
      <c r="B39" s="15"/>
      <c r="C39" s="14" t="s">
        <v>139</v>
      </c>
      <c r="D39" s="50"/>
      <c r="E39" s="50"/>
      <c r="F39" s="50"/>
      <c r="G39" s="50"/>
      <c r="H39" s="55"/>
      <c r="I39" s="50"/>
      <c r="J39" s="50"/>
      <c r="K39" s="50"/>
      <c r="L39" s="50"/>
      <c r="M39" s="55"/>
      <c r="N39" s="50">
        <v>100000</v>
      </c>
      <c r="O39" s="50"/>
      <c r="P39" s="46">
        <f t="shared" si="1"/>
        <v>100000</v>
      </c>
    </row>
    <row r="40" spans="2:16" x14ac:dyDescent="0.15">
      <c r="B40" s="15"/>
      <c r="C40" s="14" t="s">
        <v>66</v>
      </c>
      <c r="D40" s="50">
        <v>248770</v>
      </c>
      <c r="E40" s="50">
        <v>635749</v>
      </c>
      <c r="F40" s="50">
        <v>414620</v>
      </c>
      <c r="G40" s="50">
        <v>85686</v>
      </c>
      <c r="H40" s="50">
        <v>193489</v>
      </c>
      <c r="I40" s="50">
        <v>698171</v>
      </c>
      <c r="J40" s="50">
        <v>442581</v>
      </c>
      <c r="K40" s="55"/>
      <c r="L40" s="50"/>
      <c r="M40" s="50"/>
      <c r="N40" s="50">
        <v>220</v>
      </c>
      <c r="O40" s="50"/>
      <c r="P40" s="46">
        <f t="shared" si="1"/>
        <v>2719286</v>
      </c>
    </row>
    <row r="41" spans="2:16" hidden="1" x14ac:dyDescent="0.15">
      <c r="B41" s="15"/>
      <c r="C41" s="14" t="s">
        <v>116</v>
      </c>
      <c r="D41" s="50"/>
      <c r="E41" s="55"/>
      <c r="F41" s="55"/>
      <c r="G41" s="50"/>
      <c r="H41" s="55"/>
      <c r="I41" s="55"/>
      <c r="J41" s="50"/>
      <c r="K41" s="55"/>
      <c r="L41" s="50"/>
      <c r="M41" s="55"/>
      <c r="N41" s="55"/>
      <c r="O41" s="50"/>
      <c r="P41" s="46">
        <f t="shared" si="1"/>
        <v>0</v>
      </c>
    </row>
    <row r="42" spans="2:16" x14ac:dyDescent="0.15">
      <c r="B42" s="15"/>
      <c r="C42" s="14" t="s">
        <v>138</v>
      </c>
      <c r="D42" s="50"/>
      <c r="E42" s="50">
        <v>0</v>
      </c>
      <c r="F42" s="55"/>
      <c r="G42" s="50"/>
      <c r="H42" s="50">
        <v>0</v>
      </c>
      <c r="I42" s="50">
        <v>59200</v>
      </c>
      <c r="J42" s="50"/>
      <c r="K42" s="50">
        <v>20000</v>
      </c>
      <c r="L42" s="50">
        <v>121681</v>
      </c>
      <c r="M42" s="50">
        <v>95000</v>
      </c>
      <c r="N42" s="55"/>
      <c r="O42" s="50"/>
      <c r="P42" s="46">
        <f t="shared" si="1"/>
        <v>295881</v>
      </c>
    </row>
    <row r="43" spans="2:16" x14ac:dyDescent="0.15">
      <c r="B43" s="15"/>
      <c r="C43" s="14" t="s">
        <v>119</v>
      </c>
      <c r="D43" s="50">
        <v>552000</v>
      </c>
      <c r="E43" s="50">
        <v>696000</v>
      </c>
      <c r="F43" s="50">
        <v>600000</v>
      </c>
      <c r="G43" s="50"/>
      <c r="H43" s="50">
        <v>600000</v>
      </c>
      <c r="I43" s="50">
        <v>600000</v>
      </c>
      <c r="J43" s="50"/>
      <c r="K43" s="50">
        <v>0</v>
      </c>
      <c r="L43" s="50"/>
      <c r="M43" s="50"/>
      <c r="N43" s="50"/>
      <c r="O43" s="50"/>
      <c r="P43" s="46">
        <f t="shared" si="1"/>
        <v>3048000</v>
      </c>
    </row>
    <row r="44" spans="2:16" x14ac:dyDescent="0.15">
      <c r="B44" s="15"/>
      <c r="C44" s="14" t="s">
        <v>69</v>
      </c>
      <c r="D44" s="50">
        <v>22400</v>
      </c>
      <c r="E44" s="50">
        <v>87885</v>
      </c>
      <c r="F44" s="50">
        <v>76350</v>
      </c>
      <c r="G44" s="50"/>
      <c r="H44" s="50">
        <v>25278</v>
      </c>
      <c r="I44" s="50">
        <v>287719</v>
      </c>
      <c r="J44" s="50"/>
      <c r="K44" s="50">
        <v>35202</v>
      </c>
      <c r="L44" s="50"/>
      <c r="M44" s="50">
        <v>15198</v>
      </c>
      <c r="N44" s="50">
        <v>205336</v>
      </c>
      <c r="O44" s="50"/>
      <c r="P44" s="46">
        <f t="shared" si="1"/>
        <v>755368</v>
      </c>
    </row>
    <row r="45" spans="2:16" hidden="1" x14ac:dyDescent="0.15">
      <c r="B45" s="15"/>
      <c r="C45" s="1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>
        <f t="shared" ref="P38:P51" si="2">SUM(D45:O45)</f>
        <v>0</v>
      </c>
    </row>
    <row r="46" spans="2:16" hidden="1" x14ac:dyDescent="0.15">
      <c r="B46" s="15"/>
      <c r="C46" s="1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>
        <f t="shared" si="2"/>
        <v>0</v>
      </c>
    </row>
    <row r="47" spans="2:16" hidden="1" x14ac:dyDescent="0.15">
      <c r="B47" s="15"/>
      <c r="C47" s="1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>
        <f t="shared" si="2"/>
        <v>0</v>
      </c>
    </row>
    <row r="48" spans="2:16" hidden="1" x14ac:dyDescent="0.15">
      <c r="B48" s="15"/>
      <c r="C48" s="1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>
        <f t="shared" si="2"/>
        <v>0</v>
      </c>
    </row>
    <row r="49" spans="2:16" hidden="1" x14ac:dyDescent="0.15">
      <c r="B49" s="15"/>
      <c r="C49" s="1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>
        <f t="shared" si="2"/>
        <v>0</v>
      </c>
    </row>
    <row r="50" spans="2:16" x14ac:dyDescent="0.15">
      <c r="B50" s="15"/>
      <c r="C50" s="16" t="s">
        <v>21</v>
      </c>
      <c r="D50" s="51">
        <f>SUM(D26:D49)</f>
        <v>3042252</v>
      </c>
      <c r="E50" s="51">
        <f t="shared" ref="E50:O50" si="3">SUM(E26:E49)</f>
        <v>3569241</v>
      </c>
      <c r="F50" s="51">
        <f t="shared" si="3"/>
        <v>2345460</v>
      </c>
      <c r="G50" s="51">
        <f t="shared" si="3"/>
        <v>403798</v>
      </c>
      <c r="H50" s="51">
        <f t="shared" si="3"/>
        <v>1996770</v>
      </c>
      <c r="I50" s="51">
        <f t="shared" si="3"/>
        <v>6465969</v>
      </c>
      <c r="J50" s="51">
        <f t="shared" si="3"/>
        <v>4445657</v>
      </c>
      <c r="K50" s="51">
        <f t="shared" si="3"/>
        <v>1300688</v>
      </c>
      <c r="L50" s="51">
        <f t="shared" si="3"/>
        <v>121681</v>
      </c>
      <c r="M50" s="51">
        <f t="shared" si="3"/>
        <v>1677086</v>
      </c>
      <c r="N50" s="51">
        <f t="shared" si="3"/>
        <v>479531</v>
      </c>
      <c r="O50" s="51">
        <f t="shared" si="3"/>
        <v>0</v>
      </c>
      <c r="P50" s="47">
        <f t="shared" si="2"/>
        <v>25848133</v>
      </c>
    </row>
    <row r="51" spans="2:16" ht="14.25" thickBot="1" x14ac:dyDescent="0.2">
      <c r="B51" s="17"/>
      <c r="C51" s="18" t="s">
        <v>43</v>
      </c>
      <c r="D51" s="52">
        <f>SUM(D24,D50)</f>
        <v>29897616</v>
      </c>
      <c r="E51" s="52">
        <f t="shared" ref="E51:L51" si="4">SUM(E24,E50)</f>
        <v>14813737</v>
      </c>
      <c r="F51" s="52">
        <f t="shared" si="4"/>
        <v>10090872</v>
      </c>
      <c r="G51" s="52">
        <f t="shared" si="4"/>
        <v>10199672</v>
      </c>
      <c r="H51" s="52">
        <f t="shared" si="4"/>
        <v>14889628</v>
      </c>
      <c r="I51" s="52">
        <f t="shared" si="4"/>
        <v>22369617</v>
      </c>
      <c r="J51" s="52">
        <f t="shared" si="4"/>
        <v>9473388</v>
      </c>
      <c r="K51" s="52">
        <f t="shared" si="4"/>
        <v>8737469</v>
      </c>
      <c r="L51" s="52">
        <f t="shared" si="4"/>
        <v>121681</v>
      </c>
      <c r="M51" s="52">
        <f>SUM(M24,M50)</f>
        <v>3137086</v>
      </c>
      <c r="N51" s="52">
        <f>SUM(N24,N50)</f>
        <v>479531</v>
      </c>
      <c r="O51" s="52">
        <f>SUM(O24,O50)</f>
        <v>0</v>
      </c>
      <c r="P51" s="48">
        <f t="shared" si="2"/>
        <v>124210297</v>
      </c>
    </row>
    <row r="52" spans="2:16" ht="14.25" thickTop="1" x14ac:dyDescent="0.15"/>
  </sheetData>
  <mergeCells count="6">
    <mergeCell ref="A2:P2"/>
    <mergeCell ref="D18:N18"/>
    <mergeCell ref="P18:P19"/>
    <mergeCell ref="B18:C19"/>
    <mergeCell ref="B10:P11"/>
    <mergeCell ref="O18:O19"/>
  </mergeCells>
  <phoneticPr fontId="19"/>
  <pageMargins left="0.25" right="0.25" top="0.75" bottom="0.75" header="0.3" footer="0.3"/>
  <pageSetup paperSize="9" scale="93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活動計算書（その他事業あり）</vt:lpstr>
      <vt:lpstr>注記 (その他事業あり)</vt:lpstr>
      <vt:lpstr>'注記 (その他事業あり)'!Print_Area</vt:lpstr>
    </vt:vector>
  </TitlesOfParts>
  <Company>福岡県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事務局</cp:lastModifiedBy>
  <cp:lastPrinted>2015-07-15T06:11:17Z</cp:lastPrinted>
  <dcterms:created xsi:type="dcterms:W3CDTF">2011-02-22T08:54:58Z</dcterms:created>
  <dcterms:modified xsi:type="dcterms:W3CDTF">2016-01-28T07:49:48Z</dcterms:modified>
</cp:coreProperties>
</file>