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2\folder_A\本部\申請書類保管\2017(H29年度）申請書類\170630 17年度NPO事業報告書\"/>
    </mc:Choice>
  </mc:AlternateContent>
  <bookViews>
    <workbookView xWindow="9750" yWindow="-90" windowWidth="5460" windowHeight="6090" activeTab="1"/>
  </bookViews>
  <sheets>
    <sheet name="活動計算書（その他事業あり）" sheetId="1" r:id="rId1"/>
    <sheet name="注記 (その他事業あり)" sheetId="8" r:id="rId2"/>
  </sheets>
  <definedNames>
    <definedName name="_xlnm.Print_Area" localSheetId="0">'活動計算書（その他事業あり）'!$A$1:$I$103</definedName>
    <definedName name="_xlnm.Print_Area" localSheetId="1">'注記 (その他事業あり)'!$A$1:$U$58</definedName>
  </definedNames>
  <calcPr calcId="152511"/>
</workbook>
</file>

<file path=xl/calcChain.xml><?xml version="1.0" encoding="utf-8"?>
<calcChain xmlns="http://schemas.openxmlformats.org/spreadsheetml/2006/main">
  <c r="L24" i="8" l="1"/>
  <c r="L50" i="8"/>
  <c r="L51" i="8"/>
  <c r="L22" i="8"/>
  <c r="L23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21" i="8"/>
  <c r="O24" i="8"/>
  <c r="O50" i="8"/>
  <c r="O51" i="8" l="1"/>
  <c r="G96" i="1"/>
  <c r="U34" i="8" l="1"/>
  <c r="G97" i="1" l="1"/>
  <c r="I96" i="1"/>
  <c r="I94" i="1"/>
  <c r="G86" i="1"/>
  <c r="I63" i="1"/>
  <c r="I42" i="1"/>
  <c r="I43" i="1"/>
  <c r="I50" i="1"/>
  <c r="I49" i="1"/>
  <c r="I48" i="1"/>
  <c r="I47" i="1"/>
  <c r="I46" i="1"/>
  <c r="I45" i="1"/>
  <c r="U35" i="8" l="1"/>
  <c r="U29" i="8"/>
  <c r="U27" i="8"/>
  <c r="S50" i="8"/>
  <c r="R50" i="8"/>
  <c r="Q50" i="8"/>
  <c r="P50" i="8"/>
  <c r="K50" i="8"/>
  <c r="J50" i="8"/>
  <c r="I50" i="8"/>
  <c r="H50" i="8"/>
  <c r="G50" i="8"/>
  <c r="F50" i="8"/>
  <c r="E50" i="8"/>
  <c r="P24" i="8"/>
  <c r="Q24" i="8"/>
  <c r="R24" i="8"/>
  <c r="S24" i="8"/>
  <c r="H26" i="1"/>
  <c r="G26" i="1"/>
  <c r="I25" i="1"/>
  <c r="U44" i="8"/>
  <c r="U43" i="8"/>
  <c r="U42" i="8"/>
  <c r="U41" i="8"/>
  <c r="U40" i="8"/>
  <c r="U39" i="8"/>
  <c r="U38" i="8"/>
  <c r="U37" i="8"/>
  <c r="U36" i="8"/>
  <c r="U33" i="8"/>
  <c r="U32" i="8"/>
  <c r="U31" i="8"/>
  <c r="U30" i="8"/>
  <c r="U28" i="8"/>
  <c r="P51" i="8" l="1"/>
  <c r="Q51" i="8"/>
  <c r="R51" i="8"/>
  <c r="S51" i="8"/>
  <c r="U26" i="8"/>
  <c r="T50" i="8"/>
  <c r="D50" i="8"/>
  <c r="T24" i="8"/>
  <c r="K24" i="8"/>
  <c r="K51" i="8" s="1"/>
  <c r="J24" i="8"/>
  <c r="J51" i="8" s="1"/>
  <c r="I24" i="8"/>
  <c r="I51" i="8" s="1"/>
  <c r="H24" i="8"/>
  <c r="H51" i="8" s="1"/>
  <c r="G24" i="8"/>
  <c r="G51" i="8" s="1"/>
  <c r="F24" i="8"/>
  <c r="F51" i="8" s="1"/>
  <c r="E24" i="8"/>
  <c r="E51" i="8" s="1"/>
  <c r="D24" i="8"/>
  <c r="I100" i="1" l="1"/>
  <c r="I102" i="1"/>
  <c r="H92" i="1"/>
  <c r="H97" i="1"/>
  <c r="H54" i="1"/>
  <c r="G54" i="1"/>
  <c r="H86" i="1"/>
  <c r="I84" i="1"/>
  <c r="I53" i="1"/>
  <c r="I52" i="1"/>
  <c r="I51" i="1"/>
  <c r="I44" i="1"/>
  <c r="I41" i="1"/>
  <c r="I40" i="1"/>
  <c r="I39" i="1"/>
  <c r="I38" i="1"/>
  <c r="I37" i="1"/>
  <c r="I36" i="1"/>
  <c r="I35" i="1"/>
  <c r="I58" i="1"/>
  <c r="I60" i="1"/>
  <c r="I59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5" i="1"/>
  <c r="I18" i="1"/>
  <c r="I19" i="1"/>
  <c r="I20" i="1"/>
  <c r="I21" i="1"/>
  <c r="I16" i="1"/>
  <c r="I12" i="1"/>
  <c r="I14" i="1"/>
  <c r="I23" i="1"/>
  <c r="I24" i="1"/>
  <c r="I30" i="1"/>
  <c r="I31" i="1"/>
  <c r="I32" i="1"/>
  <c r="G61" i="1"/>
  <c r="H61" i="1"/>
  <c r="H33" i="1"/>
  <c r="G33" i="1"/>
  <c r="T51" i="8"/>
  <c r="D51" i="8"/>
  <c r="U21" i="8"/>
  <c r="U22" i="8"/>
  <c r="U23" i="8"/>
  <c r="U45" i="8"/>
  <c r="U46" i="8"/>
  <c r="U47" i="8"/>
  <c r="U48" i="8"/>
  <c r="U49" i="8"/>
  <c r="I98" i="1"/>
  <c r="I95" i="1"/>
  <c r="I97" i="1" s="1"/>
  <c r="G92" i="1"/>
  <c r="I91" i="1"/>
  <c r="I92" i="1" s="1"/>
  <c r="I86" i="1" l="1"/>
  <c r="H55" i="1"/>
  <c r="G87" i="1"/>
  <c r="I26" i="1"/>
  <c r="G55" i="1"/>
  <c r="I54" i="1"/>
  <c r="U50" i="8"/>
  <c r="U51" i="8"/>
  <c r="U24" i="8"/>
  <c r="I61" i="1"/>
  <c r="I33" i="1"/>
  <c r="H87" i="1"/>
  <c r="H88" i="1" l="1"/>
  <c r="H89" i="1" s="1"/>
  <c r="G88" i="1"/>
  <c r="G99" i="1" s="1"/>
  <c r="I55" i="1"/>
  <c r="I87" i="1"/>
  <c r="H101" i="1"/>
  <c r="H103" i="1" s="1"/>
  <c r="I99" i="1" l="1"/>
  <c r="G89" i="1"/>
  <c r="G101" i="1"/>
  <c r="G103" i="1" s="1"/>
  <c r="I88" i="1"/>
  <c r="I89" i="1" s="1"/>
  <c r="I101" i="1" l="1"/>
  <c r="I103" i="1" s="1"/>
</calcChain>
</file>

<file path=xl/sharedStrings.xml><?xml version="1.0" encoding="utf-8"?>
<sst xmlns="http://schemas.openxmlformats.org/spreadsheetml/2006/main" count="187" uniqueCount="152">
  <si>
    <t>科目</t>
    <rPh sb="0" eb="2">
      <t>カモク</t>
    </rPh>
    <phoneticPr fontId="19"/>
  </si>
  <si>
    <r>
      <t>金　額　</t>
    </r>
    <r>
      <rPr>
        <sz val="10"/>
        <rFont val="ＭＳ 明朝"/>
        <family val="1"/>
        <charset val="128"/>
      </rPr>
      <t>（単位：円）</t>
    </r>
    <rPh sb="0" eb="1">
      <t>キン</t>
    </rPh>
    <rPh sb="2" eb="3">
      <t>ガク</t>
    </rPh>
    <rPh sb="5" eb="7">
      <t>タンイ</t>
    </rPh>
    <rPh sb="8" eb="9">
      <t>エン</t>
    </rPh>
    <phoneticPr fontId="19"/>
  </si>
  <si>
    <t>事業費</t>
    <rPh sb="0" eb="3">
      <t>ジギョウヒ</t>
    </rPh>
    <phoneticPr fontId="19"/>
  </si>
  <si>
    <t>管理費</t>
    <rPh sb="0" eb="3">
      <t>カンリヒ</t>
    </rPh>
    <phoneticPr fontId="19"/>
  </si>
  <si>
    <t>経常収益</t>
    <rPh sb="0" eb="2">
      <t>ケイジョウ</t>
    </rPh>
    <rPh sb="2" eb="4">
      <t>シュウエキ</t>
    </rPh>
    <phoneticPr fontId="19"/>
  </si>
  <si>
    <t>受取寄附金</t>
    <rPh sb="0" eb="2">
      <t>ウケト</t>
    </rPh>
    <rPh sb="2" eb="5">
      <t>キフキン</t>
    </rPh>
    <phoneticPr fontId="19"/>
  </si>
  <si>
    <t>事業収益</t>
    <rPh sb="0" eb="2">
      <t>ジギョウ</t>
    </rPh>
    <rPh sb="2" eb="4">
      <t>シュウエキ</t>
    </rPh>
    <phoneticPr fontId="19"/>
  </si>
  <si>
    <t>受取助成金等</t>
    <rPh sb="0" eb="1">
      <t>ウ</t>
    </rPh>
    <rPh sb="1" eb="2">
      <t>ト</t>
    </rPh>
    <rPh sb="2" eb="6">
      <t>ジョセイキントウ</t>
    </rPh>
    <phoneticPr fontId="19"/>
  </si>
  <si>
    <t>受取民間助成金</t>
    <rPh sb="0" eb="1">
      <t>ウ</t>
    </rPh>
    <rPh sb="1" eb="2">
      <t>ト</t>
    </rPh>
    <rPh sb="2" eb="4">
      <t>ミンカン</t>
    </rPh>
    <rPh sb="4" eb="7">
      <t>ジョセイキン</t>
    </rPh>
    <phoneticPr fontId="19"/>
  </si>
  <si>
    <t>その他収益</t>
    <rPh sb="2" eb="3">
      <t>タ</t>
    </rPh>
    <rPh sb="3" eb="5">
      <t>シュウエキ</t>
    </rPh>
    <phoneticPr fontId="19"/>
  </si>
  <si>
    <t>受取利息</t>
    <rPh sb="0" eb="2">
      <t>ウケトリ</t>
    </rPh>
    <rPh sb="2" eb="4">
      <t>リソク</t>
    </rPh>
    <phoneticPr fontId="19"/>
  </si>
  <si>
    <t>雑収入</t>
    <rPh sb="0" eb="3">
      <t>ザツシュウニュウ</t>
    </rPh>
    <phoneticPr fontId="19"/>
  </si>
  <si>
    <t>経常収益計</t>
    <rPh sb="0" eb="2">
      <t>ケイジョウ</t>
    </rPh>
    <rPh sb="2" eb="4">
      <t>シュウエキ</t>
    </rPh>
    <rPh sb="4" eb="5">
      <t>ケイ</t>
    </rPh>
    <phoneticPr fontId="19"/>
  </si>
  <si>
    <t>経常費用</t>
    <rPh sb="0" eb="2">
      <t>ケイジョウ</t>
    </rPh>
    <rPh sb="2" eb="4">
      <t>ヒヨウ</t>
    </rPh>
    <phoneticPr fontId="19"/>
  </si>
  <si>
    <t>（１）</t>
    <phoneticPr fontId="19"/>
  </si>
  <si>
    <t>人件費</t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</si>
  <si>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</si>
  <si>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</si>
  <si>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福利厚生費</t>
    <rPh sb="0" eb="2">
      <t>フクリ</t>
    </rPh>
    <rPh sb="2" eb="5">
      <t>コウセイヒ</t>
    </rPh>
    <phoneticPr fontId="19"/>
  </si>
  <si>
    <t>人件費計</t>
    <rPh sb="3" eb="4">
      <t>ケイ</t>
    </rPh>
    <phoneticPr fontId="19"/>
  </si>
  <si>
    <t>その他経費</t>
    <rPh sb="2" eb="3">
      <t>タ</t>
    </rPh>
    <rPh sb="3" eb="5">
      <t>ケイヒ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</si>
  <si>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</si>
  <si>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rPh sb="0" eb="3">
      <t>ジギョウヒ</t>
    </rPh>
    <rPh sb="3" eb="4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</si>
  <si>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</si>
  <si>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</si>
  <si>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9"/>
  </si>
  <si>
    <t>経常外収益</t>
    <rPh sb="0" eb="2">
      <t>ケイジョウ</t>
    </rPh>
    <rPh sb="2" eb="3">
      <t>ガイ</t>
    </rPh>
    <rPh sb="3" eb="5">
      <t>シュウエキ</t>
    </rPh>
    <phoneticPr fontId="19"/>
  </si>
  <si>
    <t>経常外費用</t>
    <rPh sb="0" eb="2">
      <t>ケイジョウ</t>
    </rPh>
    <rPh sb="2" eb="3">
      <t>ガイ</t>
    </rPh>
    <rPh sb="3" eb="5">
      <t>ヒヨウ</t>
    </rPh>
    <phoneticPr fontId="19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</si>
  <si>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19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</si>
  <si>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9"/>
  </si>
  <si>
    <t>過年度損益修正損</t>
    <rPh sb="0" eb="3">
      <t>カネンド</t>
    </rPh>
    <rPh sb="3" eb="4">
      <t>ソン</t>
    </rPh>
    <rPh sb="4" eb="5">
      <t>エキ</t>
    </rPh>
    <rPh sb="5" eb="7">
      <t>シュウセイ</t>
    </rPh>
    <rPh sb="7" eb="8">
      <t>ソン</t>
    </rPh>
    <phoneticPr fontId="19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</si>
  <si>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9"/>
  </si>
  <si>
    <t>当期正味財産増減額</t>
    <rPh sb="2" eb="4">
      <t>ショウミ</t>
    </rPh>
    <rPh sb="4" eb="6">
      <t>ザイサン</t>
    </rPh>
    <rPh sb="6" eb="8">
      <t>ゾウゲン</t>
    </rPh>
    <phoneticPr fontId="19"/>
  </si>
  <si>
    <t>次期繰越正味財産額</t>
    <rPh sb="0" eb="1">
      <t>ジ</t>
    </rPh>
    <rPh sb="4" eb="6">
      <t>ショウミ</t>
    </rPh>
    <rPh sb="6" eb="8">
      <t>ザイサン</t>
    </rPh>
    <rPh sb="8" eb="9">
      <t>ガク</t>
    </rPh>
    <phoneticPr fontId="19"/>
  </si>
  <si>
    <t>１．</t>
  </si>
  <si>
    <t>重要な会計方針</t>
  </si>
  <si>
    <t>事業費の内訳</t>
    <rPh sb="0" eb="3">
      <t>ジギョウヒ</t>
    </rPh>
    <rPh sb="4" eb="6">
      <t>ウチワケ</t>
    </rPh>
    <phoneticPr fontId="19"/>
  </si>
  <si>
    <t>合計</t>
    <rPh sb="0" eb="2">
      <t>ゴウケイ</t>
    </rPh>
    <phoneticPr fontId="19"/>
  </si>
  <si>
    <t>２．</t>
    <phoneticPr fontId="19"/>
  </si>
  <si>
    <t>消費税等の会計処理は、税込方式によっています。</t>
    <rPh sb="11" eb="13">
      <t>ゼイコ</t>
    </rPh>
    <rPh sb="13" eb="15">
      <t>ホウシキ</t>
    </rPh>
    <phoneticPr fontId="19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</si>
  <si>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</si>
  <si>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</si>
  <si>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役員報酬</t>
    <rPh sb="0" eb="2">
      <t>ヤクイン</t>
    </rPh>
    <rPh sb="2" eb="4">
      <t>ホウシュウ</t>
    </rPh>
    <phoneticPr fontId="19"/>
  </si>
  <si>
    <t>合　計</t>
    <rPh sb="0" eb="1">
      <t>ゴウ</t>
    </rPh>
    <rPh sb="2" eb="3">
      <t>ケイ</t>
    </rPh>
    <phoneticPr fontId="19"/>
  </si>
  <si>
    <t>受取会費　</t>
    <rPh sb="0" eb="2">
      <t>ウケト</t>
    </rPh>
    <rPh sb="2" eb="4">
      <t>カイヒ</t>
    </rPh>
    <phoneticPr fontId="19"/>
  </si>
  <si>
    <t>単位：円</t>
    <rPh sb="0" eb="2">
      <t>タンイ</t>
    </rPh>
    <rPh sb="3" eb="4">
      <t>エン</t>
    </rPh>
    <phoneticPr fontId="19"/>
  </si>
  <si>
    <t>Ⅰ</t>
    <phoneticPr fontId="19"/>
  </si>
  <si>
    <t>１</t>
    <phoneticPr fontId="19"/>
  </si>
  <si>
    <t>２</t>
    <phoneticPr fontId="19"/>
  </si>
  <si>
    <t>３</t>
    <phoneticPr fontId="19"/>
  </si>
  <si>
    <t>４</t>
    <phoneticPr fontId="19"/>
  </si>
  <si>
    <t>５</t>
    <phoneticPr fontId="19"/>
  </si>
  <si>
    <t>Ⅱ</t>
    <phoneticPr fontId="19"/>
  </si>
  <si>
    <t>１</t>
    <phoneticPr fontId="19"/>
  </si>
  <si>
    <t>（１）</t>
    <phoneticPr fontId="19"/>
  </si>
  <si>
    <t>（２）</t>
    <phoneticPr fontId="19"/>
  </si>
  <si>
    <t>Ⅲ</t>
    <phoneticPr fontId="19"/>
  </si>
  <si>
    <t>１</t>
    <phoneticPr fontId="19"/>
  </si>
  <si>
    <t>Ⅳ</t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</si>
  <si>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</si>
  <si>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（１）</t>
    <phoneticPr fontId="19"/>
  </si>
  <si>
    <t>（２）</t>
    <phoneticPr fontId="19"/>
  </si>
  <si>
    <t>特定非営利活動に係る事業</t>
    <phoneticPr fontId="19"/>
  </si>
  <si>
    <t>合　　計</t>
    <phoneticPr fontId="19"/>
  </si>
  <si>
    <t>科目</t>
    <phoneticPr fontId="19"/>
  </si>
  <si>
    <t>燃料費</t>
  </si>
  <si>
    <t>水道光熱費</t>
  </si>
  <si>
    <t>旅費交通費</t>
  </si>
  <si>
    <t>雑費</t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</si>
  <si>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</si>
  <si>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　　</t>
    <phoneticPr fontId="19"/>
  </si>
  <si>
    <t>消費税等の会計処理</t>
    <phoneticPr fontId="19"/>
  </si>
  <si>
    <t>　計算書類の作成は、ＮＰＯ法人会計基準（2010年7月20日　2011年11月20日一部改正　ＮＰＯ法人会計基準協議会）によっています。</t>
    <rPh sb="1" eb="3">
      <t>ケイサン</t>
    </rPh>
    <rPh sb="3" eb="5">
      <t>ショルイ</t>
    </rPh>
    <phoneticPr fontId="19"/>
  </si>
  <si>
    <t>（法第２８条第１項関係様式例）</t>
    <phoneticPr fontId="19"/>
  </si>
  <si>
    <t>（　特定非営利活動法人　地域たすけあいの会　）</t>
    <rPh sb="2" eb="4">
      <t>トクテイ</t>
    </rPh>
    <rPh sb="4" eb="7">
      <t>ヒエイリ</t>
    </rPh>
    <rPh sb="7" eb="9">
      <t>カツドウ</t>
    </rPh>
    <rPh sb="9" eb="11">
      <t>ホウジン</t>
    </rPh>
    <rPh sb="12" eb="14">
      <t>チイキ</t>
    </rPh>
    <rPh sb="20" eb="21">
      <t>カイ</t>
    </rPh>
    <phoneticPr fontId="19"/>
  </si>
  <si>
    <t>正会員等受取会費　</t>
    <rPh sb="0" eb="3">
      <t>セイカイイン</t>
    </rPh>
    <rPh sb="3" eb="4">
      <t>トウ</t>
    </rPh>
    <rPh sb="4" eb="5">
      <t>ウ</t>
    </rPh>
    <rPh sb="5" eb="6">
      <t>ト</t>
    </rPh>
    <rPh sb="6" eb="8">
      <t>カイヒ</t>
    </rPh>
    <phoneticPr fontId="19"/>
  </si>
  <si>
    <t>車両関連費</t>
  </si>
  <si>
    <t>材料費</t>
    <rPh sb="0" eb="3">
      <t>ザイリョウヒ</t>
    </rPh>
    <phoneticPr fontId="4"/>
  </si>
  <si>
    <t>水道光熱費</t>
    <phoneticPr fontId="19"/>
  </si>
  <si>
    <t>車両関連費</t>
    <phoneticPr fontId="19"/>
  </si>
  <si>
    <t>消耗器具備品費</t>
    <phoneticPr fontId="19"/>
  </si>
  <si>
    <t>賃借料</t>
    <phoneticPr fontId="19"/>
  </si>
  <si>
    <t>支払保険料</t>
  </si>
  <si>
    <t>支払保険料</t>
    <phoneticPr fontId="19"/>
  </si>
  <si>
    <t>修繕費</t>
  </si>
  <si>
    <t>修繕費</t>
    <phoneticPr fontId="19"/>
  </si>
  <si>
    <t>租税公課</t>
  </si>
  <si>
    <t>租税公課</t>
    <phoneticPr fontId="19"/>
  </si>
  <si>
    <t>減価償却費</t>
    <phoneticPr fontId="19"/>
  </si>
  <si>
    <t>旅費交通費</t>
    <phoneticPr fontId="19"/>
  </si>
  <si>
    <t>通信費</t>
  </si>
  <si>
    <t>通信費</t>
    <phoneticPr fontId="19"/>
  </si>
  <si>
    <t>支払手数料</t>
  </si>
  <si>
    <t>支払手数料</t>
    <phoneticPr fontId="19"/>
  </si>
  <si>
    <t>諸会費</t>
  </si>
  <si>
    <t>諸会費</t>
    <phoneticPr fontId="19"/>
  </si>
  <si>
    <t>図書研修費</t>
  </si>
  <si>
    <t>図書研修費</t>
    <phoneticPr fontId="19"/>
  </si>
  <si>
    <t>委託講師料</t>
    <rPh sb="0" eb="2">
      <t>イタク</t>
    </rPh>
    <rPh sb="2" eb="5">
      <t>コウシリョウ</t>
    </rPh>
    <phoneticPr fontId="4"/>
  </si>
  <si>
    <t>燃料費</t>
    <phoneticPr fontId="19"/>
  </si>
  <si>
    <t>慶弔費</t>
  </si>
  <si>
    <t>慶弔費</t>
    <phoneticPr fontId="19"/>
  </si>
  <si>
    <t>謝金</t>
    <phoneticPr fontId="19"/>
  </si>
  <si>
    <t>地代家賃</t>
  </si>
  <si>
    <t>地代家賃</t>
    <phoneticPr fontId="19"/>
  </si>
  <si>
    <t>雑費</t>
    <phoneticPr fontId="19"/>
  </si>
  <si>
    <t>広報費</t>
    <rPh sb="0" eb="2">
      <t>コウホウ</t>
    </rPh>
    <rPh sb="2" eb="3">
      <t>ヒ</t>
    </rPh>
    <phoneticPr fontId="4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</si>
  <si>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19"/>
  </si>
  <si>
    <t>その他経費合計</t>
    <rPh sb="2" eb="3">
      <t>タ</t>
    </rPh>
    <rPh sb="3" eb="5">
      <t>ケイヒ</t>
    </rPh>
    <rPh sb="5" eb="7">
      <t>ゴウケイ</t>
    </rPh>
    <phoneticPr fontId="19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</si>
  <si>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9"/>
  </si>
  <si>
    <t>法人税等</t>
    <rPh sb="0" eb="3">
      <t>ホウジンゼイ</t>
    </rPh>
    <rPh sb="3" eb="4">
      <t>トウ</t>
    </rPh>
    <phoneticPr fontId="19"/>
  </si>
  <si>
    <t>高齢訪問</t>
    <rPh sb="0" eb="2">
      <t>コウレイ</t>
    </rPh>
    <rPh sb="2" eb="4">
      <t>ホウモン</t>
    </rPh>
    <phoneticPr fontId="19"/>
  </si>
  <si>
    <t>高齢居宅介護支援</t>
    <rPh sb="0" eb="2">
      <t>コウレイ</t>
    </rPh>
    <rPh sb="2" eb="4">
      <t>キョタク</t>
    </rPh>
    <rPh sb="4" eb="6">
      <t>カイゴ</t>
    </rPh>
    <rPh sb="6" eb="8">
      <t>シエン</t>
    </rPh>
    <phoneticPr fontId="19"/>
  </si>
  <si>
    <t>障がい居宅介護等</t>
    <rPh sb="0" eb="1">
      <t>ショウ</t>
    </rPh>
    <rPh sb="3" eb="5">
      <t>キョタク</t>
    </rPh>
    <rPh sb="5" eb="7">
      <t>カイゴ</t>
    </rPh>
    <rPh sb="7" eb="8">
      <t>トウ</t>
    </rPh>
    <phoneticPr fontId="19"/>
  </si>
  <si>
    <t>障がい就労支援等</t>
    <rPh sb="0" eb="1">
      <t>ショウ</t>
    </rPh>
    <rPh sb="3" eb="5">
      <t>シュウロウ</t>
    </rPh>
    <rPh sb="5" eb="7">
      <t>シエン</t>
    </rPh>
    <rPh sb="7" eb="8">
      <t>トウ</t>
    </rPh>
    <phoneticPr fontId="19"/>
  </si>
  <si>
    <t>宅配給食</t>
    <rPh sb="0" eb="2">
      <t>タクハイ</t>
    </rPh>
    <rPh sb="2" eb="4">
      <t>キュウショク</t>
    </rPh>
    <phoneticPr fontId="19"/>
  </si>
  <si>
    <t>たすけあい</t>
    <phoneticPr fontId="19"/>
  </si>
  <si>
    <t>宅老所</t>
    <rPh sb="0" eb="3">
      <t>タクロウショ</t>
    </rPh>
    <phoneticPr fontId="19"/>
  </si>
  <si>
    <t>人材育成</t>
    <rPh sb="0" eb="2">
      <t>ジンザイ</t>
    </rPh>
    <rPh sb="2" eb="4">
      <t>イクセイ</t>
    </rPh>
    <phoneticPr fontId="19"/>
  </si>
  <si>
    <t>消耗品費</t>
  </si>
  <si>
    <t>公的介護保険収益</t>
    <rPh sb="0" eb="2">
      <t>コウテキ</t>
    </rPh>
    <rPh sb="2" eb="4">
      <t>カイゴ</t>
    </rPh>
    <rPh sb="4" eb="6">
      <t>ホケン</t>
    </rPh>
    <rPh sb="6" eb="8">
      <t>シュウエキ</t>
    </rPh>
    <phoneticPr fontId="19"/>
  </si>
  <si>
    <t>公的障がい福祉サービス収益</t>
    <rPh sb="0" eb="2">
      <t>コウテキ</t>
    </rPh>
    <rPh sb="2" eb="3">
      <t>ショウ</t>
    </rPh>
    <rPh sb="5" eb="7">
      <t>フクシ</t>
    </rPh>
    <rPh sb="11" eb="13">
      <t>シュウエキ</t>
    </rPh>
    <phoneticPr fontId="19"/>
  </si>
  <si>
    <t>公的委託・補助金収益</t>
    <rPh sb="0" eb="2">
      <t>コウテキ</t>
    </rPh>
    <rPh sb="2" eb="4">
      <t>イタク</t>
    </rPh>
    <rPh sb="5" eb="8">
      <t>ホジョキン</t>
    </rPh>
    <rPh sb="8" eb="10">
      <t>シュウエキ</t>
    </rPh>
    <phoneticPr fontId="19"/>
  </si>
  <si>
    <t>独自サービス収益</t>
    <rPh sb="0" eb="2">
      <t>ドクジ</t>
    </rPh>
    <rPh sb="6" eb="8">
      <t>シュウエキ</t>
    </rPh>
    <phoneticPr fontId="19"/>
  </si>
  <si>
    <t>貸倒引当金戻入</t>
    <rPh sb="0" eb="1">
      <t>カ</t>
    </rPh>
    <rPh sb="1" eb="2">
      <t>ダオ</t>
    </rPh>
    <rPh sb="2" eb="4">
      <t>ヒキアテ</t>
    </rPh>
    <rPh sb="4" eb="5">
      <t>キン</t>
    </rPh>
    <rPh sb="5" eb="7">
      <t>モドシイレ</t>
    </rPh>
    <phoneticPr fontId="19"/>
  </si>
  <si>
    <t>高齢通所
（高瀬）</t>
    <rPh sb="0" eb="2">
      <t>コウレイ</t>
    </rPh>
    <rPh sb="2" eb="4">
      <t>ツウショ</t>
    </rPh>
    <rPh sb="6" eb="8">
      <t>タカセ</t>
    </rPh>
    <phoneticPr fontId="19"/>
  </si>
  <si>
    <t>賃借料</t>
  </si>
  <si>
    <t>謝金</t>
  </si>
  <si>
    <t>学童保育（第1）</t>
    <rPh sb="0" eb="2">
      <t>ガクドウ</t>
    </rPh>
    <rPh sb="2" eb="4">
      <t>ホイク</t>
    </rPh>
    <rPh sb="5" eb="6">
      <t>ダイ</t>
    </rPh>
    <phoneticPr fontId="19"/>
  </si>
  <si>
    <t>学童保育（第2）</t>
    <rPh sb="0" eb="2">
      <t>ガクドウ</t>
    </rPh>
    <rPh sb="2" eb="4">
      <t>ホイク</t>
    </rPh>
    <rPh sb="5" eb="6">
      <t>ダイ</t>
    </rPh>
    <phoneticPr fontId="19"/>
  </si>
  <si>
    <t>ｻｰﾋﾞｽ付き高齢者向け住宅</t>
    <rPh sb="5" eb="6">
      <t>ツ</t>
    </rPh>
    <rPh sb="7" eb="9">
      <t>コウレイ</t>
    </rPh>
    <rPh sb="9" eb="10">
      <t>シャ</t>
    </rPh>
    <rPh sb="10" eb="11">
      <t>ム</t>
    </rPh>
    <rPh sb="12" eb="14">
      <t>ジュウタク</t>
    </rPh>
    <phoneticPr fontId="19"/>
  </si>
  <si>
    <t>生活困窮者自立支援事業</t>
    <rPh sb="0" eb="2">
      <t>セイカツ</t>
    </rPh>
    <rPh sb="2" eb="5">
      <t>コンキュウシャ</t>
    </rPh>
    <rPh sb="5" eb="7">
      <t>ジリツ</t>
    </rPh>
    <rPh sb="7" eb="9">
      <t>シエン</t>
    </rPh>
    <rPh sb="9" eb="11">
      <t>ジギョウ</t>
    </rPh>
    <phoneticPr fontId="19"/>
  </si>
  <si>
    <t>材料費</t>
    <rPh sb="0" eb="3">
      <t>ザイリョウヒ</t>
    </rPh>
    <phoneticPr fontId="19"/>
  </si>
  <si>
    <t>寄付金</t>
    <rPh sb="0" eb="3">
      <t>キフキン</t>
    </rPh>
    <phoneticPr fontId="19"/>
  </si>
  <si>
    <t>２</t>
    <phoneticPr fontId="19"/>
  </si>
  <si>
    <t>１</t>
    <phoneticPr fontId="19"/>
  </si>
  <si>
    <t>３</t>
    <phoneticPr fontId="19"/>
  </si>
  <si>
    <t>支払利息</t>
    <rPh sb="0" eb="2">
      <t>シハライ</t>
    </rPh>
    <rPh sb="2" eb="4">
      <t>リソク</t>
    </rPh>
    <phoneticPr fontId="19"/>
  </si>
  <si>
    <t>雑損失等</t>
    <rPh sb="0" eb="1">
      <t>ザツ</t>
    </rPh>
    <rPh sb="1" eb="4">
      <t>ソンシツトウ</t>
    </rPh>
    <phoneticPr fontId="19"/>
  </si>
  <si>
    <t>租税公課</t>
    <rPh sb="0" eb="2">
      <t>ソゼイ</t>
    </rPh>
    <rPh sb="2" eb="4">
      <t>コウカ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</si>
  <si>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9"/>
  </si>
  <si>
    <t>みのり</t>
    <phoneticPr fontId="19"/>
  </si>
  <si>
    <t>減価償却費</t>
  </si>
  <si>
    <t>　2016年度　活動計算書</t>
    <rPh sb="5" eb="7">
      <t>ネンド</t>
    </rPh>
    <rPh sb="8" eb="10">
      <t>カツドウ</t>
    </rPh>
    <rPh sb="10" eb="13">
      <t>ケイサンショ</t>
    </rPh>
    <phoneticPr fontId="19"/>
  </si>
  <si>
    <t>平成28年4月1日から平成29年3月31日まで</t>
    <rPh sb="11" eb="13">
      <t>ヘイセイ</t>
    </rPh>
    <rPh sb="15" eb="16">
      <t>ネン</t>
    </rPh>
    <rPh sb="17" eb="18">
      <t>ガツ</t>
    </rPh>
    <rPh sb="20" eb="21">
      <t>ニチ</t>
    </rPh>
    <phoneticPr fontId="19"/>
  </si>
  <si>
    <t>計算書類の注記(2016年度）</t>
    <rPh sb="0" eb="2">
      <t>ケイサン</t>
    </rPh>
    <rPh sb="2" eb="4">
      <t>ショルイ</t>
    </rPh>
    <rPh sb="12" eb="14">
      <t>ネンド</t>
    </rPh>
    <phoneticPr fontId="19"/>
  </si>
  <si>
    <t>←法人税調整+200（2017/06/16）</t>
    <rPh sb="1" eb="4">
      <t>ホウジンゼイ</t>
    </rPh>
    <rPh sb="4" eb="6">
      <t>チョウセイ</t>
    </rPh>
    <phoneticPr fontId="19"/>
  </si>
  <si>
    <t>サービス付き高齢者向け住宅</t>
    <rPh sb="4" eb="5">
      <t>ツ</t>
    </rPh>
    <rPh sb="6" eb="8">
      <t>コウレイ</t>
    </rPh>
    <rPh sb="8" eb="9">
      <t>シャ</t>
    </rPh>
    <rPh sb="9" eb="10">
      <t>ム</t>
    </rPh>
    <rPh sb="11" eb="13">
      <t>ジュウタク</t>
    </rPh>
    <phoneticPr fontId="19"/>
  </si>
  <si>
    <t>高齢通所
（奥立願寺/
たすけあいの杜）</t>
    <rPh sb="0" eb="2">
      <t>コウレイ</t>
    </rPh>
    <rPh sb="2" eb="4">
      <t>ツウショ</t>
    </rPh>
    <rPh sb="6" eb="7">
      <t>オク</t>
    </rPh>
    <rPh sb="7" eb="8">
      <t>リュウ</t>
    </rPh>
    <rPh sb="8" eb="9">
      <t>ガン</t>
    </rPh>
    <rPh sb="9" eb="10">
      <t>ジ</t>
    </rPh>
    <rPh sb="18" eb="19">
      <t>モリ</t>
    </rPh>
    <phoneticPr fontId="19"/>
  </si>
  <si>
    <t>*事業報告書の支出への転記に関しての注釈</t>
    <rPh sb="1" eb="3">
      <t>ジギョウ</t>
    </rPh>
    <rPh sb="3" eb="6">
      <t>ホウコクショ</t>
    </rPh>
    <rPh sb="7" eb="9">
      <t>シシュツ</t>
    </rPh>
    <rPh sb="11" eb="13">
      <t>テンキ</t>
    </rPh>
    <rPh sb="14" eb="15">
      <t>カン</t>
    </rPh>
    <rPh sb="18" eb="20">
      <t>チュウシャク</t>
    </rPh>
    <phoneticPr fontId="19"/>
  </si>
  <si>
    <t>・「放課後児童健全育成事業」は「学童保育（第1）」「学童保育（第2）」を合算</t>
    <rPh sb="16" eb="18">
      <t>ガクドウ</t>
    </rPh>
    <rPh sb="18" eb="20">
      <t>ホイク</t>
    </rPh>
    <rPh sb="21" eb="22">
      <t>ダイ</t>
    </rPh>
    <rPh sb="26" eb="28">
      <t>ガクドウ</t>
    </rPh>
    <rPh sb="28" eb="30">
      <t>ホイク</t>
    </rPh>
    <rPh sb="31" eb="32">
      <t>ダイ</t>
    </rPh>
    <rPh sb="36" eb="38">
      <t>ガッサン</t>
    </rPh>
    <phoneticPr fontId="19"/>
  </si>
  <si>
    <t>・「ｻｰﾋﾞｽ付き高齢者向け住宅の運営」「介護保険法に基づく通所介護サービス事業」は
　「サービス付高齢者向け住宅」「高齢通所（高瀬）」を合算</t>
    <rPh sb="49" eb="50">
      <t>ツキ</t>
    </rPh>
    <rPh sb="50" eb="53">
      <t>コウレイシャ</t>
    </rPh>
    <rPh sb="53" eb="54">
      <t>ム</t>
    </rPh>
    <rPh sb="55" eb="57">
      <t>ジュウタク</t>
    </rPh>
    <rPh sb="59" eb="61">
      <t>コウレイ</t>
    </rPh>
    <rPh sb="61" eb="63">
      <t>ツウショ</t>
    </rPh>
    <rPh sb="64" eb="66">
      <t>タカセ</t>
    </rPh>
    <rPh sb="69" eb="71">
      <t>ガッサン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</si>
</sst>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;[Red]\-#,##0\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PｺﾞｼｯｸM"/>
      <family val="3"/>
      <charset val="128"/>
    </font>
    <font>
      <u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8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8">
    <xf numFmtId="0" fontId="0" fillId="0" borderId="0" xfId="0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right"/>
    </xf>
    <xf numFmtId="49" fontId="20" fillId="0" borderId="10" xfId="0" applyNumberFormat="1" applyFont="1" applyBorder="1"/>
    <xf numFmtId="49" fontId="20" fillId="0" borderId="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77" fontId="20" fillId="0" borderId="17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177" fontId="20" fillId="0" borderId="23" xfId="0" applyNumberFormat="1" applyFont="1" applyBorder="1" applyAlignment="1">
      <alignment horizontal="right"/>
    </xf>
    <xf numFmtId="177" fontId="20" fillId="0" borderId="20" xfId="0" applyNumberFormat="1" applyFont="1" applyBorder="1" applyAlignment="1">
      <alignment horizontal="right"/>
    </xf>
    <xf numFmtId="177" fontId="20" fillId="25" borderId="23" xfId="0" applyNumberFormat="1" applyFont="1" applyFill="1" applyBorder="1" applyAlignment="1">
      <alignment horizontal="right"/>
    </xf>
    <xf numFmtId="177" fontId="20" fillId="25" borderId="17" xfId="0" applyNumberFormat="1" applyFont="1" applyFill="1" applyBorder="1" applyAlignment="1">
      <alignment horizontal="right"/>
    </xf>
    <xf numFmtId="177" fontId="20" fillId="25" borderId="24" xfId="0" applyNumberFormat="1" applyFont="1" applyFill="1" applyBorder="1" applyAlignment="1">
      <alignment horizontal="right"/>
    </xf>
    <xf numFmtId="177" fontId="20" fillId="25" borderId="13" xfId="0" applyNumberFormat="1" applyFont="1" applyFill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176" fontId="24" fillId="0" borderId="17" xfId="33" applyNumberFormat="1" applyFont="1" applyFill="1" applyBorder="1" applyAlignment="1" applyProtection="1">
      <alignment vertical="center" shrinkToFit="1"/>
    </xf>
    <xf numFmtId="176" fontId="24" fillId="0" borderId="18" xfId="33" applyNumberFormat="1" applyFont="1" applyFill="1" applyBorder="1" applyAlignment="1" applyProtection="1">
      <alignment vertical="center" shrinkToFit="1"/>
    </xf>
    <xf numFmtId="177" fontId="20" fillId="0" borderId="23" xfId="0" applyNumberFormat="1" applyFont="1" applyBorder="1"/>
    <xf numFmtId="49" fontId="24" fillId="0" borderId="0" xfId="0" applyNumberFormat="1" applyFont="1" applyAlignment="1"/>
    <xf numFmtId="49" fontId="24" fillId="0" borderId="0" xfId="33" applyNumberFormat="1" applyFont="1" applyAlignment="1"/>
    <xf numFmtId="49" fontId="25" fillId="0" borderId="0" xfId="0" applyNumberFormat="1" applyFont="1" applyAlignme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4" fillId="0" borderId="0" xfId="0" applyNumberFormat="1" applyFont="1" applyBorder="1" applyAlignment="1"/>
    <xf numFmtId="49" fontId="24" fillId="0" borderId="0" xfId="0" applyNumberFormat="1" applyFont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7" fillId="0" borderId="23" xfId="0" applyFont="1" applyFill="1" applyBorder="1" applyAlignment="1">
      <alignment vertical="center" textRotation="255" wrapText="1"/>
    </xf>
    <xf numFmtId="0" fontId="27" fillId="24" borderId="23" xfId="0" applyFont="1" applyFill="1" applyBorder="1" applyAlignment="1">
      <alignment vertical="center" textRotation="255" wrapText="1"/>
    </xf>
    <xf numFmtId="49" fontId="24" fillId="0" borderId="21" xfId="0" applyNumberFormat="1" applyFont="1" applyBorder="1" applyAlignment="1">
      <alignment horizontal="right"/>
    </xf>
    <xf numFmtId="49" fontId="24" fillId="0" borderId="22" xfId="0" applyNumberFormat="1" applyFont="1" applyBorder="1"/>
    <xf numFmtId="0" fontId="28" fillId="0" borderId="20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0" fontId="24" fillId="0" borderId="10" xfId="0" applyFont="1" applyBorder="1"/>
    <xf numFmtId="49" fontId="24" fillId="0" borderId="13" xfId="0" applyNumberFormat="1" applyFont="1" applyBorder="1"/>
    <xf numFmtId="38" fontId="28" fillId="0" borderId="17" xfId="33" applyFont="1" applyBorder="1" applyAlignment="1">
      <alignment shrinkToFit="1"/>
    </xf>
    <xf numFmtId="38" fontId="24" fillId="25" borderId="17" xfId="33" applyFont="1" applyFill="1" applyBorder="1" applyAlignment="1">
      <alignment shrinkToFit="1"/>
    </xf>
    <xf numFmtId="38" fontId="28" fillId="25" borderId="23" xfId="33" applyFont="1" applyFill="1" applyBorder="1" applyAlignment="1">
      <alignment shrinkToFit="1"/>
    </xf>
    <xf numFmtId="38" fontId="24" fillId="25" borderId="23" xfId="33" applyFont="1" applyFill="1" applyBorder="1" applyAlignment="1">
      <alignment shrinkToFit="1"/>
    </xf>
    <xf numFmtId="49" fontId="24" fillId="0" borderId="10" xfId="0" applyNumberFormat="1" applyFont="1" applyBorder="1" applyAlignment="1">
      <alignment horizontal="right"/>
    </xf>
    <xf numFmtId="38" fontId="24" fillId="0" borderId="17" xfId="33" applyFont="1" applyBorder="1" applyAlignment="1">
      <alignment shrinkToFit="1"/>
    </xf>
    <xf numFmtId="0" fontId="28" fillId="0" borderId="17" xfId="0" applyFont="1" applyBorder="1"/>
    <xf numFmtId="0" fontId="24" fillId="0" borderId="11" xfId="0" applyFont="1" applyBorder="1"/>
    <xf numFmtId="49" fontId="24" fillId="0" borderId="19" xfId="0" applyNumberFormat="1" applyFont="1" applyFill="1" applyBorder="1" applyAlignment="1">
      <alignment horizontal="center"/>
    </xf>
    <xf numFmtId="38" fontId="28" fillId="25" borderId="24" xfId="33" applyFont="1" applyFill="1" applyBorder="1" applyAlignment="1">
      <alignment shrinkToFit="1"/>
    </xf>
    <xf numFmtId="38" fontId="24" fillId="25" borderId="24" xfId="33" applyFont="1" applyFill="1" applyBorder="1" applyAlignment="1">
      <alignment shrinkToFit="1"/>
    </xf>
    <xf numFmtId="49" fontId="20" fillId="0" borderId="13" xfId="0" applyNumberFormat="1" applyFont="1" applyBorder="1"/>
    <xf numFmtId="49" fontId="20" fillId="0" borderId="13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38" fontId="24" fillId="0" borderId="0" xfId="0" applyNumberFormat="1" applyFont="1" applyAlignment="1">
      <alignment shrinkToFit="1"/>
    </xf>
    <xf numFmtId="49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4" borderId="23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49" fontId="25" fillId="0" borderId="0" xfId="0" applyNumberFormat="1" applyFont="1" applyAlignment="1">
      <alignment horizontal="center"/>
    </xf>
    <xf numFmtId="0" fontId="24" fillId="24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4" fillId="24" borderId="20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textRotation="255" shrinkToFit="1"/>
    </xf>
    <xf numFmtId="0" fontId="24" fillId="24" borderId="18" xfId="0" applyFont="1" applyFill="1" applyBorder="1" applyAlignment="1">
      <alignment horizontal="center" vertical="center" textRotation="255" shrinkToFit="1"/>
    </xf>
    <xf numFmtId="49" fontId="24" fillId="0" borderId="0" xfId="0" applyNumberFormat="1" applyFont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2</xdr:row>
      <xdr:rowOff>142875</xdr:rowOff>
    </xdr:from>
    <xdr:to>
      <xdr:col>19</xdr:col>
      <xdr:colOff>47629</xdr:colOff>
      <xdr:row>6</xdr:row>
      <xdr:rowOff>142875</xdr:rowOff>
    </xdr:to>
    <xdr:sp macro="" textlink="">
      <xdr:nvSpPr>
        <xdr:cNvPr id="6145" name="Rectangle 2"/>
        <xdr:cNvSpPr>
          <a:spLocks noChangeArrowheads="1"/>
        </xdr:cNvSpPr>
      </xdr:nvSpPr>
      <xdr:spPr bwMode="auto">
        <a:xfrm>
          <a:off x="2076450" y="533400"/>
          <a:ext cx="42291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以下に示すものは、想定される注記を例示したものです。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該当事項がない場合は記載不要です。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104"/>
  <sheetViews>
    <sheetView view="pageBreakPreview" topLeftCell="A47" zoomScaleNormal="100" zoomScaleSheetLayoutView="100" workbookViewId="0">
      <selection activeCell="J97" sqref="J97"/>
    </sheetView>
  </sheetViews>
  <sheetFormatPr defaultColWidth="9" defaultRowHeight="13.5" x14ac:dyDescent="0.15"/>
  <cols>
    <col min="1" max="2" width="2.625" style="1" customWidth="1"/>
    <col min="3" max="5" width="2.125" style="1" customWidth="1"/>
    <col min="6" max="6" width="37.5" style="1" customWidth="1"/>
    <col min="7" max="8" width="16.625" style="2" customWidth="1"/>
    <col min="9" max="9" width="17.25" style="2" customWidth="1"/>
    <col min="10" max="11" width="9" style="2"/>
    <col min="12" max="12" width="15.5" style="2" customWidth="1"/>
    <col min="13" max="16384" width="9" style="2"/>
  </cols>
  <sheetData>
    <row r="1" spans="1:9" x14ac:dyDescent="0.15">
      <c r="A1" s="1" t="s">
        <v>73</v>
      </c>
    </row>
    <row r="3" spans="1:9" ht="17.25" x14ac:dyDescent="0.2">
      <c r="A3" s="56" t="s">
        <v>143</v>
      </c>
      <c r="B3" s="56"/>
      <c r="C3" s="56"/>
      <c r="D3" s="56"/>
      <c r="E3" s="56"/>
      <c r="F3" s="56"/>
      <c r="G3" s="56"/>
      <c r="H3" s="56"/>
      <c r="I3" s="56"/>
    </row>
    <row r="4" spans="1:9" ht="14.25" x14ac:dyDescent="0.15">
      <c r="A4" s="8"/>
      <c r="B4" s="8"/>
      <c r="C4" s="8"/>
      <c r="D4" s="8"/>
      <c r="E4" s="8"/>
      <c r="F4" s="8"/>
      <c r="G4" s="8"/>
      <c r="H4" s="8"/>
      <c r="I4" s="8"/>
    </row>
    <row r="5" spans="1:9" x14ac:dyDescent="0.15">
      <c r="A5" s="57" t="s">
        <v>144</v>
      </c>
      <c r="B5" s="57"/>
      <c r="C5" s="57"/>
      <c r="D5" s="57"/>
      <c r="E5" s="57"/>
      <c r="F5" s="57"/>
      <c r="G5" s="57"/>
      <c r="H5" s="57"/>
      <c r="I5" s="57"/>
    </row>
    <row r="6" spans="1:9" x14ac:dyDescent="0.15">
      <c r="F6" s="9"/>
      <c r="I6" s="3" t="s">
        <v>74</v>
      </c>
    </row>
    <row r="7" spans="1:9" x14ac:dyDescent="0.15">
      <c r="A7" s="58" t="s">
        <v>0</v>
      </c>
      <c r="B7" s="58"/>
      <c r="C7" s="58"/>
      <c r="D7" s="58"/>
      <c r="E7" s="58"/>
      <c r="F7" s="58"/>
      <c r="G7" s="63" t="s">
        <v>1</v>
      </c>
      <c r="H7" s="63"/>
      <c r="I7" s="63"/>
    </row>
    <row r="8" spans="1:9" x14ac:dyDescent="0.15">
      <c r="A8" s="58"/>
      <c r="B8" s="58"/>
      <c r="C8" s="58"/>
      <c r="D8" s="58"/>
      <c r="E8" s="58"/>
      <c r="F8" s="58"/>
      <c r="G8" s="59" t="s">
        <v>40</v>
      </c>
      <c r="H8" s="61" t="s">
        <v>41</v>
      </c>
      <c r="I8" s="61" t="s">
        <v>37</v>
      </c>
    </row>
    <row r="9" spans="1:9" x14ac:dyDescent="0.15">
      <c r="A9" s="58"/>
      <c r="B9" s="58"/>
      <c r="C9" s="58"/>
      <c r="D9" s="58"/>
      <c r="E9" s="58"/>
      <c r="F9" s="58"/>
      <c r="G9" s="60"/>
      <c r="H9" s="62"/>
      <c r="I9" s="62"/>
    </row>
    <row r="10" spans="1:9" x14ac:dyDescent="0.15">
      <c r="A10" s="4" t="s">
        <v>46</v>
      </c>
      <c r="B10" s="5" t="s">
        <v>4</v>
      </c>
      <c r="C10" s="5"/>
      <c r="D10" s="5"/>
      <c r="E10" s="5"/>
      <c r="F10" s="5"/>
      <c r="G10" s="10"/>
      <c r="H10" s="11"/>
      <c r="I10" s="10"/>
    </row>
    <row r="11" spans="1:9" x14ac:dyDescent="0.15">
      <c r="A11" s="4"/>
      <c r="B11" s="5" t="s">
        <v>47</v>
      </c>
      <c r="C11" s="5" t="s">
        <v>44</v>
      </c>
      <c r="D11" s="5"/>
      <c r="E11" s="5"/>
      <c r="F11" s="5"/>
      <c r="G11" s="10"/>
      <c r="H11" s="11"/>
      <c r="I11" s="10"/>
    </row>
    <row r="12" spans="1:9" x14ac:dyDescent="0.15">
      <c r="A12" s="4"/>
      <c r="B12" s="5"/>
      <c r="C12" s="5" t="s">
        <v>75</v>
      </c>
      <c r="D12" s="5"/>
      <c r="E12" s="5"/>
      <c r="F12" s="5"/>
      <c r="G12" s="10">
        <v>0</v>
      </c>
      <c r="H12" s="11"/>
      <c r="I12" s="15">
        <f>SUM(G12:H12)</f>
        <v>0</v>
      </c>
    </row>
    <row r="13" spans="1:9" x14ac:dyDescent="0.15">
      <c r="A13" s="4"/>
      <c r="B13" s="5" t="s">
        <v>48</v>
      </c>
      <c r="C13" s="5" t="s">
        <v>5</v>
      </c>
      <c r="D13" s="5"/>
      <c r="E13" s="5"/>
      <c r="F13" s="5"/>
      <c r="G13" s="10"/>
      <c r="H13" s="11"/>
      <c r="I13" s="10"/>
    </row>
    <row r="14" spans="1:9" x14ac:dyDescent="0.15">
      <c r="A14" s="4"/>
      <c r="B14" s="5"/>
      <c r="C14" s="5" t="s">
        <v>5</v>
      </c>
      <c r="D14" s="5"/>
      <c r="E14" s="5"/>
      <c r="F14" s="5"/>
      <c r="G14" s="10">
        <v>1415281</v>
      </c>
      <c r="H14" s="11"/>
      <c r="I14" s="15">
        <f>SUM(G14:H14)</f>
        <v>1415281</v>
      </c>
    </row>
    <row r="15" spans="1:9" x14ac:dyDescent="0.15">
      <c r="A15" s="4"/>
      <c r="B15" s="5" t="s">
        <v>49</v>
      </c>
      <c r="C15" s="5" t="s">
        <v>7</v>
      </c>
      <c r="D15" s="5"/>
      <c r="E15" s="5"/>
      <c r="F15" s="5"/>
      <c r="G15" s="10"/>
      <c r="H15" s="11"/>
      <c r="I15" s="10"/>
    </row>
    <row r="16" spans="1:9" x14ac:dyDescent="0.15">
      <c r="A16" s="4"/>
      <c r="B16" s="5"/>
      <c r="C16" s="5" t="s">
        <v>8</v>
      </c>
      <c r="D16" s="5"/>
      <c r="E16" s="5"/>
      <c r="F16" s="5"/>
      <c r="G16" s="10">
        <v>2808149</v>
      </c>
      <c r="H16" s="11"/>
      <c r="I16" s="15">
        <f>SUM(G16:H16)</f>
        <v>2808149</v>
      </c>
    </row>
    <row r="17" spans="1:9" x14ac:dyDescent="0.15">
      <c r="A17" s="4"/>
      <c r="B17" s="5" t="s">
        <v>50</v>
      </c>
      <c r="C17" s="5" t="s">
        <v>6</v>
      </c>
      <c r="D17" s="5"/>
      <c r="E17" s="5"/>
      <c r="F17" s="5"/>
      <c r="G17" s="10"/>
      <c r="H17" s="11"/>
      <c r="I17" s="10"/>
    </row>
    <row r="18" spans="1:9" x14ac:dyDescent="0.15">
      <c r="A18" s="4"/>
      <c r="B18" s="5"/>
      <c r="C18" s="5" t="s">
        <v>120</v>
      </c>
      <c r="D18" s="5"/>
      <c r="E18" s="5"/>
      <c r="F18" s="5"/>
      <c r="G18" s="10">
        <v>116705755</v>
      </c>
      <c r="H18" s="11"/>
      <c r="I18" s="15">
        <f>SUM(G18:H18)</f>
        <v>116705755</v>
      </c>
    </row>
    <row r="19" spans="1:9" x14ac:dyDescent="0.15">
      <c r="A19" s="4"/>
      <c r="B19" s="5"/>
      <c r="C19" s="5" t="s">
        <v>121</v>
      </c>
      <c r="D19" s="5"/>
      <c r="E19" s="5"/>
      <c r="F19" s="5"/>
      <c r="G19" s="10">
        <v>42530383</v>
      </c>
      <c r="H19" s="11"/>
      <c r="I19" s="15">
        <f>SUM(G19:H19)</f>
        <v>42530383</v>
      </c>
    </row>
    <row r="20" spans="1:9" x14ac:dyDescent="0.15">
      <c r="A20" s="4"/>
      <c r="B20" s="5"/>
      <c r="C20" s="5" t="s">
        <v>122</v>
      </c>
      <c r="D20" s="5"/>
      <c r="E20" s="5"/>
      <c r="F20" s="5"/>
      <c r="G20" s="10">
        <v>16233073</v>
      </c>
      <c r="H20" s="11"/>
      <c r="I20" s="15">
        <f>SUM(G20:H20)</f>
        <v>16233073</v>
      </c>
    </row>
    <row r="21" spans="1:9" x14ac:dyDescent="0.15">
      <c r="A21" s="4"/>
      <c r="B21" s="5"/>
      <c r="C21" s="5" t="s">
        <v>123</v>
      </c>
      <c r="D21" s="5"/>
      <c r="E21" s="5"/>
      <c r="F21" s="5"/>
      <c r="G21" s="10">
        <v>56989302</v>
      </c>
      <c r="H21" s="11"/>
      <c r="I21" s="15">
        <f>SUM(G21:H21)</f>
        <v>56989302</v>
      </c>
    </row>
    <row r="22" spans="1:9" x14ac:dyDescent="0.15">
      <c r="A22" s="4"/>
      <c r="B22" s="5" t="s">
        <v>51</v>
      </c>
      <c r="C22" s="5" t="s">
        <v>9</v>
      </c>
      <c r="D22" s="5"/>
      <c r="E22" s="5"/>
      <c r="F22" s="5"/>
      <c r="G22" s="10"/>
      <c r="H22" s="11"/>
      <c r="I22" s="10"/>
    </row>
    <row r="23" spans="1:9" x14ac:dyDescent="0.15">
      <c r="A23" s="4"/>
      <c r="B23" s="5"/>
      <c r="C23" s="5" t="s">
        <v>10</v>
      </c>
      <c r="D23" s="5"/>
      <c r="E23" s="5"/>
      <c r="F23" s="5"/>
      <c r="G23" s="10">
        <v>1340</v>
      </c>
      <c r="H23" s="11"/>
      <c r="I23" s="15">
        <f>SUM(G23:H23)</f>
        <v>1340</v>
      </c>
    </row>
    <row r="24" spans="1:9" x14ac:dyDescent="0.15">
      <c r="A24" s="4"/>
      <c r="B24" s="5"/>
      <c r="C24" s="5" t="s">
        <v>11</v>
      </c>
      <c r="D24" s="5"/>
      <c r="E24" s="5"/>
      <c r="F24" s="5"/>
      <c r="G24" s="10">
        <v>461029</v>
      </c>
      <c r="H24" s="11"/>
      <c r="I24" s="15">
        <f>SUM(G24:H24)</f>
        <v>461029</v>
      </c>
    </row>
    <row r="25" spans="1:9" x14ac:dyDescent="0.15">
      <c r="A25" s="4"/>
      <c r="B25" s="5"/>
      <c r="C25" s="5" t="s">
        <v>124</v>
      </c>
      <c r="D25" s="5"/>
      <c r="E25" s="5"/>
      <c r="F25" s="5"/>
      <c r="G25" s="10">
        <v>168000</v>
      </c>
      <c r="H25" s="11"/>
      <c r="I25" s="15">
        <f>SUM(G25:H25)</f>
        <v>168000</v>
      </c>
    </row>
    <row r="26" spans="1:9" x14ac:dyDescent="0.15">
      <c r="A26" s="4"/>
      <c r="B26" s="2"/>
      <c r="C26" s="5" t="s">
        <v>12</v>
      </c>
      <c r="D26" s="5"/>
      <c r="F26" s="5"/>
      <c r="G26" s="14">
        <f>SUM(G12:G12,G14:G14,G16,G18:G21,G23:G25)</f>
        <v>237312312</v>
      </c>
      <c r="H26" s="14">
        <f>SUM(H12:H12,H14:H14,H16,H18:H21,H23:H25)</f>
        <v>0</v>
      </c>
      <c r="I26" s="14">
        <f>SUM(I12:I12,I14:I14,I16,I18:I21,I23:I25)</f>
        <v>237312312</v>
      </c>
    </row>
    <row r="27" spans="1:9" x14ac:dyDescent="0.15">
      <c r="A27" s="4" t="s">
        <v>52</v>
      </c>
      <c r="B27" s="5" t="s">
        <v>13</v>
      </c>
      <c r="C27" s="5"/>
      <c r="D27" s="5"/>
      <c r="E27" s="5"/>
      <c r="F27" s="5"/>
      <c r="G27" s="10"/>
      <c r="H27" s="11"/>
      <c r="I27" s="10"/>
    </row>
    <row r="28" spans="1:9" x14ac:dyDescent="0.15">
      <c r="A28" s="4"/>
      <c r="B28" s="5" t="s">
        <v>53</v>
      </c>
      <c r="C28" s="5" t="s">
        <v>2</v>
      </c>
      <c r="D28" s="5"/>
      <c r="E28" s="5"/>
      <c r="F28" s="5"/>
      <c r="G28" s="10"/>
      <c r="H28" s="11"/>
      <c r="I28" s="10"/>
    </row>
    <row r="29" spans="1:9" x14ac:dyDescent="0.15">
      <c r="A29" s="4"/>
      <c r="B29" s="5"/>
      <c r="C29" s="5" t="s">
        <v>54</v>
      </c>
      <c r="D29" s="5"/>
      <c r="E29" s="5"/>
      <c r="F29" s="5" t="s">
        <v>15</v>
      </c>
      <c r="G29" s="10"/>
      <c r="H29" s="11"/>
      <c r="I29" s="10"/>
    </row>
    <row r="30" spans="1:9" x14ac:dyDescent="0.15">
      <c r="A30" s="4"/>
      <c r="B30" s="5"/>
      <c r="C30" s="5"/>
      <c r="D30" s="5"/>
      <c r="E30" s="5"/>
      <c r="F30" s="5" t="s">
        <v>16</v>
      </c>
      <c r="G30" s="10">
        <v>146494928</v>
      </c>
      <c r="H30" s="11"/>
      <c r="I30" s="15">
        <f>SUM(G30:H30)</f>
        <v>146494928</v>
      </c>
    </row>
    <row r="31" spans="1:9" x14ac:dyDescent="0.15">
      <c r="A31" s="4"/>
      <c r="B31" s="5"/>
      <c r="C31" s="5"/>
      <c r="D31" s="5"/>
      <c r="E31" s="5"/>
      <c r="F31" s="5" t="s">
        <v>17</v>
      </c>
      <c r="G31" s="10"/>
      <c r="H31" s="11"/>
      <c r="I31" s="15">
        <f>SUM(G31:H31)</f>
        <v>0</v>
      </c>
    </row>
    <row r="32" spans="1:9" x14ac:dyDescent="0.15">
      <c r="A32" s="4"/>
      <c r="B32" s="5"/>
      <c r="C32" s="5"/>
      <c r="D32" s="5"/>
      <c r="E32" s="5"/>
      <c r="F32" s="2" t="s">
        <v>18</v>
      </c>
      <c r="G32" s="10"/>
      <c r="H32" s="11"/>
      <c r="I32" s="15">
        <f>SUM(G32:H32)</f>
        <v>0</v>
      </c>
    </row>
    <row r="33" spans="1:12" x14ac:dyDescent="0.15">
      <c r="A33" s="4"/>
      <c r="B33" s="5"/>
      <c r="C33" s="5"/>
      <c r="D33" s="5"/>
      <c r="E33" s="5"/>
      <c r="F33" s="5" t="s">
        <v>19</v>
      </c>
      <c r="G33" s="14">
        <f>SUM(G30:G32)</f>
        <v>146494928</v>
      </c>
      <c r="H33" s="14">
        <f>SUM(H30:H32)</f>
        <v>0</v>
      </c>
      <c r="I33" s="14">
        <f>SUM(I30:I32)</f>
        <v>146494928</v>
      </c>
    </row>
    <row r="34" spans="1:12" x14ac:dyDescent="0.15">
      <c r="A34" s="4"/>
      <c r="B34" s="5"/>
      <c r="C34" s="5" t="s">
        <v>55</v>
      </c>
      <c r="D34" s="5"/>
      <c r="E34" s="5"/>
      <c r="F34" s="5" t="s">
        <v>20</v>
      </c>
      <c r="G34" s="10"/>
      <c r="H34" s="11"/>
      <c r="I34" s="10"/>
    </row>
    <row r="35" spans="1:12" x14ac:dyDescent="0.15">
      <c r="A35" s="4"/>
      <c r="B35" s="5"/>
      <c r="C35" s="5"/>
      <c r="D35" s="5"/>
      <c r="E35" s="5"/>
      <c r="F35" s="5" t="s">
        <v>77</v>
      </c>
      <c r="G35" s="10">
        <v>12664983</v>
      </c>
      <c r="H35" s="11">
        <v>0</v>
      </c>
      <c r="I35" s="15">
        <f t="shared" ref="I35:I53" si="0">G35</f>
        <v>12664983</v>
      </c>
      <c r="L35" s="5"/>
    </row>
    <row r="36" spans="1:12" x14ac:dyDescent="0.15">
      <c r="A36" s="4"/>
      <c r="B36" s="5"/>
      <c r="C36" s="5"/>
      <c r="D36" s="5"/>
      <c r="E36" s="5"/>
      <c r="F36" s="5" t="s">
        <v>78</v>
      </c>
      <c r="G36" s="10">
        <v>5937020</v>
      </c>
      <c r="H36" s="11">
        <v>0</v>
      </c>
      <c r="I36" s="15">
        <f t="shared" si="0"/>
        <v>5937020</v>
      </c>
      <c r="L36" s="5"/>
    </row>
    <row r="37" spans="1:12" x14ac:dyDescent="0.15">
      <c r="A37" s="4"/>
      <c r="B37" s="5"/>
      <c r="C37" s="5"/>
      <c r="D37" s="5"/>
      <c r="E37" s="5"/>
      <c r="F37" s="5" t="s">
        <v>79</v>
      </c>
      <c r="G37" s="10">
        <v>2012944</v>
      </c>
      <c r="H37" s="11">
        <v>0</v>
      </c>
      <c r="I37" s="15">
        <f t="shared" si="0"/>
        <v>2012944</v>
      </c>
      <c r="L37" s="5"/>
    </row>
    <row r="38" spans="1:12" x14ac:dyDescent="0.15">
      <c r="A38" s="4"/>
      <c r="B38" s="5"/>
      <c r="C38" s="5"/>
      <c r="D38" s="5"/>
      <c r="E38" s="5"/>
      <c r="F38" s="18" t="s">
        <v>80</v>
      </c>
      <c r="G38" s="10">
        <v>4289163</v>
      </c>
      <c r="H38" s="11">
        <v>0</v>
      </c>
      <c r="I38" s="15">
        <f t="shared" si="0"/>
        <v>4289163</v>
      </c>
      <c r="L38" s="5"/>
    </row>
    <row r="39" spans="1:12" x14ac:dyDescent="0.15">
      <c r="A39" s="4"/>
      <c r="B39" s="5"/>
      <c r="C39" s="5"/>
      <c r="D39" s="5"/>
      <c r="E39" s="5"/>
      <c r="F39" s="18" t="s">
        <v>81</v>
      </c>
      <c r="G39" s="10">
        <v>933312</v>
      </c>
      <c r="H39" s="11">
        <v>0</v>
      </c>
      <c r="I39" s="15">
        <f t="shared" si="0"/>
        <v>933312</v>
      </c>
      <c r="L39" s="5"/>
    </row>
    <row r="40" spans="1:12" x14ac:dyDescent="0.15">
      <c r="A40" s="4"/>
      <c r="B40" s="5"/>
      <c r="C40" s="5"/>
      <c r="D40" s="5"/>
      <c r="E40" s="5"/>
      <c r="F40" s="18" t="s">
        <v>83</v>
      </c>
      <c r="G40" s="10">
        <v>290041</v>
      </c>
      <c r="H40" s="11">
        <v>0</v>
      </c>
      <c r="I40" s="15">
        <f t="shared" si="0"/>
        <v>290041</v>
      </c>
      <c r="L40" s="5"/>
    </row>
    <row r="41" spans="1:12" x14ac:dyDescent="0.15">
      <c r="A41" s="4"/>
      <c r="B41" s="5"/>
      <c r="C41" s="5"/>
      <c r="D41" s="5"/>
      <c r="E41" s="5"/>
      <c r="F41" s="18" t="s">
        <v>85</v>
      </c>
      <c r="G41" s="10">
        <v>4252874</v>
      </c>
      <c r="H41" s="11">
        <v>0</v>
      </c>
      <c r="I41" s="15">
        <f t="shared" si="0"/>
        <v>4252874</v>
      </c>
      <c r="L41" s="5"/>
    </row>
    <row r="42" spans="1:12" x14ac:dyDescent="0.15">
      <c r="A42" s="4"/>
      <c r="B42" s="5"/>
      <c r="C42" s="5"/>
      <c r="D42" s="5"/>
      <c r="E42" s="5"/>
      <c r="F42" s="18" t="s">
        <v>139</v>
      </c>
      <c r="G42" s="10">
        <v>254000</v>
      </c>
      <c r="H42" s="11">
        <v>0</v>
      </c>
      <c r="I42" s="15">
        <f t="shared" si="0"/>
        <v>254000</v>
      </c>
      <c r="L42" s="5"/>
    </row>
    <row r="43" spans="1:12" x14ac:dyDescent="0.15">
      <c r="A43" s="4"/>
      <c r="B43" s="5"/>
      <c r="C43" s="5"/>
      <c r="D43" s="5"/>
      <c r="E43" s="5"/>
      <c r="F43" s="52" t="s">
        <v>140</v>
      </c>
      <c r="G43" s="10">
        <v>3721872</v>
      </c>
      <c r="H43" s="11">
        <v>0</v>
      </c>
      <c r="I43" s="15">
        <f t="shared" si="0"/>
        <v>3721872</v>
      </c>
      <c r="L43" s="5"/>
    </row>
    <row r="44" spans="1:12" x14ac:dyDescent="0.15">
      <c r="A44" s="4"/>
      <c r="B44" s="5"/>
      <c r="C44" s="5"/>
      <c r="D44" s="5"/>
      <c r="E44" s="5"/>
      <c r="F44" s="53" t="s">
        <v>89</v>
      </c>
      <c r="G44" s="10">
        <v>2065766</v>
      </c>
      <c r="H44" s="10">
        <v>0</v>
      </c>
      <c r="I44" s="15">
        <f t="shared" ref="I44:I50" si="1">G44</f>
        <v>2065766</v>
      </c>
      <c r="L44" s="5"/>
    </row>
    <row r="45" spans="1:12" x14ac:dyDescent="0.15">
      <c r="A45" s="4"/>
      <c r="B45" s="5"/>
      <c r="C45" s="5"/>
      <c r="D45" s="5"/>
      <c r="E45" s="5"/>
      <c r="F45" s="18" t="s">
        <v>91</v>
      </c>
      <c r="G45" s="10">
        <v>1444573</v>
      </c>
      <c r="H45" s="11">
        <v>0</v>
      </c>
      <c r="I45" s="15">
        <f t="shared" si="1"/>
        <v>1444573</v>
      </c>
      <c r="L45" s="5"/>
    </row>
    <row r="46" spans="1:12" ht="13.5" customHeight="1" x14ac:dyDescent="0.15">
      <c r="A46" s="4"/>
      <c r="B46" s="5"/>
      <c r="C46" s="5"/>
      <c r="D46" s="5"/>
      <c r="E46" s="5"/>
      <c r="F46" s="18" t="s">
        <v>93</v>
      </c>
      <c r="G46" s="10">
        <v>4590767</v>
      </c>
      <c r="H46" s="11">
        <v>0</v>
      </c>
      <c r="I46" s="15">
        <f t="shared" si="1"/>
        <v>4590767</v>
      </c>
      <c r="L46" s="5"/>
    </row>
    <row r="47" spans="1:12" x14ac:dyDescent="0.15">
      <c r="A47" s="4"/>
      <c r="B47" s="5"/>
      <c r="C47" s="5"/>
      <c r="D47" s="5"/>
      <c r="E47" s="5"/>
      <c r="F47" s="18" t="s">
        <v>95</v>
      </c>
      <c r="G47" s="10">
        <v>46084</v>
      </c>
      <c r="H47" s="11">
        <v>0</v>
      </c>
      <c r="I47" s="15">
        <f t="shared" si="1"/>
        <v>46084</v>
      </c>
      <c r="L47" s="5"/>
    </row>
    <row r="48" spans="1:12" x14ac:dyDescent="0.15">
      <c r="A48" s="4"/>
      <c r="B48" s="5"/>
      <c r="C48" s="5"/>
      <c r="D48" s="5"/>
      <c r="E48" s="5"/>
      <c r="F48" s="18" t="s">
        <v>97</v>
      </c>
      <c r="G48" s="10">
        <v>156944</v>
      </c>
      <c r="H48" s="11">
        <v>0</v>
      </c>
      <c r="I48" s="15">
        <f t="shared" si="1"/>
        <v>156944</v>
      </c>
      <c r="L48" s="5"/>
    </row>
    <row r="49" spans="1:12" x14ac:dyDescent="0.15">
      <c r="A49" s="4"/>
      <c r="B49" s="5"/>
      <c r="C49" s="5"/>
      <c r="D49" s="5"/>
      <c r="E49" s="5"/>
      <c r="F49" s="18" t="s">
        <v>98</v>
      </c>
      <c r="G49" s="10">
        <v>0</v>
      </c>
      <c r="H49" s="11">
        <v>0</v>
      </c>
      <c r="I49" s="15">
        <f t="shared" si="1"/>
        <v>0</v>
      </c>
      <c r="L49" s="5"/>
    </row>
    <row r="50" spans="1:12" ht="13.5" customHeight="1" x14ac:dyDescent="0.15">
      <c r="A50" s="4"/>
      <c r="B50" s="5"/>
      <c r="C50" s="5"/>
      <c r="D50" s="5"/>
      <c r="E50" s="5"/>
      <c r="F50" s="18" t="s">
        <v>99</v>
      </c>
      <c r="G50" s="10">
        <v>2473992</v>
      </c>
      <c r="H50" s="11">
        <v>0</v>
      </c>
      <c r="I50" s="15">
        <f t="shared" si="1"/>
        <v>2473992</v>
      </c>
      <c r="L50" s="5"/>
    </row>
    <row r="51" spans="1:12" x14ac:dyDescent="0.15">
      <c r="A51" s="4"/>
      <c r="B51" s="5"/>
      <c r="C51" s="5"/>
      <c r="D51" s="5"/>
      <c r="E51" s="5"/>
      <c r="F51" s="18" t="s">
        <v>102</v>
      </c>
      <c r="G51" s="10">
        <v>427285</v>
      </c>
      <c r="H51" s="11">
        <v>0</v>
      </c>
      <c r="I51" s="15">
        <f t="shared" si="0"/>
        <v>427285</v>
      </c>
      <c r="L51" s="5"/>
    </row>
    <row r="52" spans="1:12" x14ac:dyDescent="0.15">
      <c r="A52" s="4"/>
      <c r="B52" s="5"/>
      <c r="C52" s="5"/>
      <c r="D52" s="5"/>
      <c r="E52" s="5"/>
      <c r="F52" s="18" t="s">
        <v>104</v>
      </c>
      <c r="G52" s="10">
        <v>13432050</v>
      </c>
      <c r="H52" s="11">
        <v>0</v>
      </c>
      <c r="I52" s="15">
        <f t="shared" si="0"/>
        <v>13432050</v>
      </c>
      <c r="L52" s="5"/>
    </row>
    <row r="53" spans="1:12" x14ac:dyDescent="0.15">
      <c r="A53" s="4"/>
      <c r="B53" s="5"/>
      <c r="C53" s="5"/>
      <c r="D53" s="5"/>
      <c r="E53" s="5"/>
      <c r="F53" s="18" t="s">
        <v>105</v>
      </c>
      <c r="G53" s="10">
        <v>425595</v>
      </c>
      <c r="H53" s="11">
        <v>0</v>
      </c>
      <c r="I53" s="15">
        <f t="shared" si="0"/>
        <v>425595</v>
      </c>
      <c r="L53" s="5"/>
    </row>
    <row r="54" spans="1:12" x14ac:dyDescent="0.15">
      <c r="A54" s="4"/>
      <c r="B54" s="5"/>
      <c r="C54" s="5"/>
      <c r="D54" s="5"/>
      <c r="E54" s="5"/>
      <c r="F54" s="18" t="s">
        <v>108</v>
      </c>
      <c r="G54" s="10">
        <f>SUM(G35:G53)</f>
        <v>59419265</v>
      </c>
      <c r="H54" s="11">
        <f>SUM(H35:H53)</f>
        <v>0</v>
      </c>
      <c r="I54" s="15">
        <f>SUM(I35:I53)</f>
        <v>59419265</v>
      </c>
      <c r="L54" s="5"/>
    </row>
    <row r="55" spans="1:12" x14ac:dyDescent="0.15">
      <c r="A55" s="4"/>
      <c r="B55" s="5"/>
      <c r="C55" s="2" t="s">
        <v>22</v>
      </c>
      <c r="D55" s="5"/>
      <c r="E55" s="5"/>
      <c r="F55" s="2"/>
      <c r="G55" s="14">
        <f>SUM(G33,G54)</f>
        <v>205914193</v>
      </c>
      <c r="H55" s="14">
        <f>SUM(H33,H54)</f>
        <v>0</v>
      </c>
      <c r="I55" s="14">
        <f>SUM(I33,I54)</f>
        <v>205914193</v>
      </c>
    </row>
    <row r="56" spans="1:12" x14ac:dyDescent="0.15">
      <c r="A56" s="4"/>
      <c r="B56" s="5" t="s">
        <v>48</v>
      </c>
      <c r="C56" s="5" t="s">
        <v>3</v>
      </c>
      <c r="D56" s="5"/>
      <c r="E56" s="5"/>
      <c r="F56" s="5"/>
      <c r="G56" s="10"/>
      <c r="H56" s="11"/>
      <c r="I56" s="10"/>
    </row>
    <row r="57" spans="1:12" x14ac:dyDescent="0.15">
      <c r="A57" s="4"/>
      <c r="B57" s="5"/>
      <c r="C57" s="5" t="s">
        <v>54</v>
      </c>
      <c r="D57" s="5"/>
      <c r="E57" s="5"/>
      <c r="F57" s="5" t="s">
        <v>15</v>
      </c>
      <c r="G57" s="10"/>
      <c r="H57" s="11"/>
      <c r="I57" s="10"/>
      <c r="L57" s="5"/>
    </row>
    <row r="58" spans="1:12" x14ac:dyDescent="0.15">
      <c r="A58" s="4"/>
      <c r="B58" s="5"/>
      <c r="C58" s="5"/>
      <c r="D58" s="5"/>
      <c r="E58" s="5"/>
      <c r="F58" s="5" t="s">
        <v>16</v>
      </c>
      <c r="G58" s="19">
        <v>7297861</v>
      </c>
      <c r="H58" s="11">
        <v>0</v>
      </c>
      <c r="I58" s="15">
        <f>G58</f>
        <v>7297861</v>
      </c>
      <c r="L58" s="5"/>
    </row>
    <row r="59" spans="1:12" x14ac:dyDescent="0.15">
      <c r="A59" s="4"/>
      <c r="B59" s="5"/>
      <c r="C59" s="5"/>
      <c r="D59" s="5"/>
      <c r="E59" s="5"/>
      <c r="F59" s="1" t="s">
        <v>42</v>
      </c>
      <c r="G59" s="19">
        <v>1262767</v>
      </c>
      <c r="H59" s="11">
        <v>0</v>
      </c>
      <c r="I59" s="15">
        <f>G59</f>
        <v>1262767</v>
      </c>
      <c r="L59" s="1"/>
    </row>
    <row r="60" spans="1:12" x14ac:dyDescent="0.15">
      <c r="A60" s="4"/>
      <c r="B60" s="5"/>
      <c r="C60" s="5"/>
      <c r="D60" s="5"/>
      <c r="E60" s="5"/>
      <c r="F60" s="5" t="s">
        <v>18</v>
      </c>
      <c r="G60" s="20">
        <v>328764</v>
      </c>
      <c r="H60" s="11">
        <v>0</v>
      </c>
      <c r="I60" s="15">
        <f>G60</f>
        <v>328764</v>
      </c>
      <c r="L60" s="5"/>
    </row>
    <row r="61" spans="1:12" x14ac:dyDescent="0.15">
      <c r="A61" s="4"/>
      <c r="B61" s="5"/>
      <c r="C61" s="5"/>
      <c r="D61" s="5"/>
      <c r="E61" s="5"/>
      <c r="F61" s="5" t="s">
        <v>19</v>
      </c>
      <c r="G61" s="14">
        <f>SUM(G58:G60)</f>
        <v>8889392</v>
      </c>
      <c r="H61" s="14">
        <f>SUM(H58:H60)</f>
        <v>0</v>
      </c>
      <c r="I61" s="14">
        <f>SUM(G61:H61)</f>
        <v>8889392</v>
      </c>
      <c r="L61" s="5"/>
    </row>
    <row r="62" spans="1:12" x14ac:dyDescent="0.15">
      <c r="A62" s="4"/>
      <c r="B62" s="5"/>
      <c r="C62" s="5" t="s">
        <v>55</v>
      </c>
      <c r="D62" s="5"/>
      <c r="E62" s="5"/>
      <c r="F62" s="5" t="s">
        <v>20</v>
      </c>
      <c r="G62" s="10"/>
      <c r="H62" s="11"/>
      <c r="I62" s="10"/>
      <c r="L62" s="5"/>
    </row>
    <row r="63" spans="1:12" x14ac:dyDescent="0.15">
      <c r="A63" s="4"/>
      <c r="B63" s="5"/>
      <c r="C63" s="5"/>
      <c r="D63" s="5"/>
      <c r="E63" s="5"/>
      <c r="F63" s="5" t="s">
        <v>132</v>
      </c>
      <c r="G63" s="10">
        <v>16470</v>
      </c>
      <c r="H63" s="11">
        <v>0</v>
      </c>
      <c r="I63" s="15">
        <f t="shared" ref="I63" si="2">G63</f>
        <v>16470</v>
      </c>
      <c r="L63" s="5"/>
    </row>
    <row r="64" spans="1:12" x14ac:dyDescent="0.15">
      <c r="A64" s="4"/>
      <c r="B64" s="5"/>
      <c r="C64" s="5"/>
      <c r="D64" s="5"/>
      <c r="E64" s="5"/>
      <c r="F64" s="5" t="s">
        <v>106</v>
      </c>
      <c r="G64" s="10">
        <v>170640</v>
      </c>
      <c r="H64" s="11">
        <v>0</v>
      </c>
      <c r="I64" s="15">
        <f t="shared" ref="I64:I85" si="3">G64</f>
        <v>170640</v>
      </c>
      <c r="L64" s="5"/>
    </row>
    <row r="65" spans="1:12" x14ac:dyDescent="0.15">
      <c r="A65" s="4"/>
      <c r="B65" s="5"/>
      <c r="C65" s="5"/>
      <c r="D65" s="5"/>
      <c r="E65" s="5"/>
      <c r="F65" s="5" t="s">
        <v>78</v>
      </c>
      <c r="G65" s="10">
        <v>121874</v>
      </c>
      <c r="H65" s="11">
        <v>0</v>
      </c>
      <c r="I65" s="15">
        <f t="shared" si="3"/>
        <v>121874</v>
      </c>
      <c r="L65" s="5"/>
    </row>
    <row r="66" spans="1:12" x14ac:dyDescent="0.15">
      <c r="A66" s="4"/>
      <c r="B66" s="5"/>
      <c r="C66" s="5"/>
      <c r="D66" s="5"/>
      <c r="E66" s="5"/>
      <c r="F66" s="5" t="s">
        <v>79</v>
      </c>
      <c r="G66" s="10">
        <v>-114840</v>
      </c>
      <c r="H66" s="11">
        <v>0</v>
      </c>
      <c r="I66" s="15">
        <f t="shared" si="3"/>
        <v>-114840</v>
      </c>
      <c r="L66" s="5"/>
    </row>
    <row r="67" spans="1:12" x14ac:dyDescent="0.15">
      <c r="A67" s="4"/>
      <c r="B67" s="5"/>
      <c r="C67" s="5"/>
      <c r="D67" s="5"/>
      <c r="E67" s="5"/>
      <c r="F67" s="18" t="s">
        <v>80</v>
      </c>
      <c r="G67" s="10">
        <v>1401166</v>
      </c>
      <c r="H67" s="11">
        <v>0</v>
      </c>
      <c r="I67" s="15">
        <f t="shared" si="3"/>
        <v>1401166</v>
      </c>
      <c r="L67" s="5"/>
    </row>
    <row r="68" spans="1:12" x14ac:dyDescent="0.15">
      <c r="A68" s="4"/>
      <c r="B68" s="5"/>
      <c r="C68" s="5"/>
      <c r="D68" s="5"/>
      <c r="E68" s="5"/>
      <c r="F68" s="18" t="s">
        <v>81</v>
      </c>
      <c r="G68" s="10">
        <v>12268</v>
      </c>
      <c r="H68" s="11">
        <v>0</v>
      </c>
      <c r="I68" s="15">
        <f t="shared" si="3"/>
        <v>12268</v>
      </c>
      <c r="L68" s="5"/>
    </row>
    <row r="69" spans="1:12" x14ac:dyDescent="0.15">
      <c r="A69" s="4"/>
      <c r="B69" s="5"/>
      <c r="C69" s="5"/>
      <c r="D69" s="5"/>
      <c r="E69" s="5"/>
      <c r="F69" s="18" t="s">
        <v>83</v>
      </c>
      <c r="G69" s="10">
        <v>411350</v>
      </c>
      <c r="H69" s="11">
        <v>0</v>
      </c>
      <c r="I69" s="15">
        <f t="shared" si="3"/>
        <v>411350</v>
      </c>
      <c r="L69" s="5"/>
    </row>
    <row r="70" spans="1:12" x14ac:dyDescent="0.15">
      <c r="A70" s="4"/>
      <c r="B70" s="5"/>
      <c r="C70" s="5"/>
      <c r="D70" s="5"/>
      <c r="E70" s="5"/>
      <c r="F70" s="18" t="s">
        <v>85</v>
      </c>
      <c r="G70" s="10">
        <v>63160</v>
      </c>
      <c r="H70" s="11">
        <v>0</v>
      </c>
      <c r="I70" s="15">
        <f t="shared" si="3"/>
        <v>63160</v>
      </c>
      <c r="L70" s="5"/>
    </row>
    <row r="71" spans="1:12" x14ac:dyDescent="0.15">
      <c r="A71" s="4"/>
      <c r="B71" s="5"/>
      <c r="C71" s="5"/>
      <c r="D71" s="5"/>
      <c r="E71" s="5"/>
      <c r="F71" s="18" t="s">
        <v>87</v>
      </c>
      <c r="G71" s="10">
        <v>656400</v>
      </c>
      <c r="H71" s="11">
        <v>0</v>
      </c>
      <c r="I71" s="15">
        <f t="shared" si="3"/>
        <v>656400</v>
      </c>
      <c r="L71" s="5"/>
    </row>
    <row r="72" spans="1:12" x14ac:dyDescent="0.15">
      <c r="A72" s="4"/>
      <c r="B72" s="5"/>
      <c r="C72" s="5"/>
      <c r="D72" s="5"/>
      <c r="E72" s="5"/>
      <c r="F72" s="18" t="s">
        <v>88</v>
      </c>
      <c r="G72" s="10">
        <v>1582297</v>
      </c>
      <c r="H72" s="11">
        <v>0</v>
      </c>
      <c r="I72" s="15">
        <f t="shared" si="3"/>
        <v>1582297</v>
      </c>
      <c r="L72" s="5"/>
    </row>
    <row r="73" spans="1:12" x14ac:dyDescent="0.15">
      <c r="A73" s="4"/>
      <c r="B73" s="5"/>
      <c r="C73" s="5"/>
      <c r="D73" s="5"/>
      <c r="E73" s="5"/>
      <c r="F73" s="18" t="s">
        <v>89</v>
      </c>
      <c r="G73" s="10">
        <v>937596</v>
      </c>
      <c r="H73" s="11">
        <v>0</v>
      </c>
      <c r="I73" s="15">
        <f t="shared" si="3"/>
        <v>937596</v>
      </c>
      <c r="L73" s="5"/>
    </row>
    <row r="74" spans="1:12" x14ac:dyDescent="0.15">
      <c r="A74" s="4"/>
      <c r="B74" s="5"/>
      <c r="C74" s="5"/>
      <c r="D74" s="5"/>
      <c r="E74" s="5"/>
      <c r="F74" s="18" t="s">
        <v>91</v>
      </c>
      <c r="G74" s="10">
        <v>208641</v>
      </c>
      <c r="H74" s="11">
        <v>0</v>
      </c>
      <c r="I74" s="15">
        <f t="shared" si="3"/>
        <v>208641</v>
      </c>
      <c r="L74" s="5"/>
    </row>
    <row r="75" spans="1:12" x14ac:dyDescent="0.15">
      <c r="A75" s="4"/>
      <c r="B75" s="5"/>
      <c r="C75" s="5"/>
      <c r="D75" s="5"/>
      <c r="E75" s="5"/>
      <c r="F75" s="18" t="s">
        <v>93</v>
      </c>
      <c r="G75" s="10">
        <v>192403</v>
      </c>
      <c r="H75" s="11">
        <v>0</v>
      </c>
      <c r="I75" s="15">
        <f t="shared" si="3"/>
        <v>192403</v>
      </c>
      <c r="L75" s="5"/>
    </row>
    <row r="76" spans="1:12" ht="13.5" customHeight="1" x14ac:dyDescent="0.15">
      <c r="A76" s="4"/>
      <c r="B76" s="5"/>
      <c r="C76" s="5"/>
      <c r="D76" s="5"/>
      <c r="E76" s="5"/>
      <c r="F76" s="18" t="s">
        <v>95</v>
      </c>
      <c r="G76" s="10">
        <v>45600</v>
      </c>
      <c r="H76" s="11">
        <v>0</v>
      </c>
      <c r="I76" s="15">
        <f t="shared" si="3"/>
        <v>45600</v>
      </c>
      <c r="L76" s="5"/>
    </row>
    <row r="77" spans="1:12" x14ac:dyDescent="0.15">
      <c r="A77" s="4"/>
      <c r="B77" s="5"/>
      <c r="C77" s="5"/>
      <c r="D77" s="5"/>
      <c r="E77" s="5"/>
      <c r="F77" s="18" t="s">
        <v>133</v>
      </c>
      <c r="G77" s="10">
        <v>10000</v>
      </c>
      <c r="H77" s="11">
        <v>0</v>
      </c>
      <c r="I77" s="15">
        <f t="shared" si="3"/>
        <v>10000</v>
      </c>
      <c r="L77" s="5"/>
    </row>
    <row r="78" spans="1:12" ht="12.75" customHeight="1" x14ac:dyDescent="0.15">
      <c r="A78" s="4"/>
      <c r="B78" s="5"/>
      <c r="C78" s="5"/>
      <c r="D78" s="5"/>
      <c r="E78" s="5"/>
      <c r="F78" s="18" t="s">
        <v>97</v>
      </c>
      <c r="G78" s="10">
        <v>358306</v>
      </c>
      <c r="H78" s="11">
        <v>0</v>
      </c>
      <c r="I78" s="15">
        <f t="shared" si="3"/>
        <v>358306</v>
      </c>
      <c r="L78" s="5"/>
    </row>
    <row r="79" spans="1:12" ht="1.5" hidden="1" customHeight="1" x14ac:dyDescent="0.15">
      <c r="A79" s="4"/>
      <c r="B79" s="5"/>
      <c r="C79" s="5"/>
      <c r="D79" s="5"/>
      <c r="E79" s="5"/>
      <c r="F79" s="18" t="s">
        <v>98</v>
      </c>
      <c r="G79" s="10">
        <v>0</v>
      </c>
      <c r="H79" s="11">
        <v>0</v>
      </c>
      <c r="I79" s="15">
        <f t="shared" si="3"/>
        <v>0</v>
      </c>
      <c r="L79" s="5"/>
    </row>
    <row r="80" spans="1:12" x14ac:dyDescent="0.15">
      <c r="A80" s="4"/>
      <c r="B80" s="5"/>
      <c r="C80" s="5"/>
      <c r="D80" s="5"/>
      <c r="E80" s="5"/>
      <c r="F80" s="18" t="s">
        <v>99</v>
      </c>
      <c r="G80" s="10">
        <v>3662</v>
      </c>
      <c r="H80" s="11">
        <v>0</v>
      </c>
      <c r="I80" s="15">
        <f t="shared" si="3"/>
        <v>3662</v>
      </c>
      <c r="L80" s="5"/>
    </row>
    <row r="81" spans="1:12" x14ac:dyDescent="0.15">
      <c r="A81" s="4"/>
      <c r="B81" s="5"/>
      <c r="C81" s="5"/>
      <c r="D81" s="5"/>
      <c r="E81" s="5"/>
      <c r="F81" s="18" t="s">
        <v>101</v>
      </c>
      <c r="G81" s="10">
        <v>23800</v>
      </c>
      <c r="H81" s="11">
        <v>0</v>
      </c>
      <c r="I81" s="15">
        <f t="shared" si="3"/>
        <v>23800</v>
      </c>
      <c r="L81" s="5"/>
    </row>
    <row r="82" spans="1:12" x14ac:dyDescent="0.15">
      <c r="A82" s="4"/>
      <c r="B82" s="5"/>
      <c r="C82" s="5"/>
      <c r="D82" s="5"/>
      <c r="E82" s="5"/>
      <c r="F82" s="18" t="s">
        <v>102</v>
      </c>
      <c r="G82" s="10">
        <v>47650</v>
      </c>
      <c r="H82" s="11">
        <v>0</v>
      </c>
      <c r="I82" s="15">
        <f t="shared" si="3"/>
        <v>47650</v>
      </c>
      <c r="L82" s="5"/>
    </row>
    <row r="83" spans="1:12" x14ac:dyDescent="0.15">
      <c r="A83" s="4"/>
      <c r="B83" s="5"/>
      <c r="C83" s="5"/>
      <c r="D83" s="5"/>
      <c r="E83" s="5"/>
      <c r="F83" s="18" t="s">
        <v>104</v>
      </c>
      <c r="G83" s="10">
        <v>1116150</v>
      </c>
      <c r="H83" s="11">
        <v>0</v>
      </c>
      <c r="I83" s="15">
        <f t="shared" si="3"/>
        <v>1116150</v>
      </c>
      <c r="L83" s="5"/>
    </row>
    <row r="84" spans="1:12" x14ac:dyDescent="0.15">
      <c r="A84" s="4"/>
      <c r="B84" s="5"/>
      <c r="C84" s="5"/>
      <c r="D84" s="5"/>
      <c r="E84" s="5"/>
      <c r="F84" s="18" t="s">
        <v>107</v>
      </c>
      <c r="G84" s="10">
        <v>189000</v>
      </c>
      <c r="H84" s="11">
        <v>0</v>
      </c>
      <c r="I84" s="15">
        <f t="shared" si="3"/>
        <v>189000</v>
      </c>
      <c r="L84" s="5"/>
    </row>
    <row r="85" spans="1:12" x14ac:dyDescent="0.15">
      <c r="A85" s="4"/>
      <c r="B85" s="5"/>
      <c r="C85" s="5"/>
      <c r="D85" s="5"/>
      <c r="E85" s="5"/>
      <c r="F85" s="18" t="s">
        <v>105</v>
      </c>
      <c r="G85" s="10">
        <v>400823</v>
      </c>
      <c r="H85" s="11">
        <v>0</v>
      </c>
      <c r="I85" s="15">
        <f t="shared" si="3"/>
        <v>400823</v>
      </c>
      <c r="L85" s="5"/>
    </row>
    <row r="86" spans="1:12" x14ac:dyDescent="0.15">
      <c r="A86" s="4"/>
      <c r="B86" s="5"/>
      <c r="C86" s="5"/>
      <c r="D86" s="5"/>
      <c r="E86" s="5"/>
      <c r="F86" s="5" t="s">
        <v>21</v>
      </c>
      <c r="G86" s="14">
        <f>SUM(G63:G85)</f>
        <v>7854416</v>
      </c>
      <c r="H86" s="14">
        <f>SUM(H64:H85)</f>
        <v>0</v>
      </c>
      <c r="I86" s="14">
        <f>SUM(I63:I85)</f>
        <v>7854416</v>
      </c>
      <c r="L86" s="5"/>
    </row>
    <row r="87" spans="1:12" x14ac:dyDescent="0.15">
      <c r="A87" s="4"/>
      <c r="B87" s="5"/>
      <c r="C87" s="5" t="s">
        <v>23</v>
      </c>
      <c r="D87" s="5"/>
      <c r="E87" s="5"/>
      <c r="F87" s="5"/>
      <c r="G87" s="14">
        <f>SUM(G61,G86)</f>
        <v>16743808</v>
      </c>
      <c r="H87" s="14">
        <f>SUM(H61,H86)</f>
        <v>0</v>
      </c>
      <c r="I87" s="14">
        <f>SUM(I61,I86)</f>
        <v>16743808</v>
      </c>
    </row>
    <row r="88" spans="1:12" x14ac:dyDescent="0.15">
      <c r="A88" s="4"/>
      <c r="B88" s="5" t="s">
        <v>24</v>
      </c>
      <c r="C88" s="5"/>
      <c r="D88" s="5"/>
      <c r="E88" s="5"/>
      <c r="F88" s="5"/>
      <c r="G88" s="14">
        <f>SUM(G55,G87)</f>
        <v>222658001</v>
      </c>
      <c r="H88" s="14">
        <f>SUM(H55,H87)</f>
        <v>0</v>
      </c>
      <c r="I88" s="14">
        <f>SUM(I55,I87)</f>
        <v>222658001</v>
      </c>
    </row>
    <row r="89" spans="1:12" x14ac:dyDescent="0.15">
      <c r="A89" s="4"/>
      <c r="B89" s="5"/>
      <c r="C89" s="1" t="s">
        <v>25</v>
      </c>
      <c r="D89" s="5"/>
      <c r="E89" s="5"/>
      <c r="F89" s="5"/>
      <c r="G89" s="14">
        <f>G26-G88</f>
        <v>14654311</v>
      </c>
      <c r="H89" s="14">
        <f>H26-H88</f>
        <v>0</v>
      </c>
      <c r="I89" s="14">
        <f>I26-I88</f>
        <v>14654311</v>
      </c>
    </row>
    <row r="90" spans="1:12" x14ac:dyDescent="0.15">
      <c r="A90" s="4" t="s">
        <v>56</v>
      </c>
      <c r="B90" s="5" t="s">
        <v>26</v>
      </c>
      <c r="C90" s="5"/>
      <c r="D90" s="5"/>
      <c r="E90" s="5"/>
      <c r="F90" s="5"/>
      <c r="G90" s="10"/>
      <c r="H90" s="11"/>
      <c r="I90" s="10"/>
    </row>
    <row r="91" spans="1:12" x14ac:dyDescent="0.15">
      <c r="A91" s="4"/>
      <c r="B91" s="1" t="s">
        <v>57</v>
      </c>
      <c r="C91" s="5" t="s">
        <v>28</v>
      </c>
      <c r="D91" s="5"/>
      <c r="E91" s="5"/>
      <c r="F91" s="5"/>
      <c r="G91" s="10">
        <v>0</v>
      </c>
      <c r="H91" s="10">
        <v>0</v>
      </c>
      <c r="I91" s="17">
        <f>SUM(G91:H91)</f>
        <v>0</v>
      </c>
    </row>
    <row r="92" spans="1:12" x14ac:dyDescent="0.15">
      <c r="A92" s="4"/>
      <c r="B92" s="1" t="s">
        <v>29</v>
      </c>
      <c r="C92" s="2"/>
      <c r="D92" s="5"/>
      <c r="E92" s="5"/>
      <c r="F92" s="5"/>
      <c r="G92" s="14">
        <f>SUM(G91)</f>
        <v>0</v>
      </c>
      <c r="H92" s="14">
        <f>SUM(H91)</f>
        <v>0</v>
      </c>
      <c r="I92" s="14">
        <f>SUM(I91)</f>
        <v>0</v>
      </c>
    </row>
    <row r="93" spans="1:12" x14ac:dyDescent="0.15">
      <c r="A93" s="4" t="s">
        <v>58</v>
      </c>
      <c r="B93" s="1" t="s">
        <v>27</v>
      </c>
      <c r="C93" s="5"/>
      <c r="D93" s="5"/>
      <c r="E93" s="5"/>
      <c r="F93" s="5"/>
      <c r="G93" s="10"/>
      <c r="H93" s="11"/>
      <c r="I93" s="10"/>
    </row>
    <row r="94" spans="1:12" x14ac:dyDescent="0.15">
      <c r="A94" s="4"/>
      <c r="B94" s="1" t="s">
        <v>135</v>
      </c>
      <c r="C94" s="5" t="s">
        <v>137</v>
      </c>
      <c r="D94" s="5"/>
      <c r="E94" s="5"/>
      <c r="F94" s="5"/>
      <c r="G94" s="10">
        <v>841316</v>
      </c>
      <c r="H94" s="10"/>
      <c r="I94" s="17">
        <f>SUM(G94:H94)</f>
        <v>841316</v>
      </c>
    </row>
    <row r="95" spans="1:12" x14ac:dyDescent="0.15">
      <c r="A95" s="4"/>
      <c r="B95" s="1" t="s">
        <v>134</v>
      </c>
      <c r="C95" s="5" t="s">
        <v>30</v>
      </c>
      <c r="D95" s="5"/>
      <c r="E95" s="5"/>
      <c r="F95" s="5"/>
      <c r="G95" s="10">
        <v>60000</v>
      </c>
      <c r="H95" s="10">
        <v>0</v>
      </c>
      <c r="I95" s="17">
        <f>G95</f>
        <v>60000</v>
      </c>
    </row>
    <row r="96" spans="1:12" x14ac:dyDescent="0.15">
      <c r="A96" s="4"/>
      <c r="B96" s="1" t="s">
        <v>136</v>
      </c>
      <c r="C96" s="5" t="s">
        <v>138</v>
      </c>
      <c r="D96" s="5"/>
      <c r="E96" s="5"/>
      <c r="F96" s="5"/>
      <c r="G96" s="10">
        <f>142902+200</f>
        <v>143102</v>
      </c>
      <c r="H96" s="10"/>
      <c r="I96" s="17">
        <f>SUM(G96:H96)</f>
        <v>143102</v>
      </c>
      <c r="J96" s="2" t="s">
        <v>146</v>
      </c>
    </row>
    <row r="97" spans="1:9" x14ac:dyDescent="0.15">
      <c r="A97" s="4"/>
      <c r="B97" s="2" t="s">
        <v>31</v>
      </c>
      <c r="D97" s="5"/>
      <c r="E97" s="5"/>
      <c r="F97" s="5"/>
      <c r="G97" s="14">
        <f>SUM(G94:G96)</f>
        <v>1044418</v>
      </c>
      <c r="H97" s="14">
        <f>SUM(H95)</f>
        <v>0</v>
      </c>
      <c r="I97" s="14">
        <f>SUM(I94:I96)</f>
        <v>1044418</v>
      </c>
    </row>
    <row r="98" spans="1:9" x14ac:dyDescent="0.15">
      <c r="A98" s="4"/>
      <c r="B98" s="2" t="s">
        <v>59</v>
      </c>
      <c r="D98" s="5"/>
      <c r="E98" s="5"/>
      <c r="F98" s="5"/>
      <c r="G98" s="12">
        <v>0</v>
      </c>
      <c r="H98" s="12">
        <v>0</v>
      </c>
      <c r="I98" s="14">
        <f>SUM(G98:H98)</f>
        <v>0</v>
      </c>
    </row>
    <row r="99" spans="1:9" x14ac:dyDescent="0.15">
      <c r="A99" s="4"/>
      <c r="B99" s="2" t="s">
        <v>109</v>
      </c>
      <c r="D99" s="5"/>
      <c r="E99" s="5"/>
      <c r="F99" s="5"/>
      <c r="G99" s="13">
        <f>G26-G88-G97+G98</f>
        <v>13609893</v>
      </c>
      <c r="H99" s="13">
        <v>0</v>
      </c>
      <c r="I99" s="14">
        <f>SUM(G99:H99)</f>
        <v>13609893</v>
      </c>
    </row>
    <row r="100" spans="1:9" x14ac:dyDescent="0.15">
      <c r="A100" s="4"/>
      <c r="B100" s="2" t="s">
        <v>110</v>
      </c>
      <c r="D100" s="5"/>
      <c r="E100" s="5"/>
      <c r="F100" s="5"/>
      <c r="G100" s="12">
        <v>3850300</v>
      </c>
      <c r="H100" s="12">
        <v>0</v>
      </c>
      <c r="I100" s="14">
        <f>SUM(G100:H100)</f>
        <v>3850300</v>
      </c>
    </row>
    <row r="101" spans="1:9" x14ac:dyDescent="0.15">
      <c r="A101" s="4"/>
      <c r="B101" s="1" t="s">
        <v>32</v>
      </c>
      <c r="C101" s="5"/>
      <c r="D101" s="5"/>
      <c r="E101" s="5"/>
      <c r="F101" s="5"/>
      <c r="G101" s="21">
        <f>G99-G100</f>
        <v>9759593</v>
      </c>
      <c r="H101" s="12">
        <f>H26-H88+H98</f>
        <v>0</v>
      </c>
      <c r="I101" s="14">
        <f>SUM(G101:H101)</f>
        <v>9759593</v>
      </c>
    </row>
    <row r="102" spans="1:9" x14ac:dyDescent="0.15">
      <c r="A102" s="4"/>
      <c r="B102" s="1" t="s">
        <v>69</v>
      </c>
      <c r="C102" s="5"/>
      <c r="D102" s="5"/>
      <c r="E102" s="5"/>
      <c r="F102" s="5"/>
      <c r="G102" s="12">
        <v>79304255</v>
      </c>
      <c r="H102" s="12">
        <v>0</v>
      </c>
      <c r="I102" s="14">
        <f>SUM(G102:H102)</f>
        <v>79304255</v>
      </c>
    </row>
    <row r="103" spans="1:9" ht="14.25" thickBot="1" x14ac:dyDescent="0.2">
      <c r="A103" s="6"/>
      <c r="B103" s="7" t="s">
        <v>33</v>
      </c>
      <c r="C103" s="7"/>
      <c r="D103" s="7"/>
      <c r="E103" s="7"/>
      <c r="F103" s="7"/>
      <c r="G103" s="14">
        <f>SUM(G101:G102)</f>
        <v>89063848</v>
      </c>
      <c r="H103" s="14">
        <f>SUM(H101:H102)</f>
        <v>0</v>
      </c>
      <c r="I103" s="16">
        <f>SUM(I101:I102)</f>
        <v>89063848</v>
      </c>
    </row>
    <row r="104" spans="1:9" ht="14.25" thickTop="1" x14ac:dyDescent="0.15"/>
  </sheetData>
  <mergeCells count="7">
    <mergeCell ref="A3:I3"/>
    <mergeCell ref="A5:I5"/>
    <mergeCell ref="A7:F9"/>
    <mergeCell ref="G8:G9"/>
    <mergeCell ref="H8:H9"/>
    <mergeCell ref="I8:I9"/>
    <mergeCell ref="G7:I7"/>
  </mergeCells>
  <phoneticPr fontId="19"/>
  <printOptions horizontalCentered="1"/>
  <pageMargins left="0.51181102362204722" right="0.51181102362204722" top="0.51181102362204722" bottom="0.51181102362204722" header="0.31496062992125984" footer="0.39370078740157483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Y56"/>
  <sheetViews>
    <sheetView tabSelected="1" view="pageBreakPreview" topLeftCell="A16" zoomScale="120" zoomScaleNormal="130" zoomScaleSheetLayoutView="120" workbookViewId="0">
      <selection activeCell="L26" sqref="L26"/>
    </sheetView>
  </sheetViews>
  <sheetFormatPr defaultColWidth="8.875" defaultRowHeight="13.5" x14ac:dyDescent="0.15"/>
  <cols>
    <col min="1" max="1" width="4.875" style="31" bestFit="1" customWidth="1"/>
    <col min="2" max="2" width="7.5" style="31" bestFit="1" customWidth="1"/>
    <col min="3" max="3" width="13.875" style="31" bestFit="1" customWidth="1"/>
    <col min="4" max="12" width="5.75" style="31" customWidth="1"/>
    <col min="13" max="14" width="0.125" style="31" hidden="1" customWidth="1"/>
    <col min="15" max="16" width="5.75" style="31" customWidth="1"/>
    <col min="17" max="17" width="5.625" style="31" customWidth="1"/>
    <col min="18" max="18" width="5.75" style="31" hidden="1" customWidth="1"/>
    <col min="19" max="20" width="5.75" style="31" customWidth="1"/>
    <col min="21" max="21" width="12.75" style="31" bestFit="1" customWidth="1"/>
    <col min="22" max="16384" width="8.875" style="31"/>
  </cols>
  <sheetData>
    <row r="1" spans="1:25" s="22" customFormat="1" x14ac:dyDescent="0.15">
      <c r="R1" s="23"/>
      <c r="S1" s="23"/>
      <c r="T1" s="23"/>
      <c r="U1" s="23"/>
      <c r="V1" s="23"/>
      <c r="W1" s="23"/>
      <c r="X1" s="23"/>
    </row>
    <row r="2" spans="1:25" s="22" customFormat="1" ht="17.25" x14ac:dyDescent="0.2">
      <c r="A2" s="65" t="s">
        <v>145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4"/>
      <c r="W2" s="24"/>
      <c r="X2" s="24"/>
    </row>
    <row r="3" spans="1:25" s="22" customFormat="1" ht="13.5" customHeigh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5"/>
      <c r="W3" s="25"/>
      <c r="X3" s="25"/>
    </row>
    <row r="4" spans="1:25" s="22" customFormat="1" ht="13.5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8"/>
      <c r="V4" s="26"/>
      <c r="W4" s="26"/>
      <c r="X4" s="26"/>
    </row>
    <row r="5" spans="1:25" s="22" customFormat="1" ht="13.5" customHeight="1" x14ac:dyDescent="0.2">
      <c r="A5" s="26"/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  <c r="S5" s="27"/>
      <c r="T5" s="28"/>
      <c r="U5" s="28"/>
      <c r="V5" s="26"/>
      <c r="W5" s="26"/>
      <c r="X5" s="26"/>
      <c r="Y5" s="27"/>
    </row>
    <row r="6" spans="1:25" s="22" customFormat="1" ht="13.5" customHeight="1" x14ac:dyDescent="0.2">
      <c r="A6" s="26"/>
      <c r="B6" s="27"/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6"/>
      <c r="W6" s="26"/>
      <c r="X6" s="26"/>
    </row>
    <row r="7" spans="1:25" s="22" customFormat="1" ht="13.5" customHeight="1" x14ac:dyDescent="0.2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8"/>
      <c r="V7" s="26"/>
      <c r="W7" s="26"/>
      <c r="X7" s="26"/>
    </row>
    <row r="8" spans="1:25" s="22" customFormat="1" ht="13.5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25"/>
      <c r="W8" s="25"/>
      <c r="X8" s="25"/>
    </row>
    <row r="9" spans="1:25" s="22" customFormat="1" x14ac:dyDescent="0.15">
      <c r="A9" s="22" t="s">
        <v>34</v>
      </c>
      <c r="B9" s="22" t="s">
        <v>35</v>
      </c>
      <c r="R9" s="23"/>
      <c r="S9" s="23"/>
      <c r="T9" s="23"/>
      <c r="U9" s="23"/>
      <c r="V9" s="23"/>
      <c r="W9" s="23"/>
      <c r="X9" s="23"/>
    </row>
    <row r="10" spans="1:25" s="22" customFormat="1" ht="13.5" customHeight="1" x14ac:dyDescent="0.15">
      <c r="A10" s="22" t="s">
        <v>70</v>
      </c>
      <c r="B10" s="77" t="s">
        <v>72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30"/>
      <c r="V10" s="30"/>
      <c r="W10" s="30"/>
    </row>
    <row r="11" spans="1:25" s="22" customFormat="1" x14ac:dyDescent="0.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5" s="22" customFormat="1" x14ac:dyDescent="0.15"/>
    <row r="13" spans="1:25" s="22" customFormat="1" x14ac:dyDescent="0.15">
      <c r="B13" s="22" t="s">
        <v>14</v>
      </c>
      <c r="C13" s="22" t="s">
        <v>71</v>
      </c>
      <c r="R13" s="23"/>
      <c r="S13" s="23"/>
      <c r="T13" s="23"/>
      <c r="U13" s="23"/>
      <c r="V13" s="23"/>
      <c r="X13" s="23"/>
    </row>
    <row r="14" spans="1:25" s="22" customFormat="1" x14ac:dyDescent="0.15">
      <c r="C14" s="22" t="s">
        <v>39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X14" s="23"/>
    </row>
    <row r="15" spans="1:25" s="22" customFormat="1" x14ac:dyDescent="0.15">
      <c r="R15" s="23"/>
      <c r="S15" s="23"/>
      <c r="T15" s="23"/>
      <c r="U15" s="23"/>
      <c r="V15" s="23"/>
      <c r="W15" s="23"/>
      <c r="X15" s="23"/>
    </row>
    <row r="16" spans="1:25" s="22" customFormat="1" x14ac:dyDescent="0.15">
      <c r="A16" s="22" t="s">
        <v>38</v>
      </c>
      <c r="B16" s="22" t="s">
        <v>36</v>
      </c>
      <c r="R16" s="23"/>
      <c r="S16" s="23"/>
      <c r="U16" s="23"/>
      <c r="V16" s="23"/>
      <c r="W16" s="23"/>
      <c r="X16" s="23"/>
    </row>
    <row r="17" spans="2:21" x14ac:dyDescent="0.15">
      <c r="U17" s="32" t="s">
        <v>45</v>
      </c>
    </row>
    <row r="18" spans="2:21" ht="13.5" customHeight="1" x14ac:dyDescent="0.15">
      <c r="B18" s="71" t="s">
        <v>64</v>
      </c>
      <c r="C18" s="72"/>
      <c r="D18" s="66" t="s">
        <v>62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75" t="s">
        <v>41</v>
      </c>
      <c r="U18" s="69" t="s">
        <v>63</v>
      </c>
    </row>
    <row r="19" spans="2:21" ht="81" customHeight="1" x14ac:dyDescent="0.15">
      <c r="B19" s="73"/>
      <c r="C19" s="74"/>
      <c r="D19" s="33" t="s">
        <v>111</v>
      </c>
      <c r="E19" s="34" t="s">
        <v>112</v>
      </c>
      <c r="F19" s="33" t="s">
        <v>148</v>
      </c>
      <c r="G19" s="34" t="s">
        <v>113</v>
      </c>
      <c r="H19" s="34" t="s">
        <v>114</v>
      </c>
      <c r="I19" s="34" t="s">
        <v>115</v>
      </c>
      <c r="J19" s="34" t="s">
        <v>128</v>
      </c>
      <c r="K19" s="34" t="s">
        <v>129</v>
      </c>
      <c r="L19" s="34" t="s">
        <v>147</v>
      </c>
      <c r="M19" s="34" t="s">
        <v>130</v>
      </c>
      <c r="N19" s="34" t="s">
        <v>141</v>
      </c>
      <c r="O19" s="34" t="s">
        <v>125</v>
      </c>
      <c r="P19" s="33" t="s">
        <v>118</v>
      </c>
      <c r="Q19" s="33" t="s">
        <v>117</v>
      </c>
      <c r="R19" s="34" t="s">
        <v>131</v>
      </c>
      <c r="S19" s="34" t="s">
        <v>116</v>
      </c>
      <c r="T19" s="76"/>
      <c r="U19" s="70"/>
    </row>
    <row r="20" spans="2:21" x14ac:dyDescent="0.15">
      <c r="B20" s="35" t="s">
        <v>60</v>
      </c>
      <c r="C20" s="36" t="s">
        <v>15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2:21" x14ac:dyDescent="0.15">
      <c r="B21" s="39"/>
      <c r="C21" s="40" t="s">
        <v>16</v>
      </c>
      <c r="D21" s="41">
        <v>24330077</v>
      </c>
      <c r="E21" s="41">
        <v>12019023</v>
      </c>
      <c r="F21" s="41">
        <v>21272705</v>
      </c>
      <c r="G21" s="41">
        <v>14167354</v>
      </c>
      <c r="H21" s="41">
        <v>20241280</v>
      </c>
      <c r="I21" s="41">
        <v>5831165</v>
      </c>
      <c r="J21" s="41">
        <v>6402741</v>
      </c>
      <c r="K21" s="41">
        <v>6378567</v>
      </c>
      <c r="L21" s="41">
        <f>SUM(M21:N21)</f>
        <v>11093163</v>
      </c>
      <c r="M21" s="41">
        <v>5516543</v>
      </c>
      <c r="N21" s="41">
        <v>5576620</v>
      </c>
      <c r="O21" s="41">
        <v>9531834</v>
      </c>
      <c r="P21" s="41">
        <v>410743</v>
      </c>
      <c r="Q21" s="41">
        <v>0</v>
      </c>
      <c r="R21" s="41">
        <v>0</v>
      </c>
      <c r="S21" s="41">
        <v>0</v>
      </c>
      <c r="T21" s="41"/>
      <c r="U21" s="42">
        <f>SUM(D21:T21)</f>
        <v>142771815</v>
      </c>
    </row>
    <row r="22" spans="2:21" x14ac:dyDescent="0.15">
      <c r="B22" s="39"/>
      <c r="C22" s="40" t="s">
        <v>17</v>
      </c>
      <c r="D22" s="41">
        <v>3342508</v>
      </c>
      <c r="E22" s="41">
        <v>477105</v>
      </c>
      <c r="F22" s="41">
        <v>1429932</v>
      </c>
      <c r="G22" s="41">
        <v>833896</v>
      </c>
      <c r="H22" s="41">
        <v>2098896</v>
      </c>
      <c r="I22" s="41">
        <v>596036</v>
      </c>
      <c r="J22" s="41">
        <v>794754</v>
      </c>
      <c r="K22" s="41">
        <v>714967</v>
      </c>
      <c r="L22" s="41">
        <f t="shared" ref="L22:L49" si="0">SUM(M22:N22)</f>
        <v>2025968</v>
      </c>
      <c r="M22" s="41">
        <v>1192072</v>
      </c>
      <c r="N22" s="41">
        <v>833896</v>
      </c>
      <c r="O22" s="41">
        <v>833896</v>
      </c>
      <c r="P22" s="41">
        <v>0</v>
      </c>
      <c r="Q22" s="41">
        <v>0</v>
      </c>
      <c r="R22" s="41"/>
      <c r="S22" s="41"/>
      <c r="T22" s="41"/>
      <c r="U22" s="42">
        <f>SUM(D22:T22)</f>
        <v>15173926</v>
      </c>
    </row>
    <row r="23" spans="2:21" x14ac:dyDescent="0.15">
      <c r="B23" s="39"/>
      <c r="C23" s="40" t="s">
        <v>18</v>
      </c>
      <c r="D23" s="41">
        <v>410023</v>
      </c>
      <c r="E23" s="41">
        <v>63558</v>
      </c>
      <c r="F23" s="41">
        <v>177310</v>
      </c>
      <c r="G23" s="41">
        <v>132489</v>
      </c>
      <c r="H23" s="41">
        <v>150759</v>
      </c>
      <c r="I23" s="41">
        <v>199371</v>
      </c>
      <c r="J23" s="41">
        <v>101991</v>
      </c>
      <c r="K23" s="41">
        <v>84472</v>
      </c>
      <c r="L23" s="41">
        <f t="shared" si="0"/>
        <v>253872</v>
      </c>
      <c r="M23" s="41">
        <v>170187</v>
      </c>
      <c r="N23" s="41">
        <v>83685</v>
      </c>
      <c r="O23" s="41">
        <v>94473</v>
      </c>
      <c r="P23" s="41">
        <v>0</v>
      </c>
      <c r="Q23" s="41">
        <v>0</v>
      </c>
      <c r="R23" s="41"/>
      <c r="S23" s="41"/>
      <c r="T23" s="41"/>
      <c r="U23" s="42">
        <f>SUM(D23:T23)</f>
        <v>1922190</v>
      </c>
    </row>
    <row r="24" spans="2:21" x14ac:dyDescent="0.15">
      <c r="B24" s="39"/>
      <c r="C24" s="40" t="s">
        <v>19</v>
      </c>
      <c r="D24" s="43">
        <f>SUM(D21:D23)</f>
        <v>28082608</v>
      </c>
      <c r="E24" s="43">
        <f t="shared" ref="E24:O24" si="1">SUM(E21:E23)</f>
        <v>12559686</v>
      </c>
      <c r="F24" s="43">
        <f t="shared" si="1"/>
        <v>22879947</v>
      </c>
      <c r="G24" s="43">
        <f t="shared" si="1"/>
        <v>15133739</v>
      </c>
      <c r="H24" s="43">
        <f t="shared" si="1"/>
        <v>22490935</v>
      </c>
      <c r="I24" s="43">
        <f t="shared" si="1"/>
        <v>6626572</v>
      </c>
      <c r="J24" s="43">
        <f t="shared" si="1"/>
        <v>7299486</v>
      </c>
      <c r="K24" s="43">
        <f t="shared" si="1"/>
        <v>7178006</v>
      </c>
      <c r="L24" s="43">
        <f t="shared" si="1"/>
        <v>13373003</v>
      </c>
      <c r="M24" s="43"/>
      <c r="N24" s="43"/>
      <c r="O24" s="43">
        <f t="shared" si="1"/>
        <v>10460203</v>
      </c>
      <c r="P24" s="43">
        <f t="shared" ref="P24:T24" si="2">SUM(P21:P23)</f>
        <v>410743</v>
      </c>
      <c r="Q24" s="43">
        <f t="shared" si="2"/>
        <v>0</v>
      </c>
      <c r="R24" s="43">
        <f t="shared" si="2"/>
        <v>0</v>
      </c>
      <c r="S24" s="43">
        <f t="shared" si="2"/>
        <v>0</v>
      </c>
      <c r="T24" s="43">
        <f t="shared" si="2"/>
        <v>0</v>
      </c>
      <c r="U24" s="44">
        <f>SUM(D24:T24)</f>
        <v>146494928</v>
      </c>
    </row>
    <row r="25" spans="2:21" x14ac:dyDescent="0.15">
      <c r="B25" s="45" t="s">
        <v>61</v>
      </c>
      <c r="C25" s="40" t="s">
        <v>20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6"/>
    </row>
    <row r="26" spans="2:21" x14ac:dyDescent="0.15">
      <c r="B26" s="45"/>
      <c r="C26" s="40" t="s">
        <v>77</v>
      </c>
      <c r="D26" s="41">
        <v>0</v>
      </c>
      <c r="E26" s="41">
        <v>0</v>
      </c>
      <c r="F26" s="41">
        <v>2042848</v>
      </c>
      <c r="G26" s="41">
        <v>0</v>
      </c>
      <c r="H26" s="41">
        <v>910935</v>
      </c>
      <c r="I26" s="41">
        <v>3075729</v>
      </c>
      <c r="J26" s="41">
        <v>554177</v>
      </c>
      <c r="K26" s="41">
        <v>334558</v>
      </c>
      <c r="L26" s="41">
        <f t="shared" si="0"/>
        <v>3397236</v>
      </c>
      <c r="M26" s="41">
        <v>205</v>
      </c>
      <c r="N26" s="41">
        <v>3397031</v>
      </c>
      <c r="O26" s="41">
        <v>2042050</v>
      </c>
      <c r="P26" s="41">
        <v>0</v>
      </c>
      <c r="Q26" s="41">
        <v>216050</v>
      </c>
      <c r="R26" s="41"/>
      <c r="S26" s="41">
        <v>91400</v>
      </c>
      <c r="T26" s="41"/>
      <c r="U26" s="42">
        <f t="shared" ref="U26:U51" si="3">SUM(D26:T26)</f>
        <v>16062219</v>
      </c>
    </row>
    <row r="27" spans="2:21" x14ac:dyDescent="0.15">
      <c r="B27" s="45"/>
      <c r="C27" s="40" t="s">
        <v>66</v>
      </c>
      <c r="D27" s="41">
        <v>161568</v>
      </c>
      <c r="E27" s="41">
        <v>119490</v>
      </c>
      <c r="F27" s="41">
        <v>729916</v>
      </c>
      <c r="G27" s="41">
        <v>131758</v>
      </c>
      <c r="H27" s="41">
        <v>147874</v>
      </c>
      <c r="I27" s="41">
        <v>640402</v>
      </c>
      <c r="J27" s="41">
        <v>238417</v>
      </c>
      <c r="K27" s="41">
        <v>43172</v>
      </c>
      <c r="L27" s="41">
        <f t="shared" si="0"/>
        <v>2643834</v>
      </c>
      <c r="M27" s="41">
        <v>1941417</v>
      </c>
      <c r="N27" s="41">
        <v>702417</v>
      </c>
      <c r="O27" s="41">
        <v>1000931</v>
      </c>
      <c r="P27" s="41"/>
      <c r="Q27" s="41">
        <v>79658</v>
      </c>
      <c r="R27" s="41"/>
      <c r="S27" s="41"/>
      <c r="T27" s="41"/>
      <c r="U27" s="42">
        <f t="shared" si="3"/>
        <v>8580854</v>
      </c>
    </row>
    <row r="28" spans="2:21" x14ac:dyDescent="0.15">
      <c r="B28" s="45"/>
      <c r="C28" s="40" t="s">
        <v>76</v>
      </c>
      <c r="D28" s="41">
        <v>148260</v>
      </c>
      <c r="E28" s="41">
        <v>165144</v>
      </c>
      <c r="F28" s="41">
        <v>734240</v>
      </c>
      <c r="G28" s="41">
        <v>168780</v>
      </c>
      <c r="H28" s="41">
        <v>365750</v>
      </c>
      <c r="I28" s="41">
        <v>0</v>
      </c>
      <c r="J28" s="41">
        <v>0</v>
      </c>
      <c r="K28" s="47">
        <v>0</v>
      </c>
      <c r="L28" s="47">
        <f t="shared" si="0"/>
        <v>65900</v>
      </c>
      <c r="M28" s="47">
        <v>65900</v>
      </c>
      <c r="N28" s="41">
        <v>0</v>
      </c>
      <c r="O28" s="47">
        <v>364870</v>
      </c>
      <c r="P28" s="41"/>
      <c r="Q28" s="41">
        <v>0</v>
      </c>
      <c r="R28" s="47"/>
      <c r="S28" s="47"/>
      <c r="T28" s="41"/>
      <c r="U28" s="42">
        <f t="shared" si="3"/>
        <v>2078844</v>
      </c>
    </row>
    <row r="29" spans="2:21" x14ac:dyDescent="0.15">
      <c r="B29" s="45"/>
      <c r="C29" s="40" t="s">
        <v>119</v>
      </c>
      <c r="D29" s="41">
        <v>414266</v>
      </c>
      <c r="E29" s="41">
        <v>172577</v>
      </c>
      <c r="F29" s="41">
        <v>1326465</v>
      </c>
      <c r="G29" s="41">
        <v>126110</v>
      </c>
      <c r="H29" s="41">
        <v>349597</v>
      </c>
      <c r="I29" s="41">
        <v>231209</v>
      </c>
      <c r="J29" s="41">
        <v>306667</v>
      </c>
      <c r="K29" s="41">
        <v>329049</v>
      </c>
      <c r="L29" s="41">
        <f t="shared" si="0"/>
        <v>943871</v>
      </c>
      <c r="M29" s="41">
        <v>505294</v>
      </c>
      <c r="N29" s="41">
        <v>438577</v>
      </c>
      <c r="O29" s="41">
        <v>71595</v>
      </c>
      <c r="P29" s="41">
        <v>10160</v>
      </c>
      <c r="Q29" s="41">
        <v>7597</v>
      </c>
      <c r="R29" s="41"/>
      <c r="S29" s="41"/>
      <c r="T29" s="41"/>
      <c r="U29" s="42">
        <f t="shared" si="3"/>
        <v>5233034</v>
      </c>
    </row>
    <row r="30" spans="2:21" x14ac:dyDescent="0.15">
      <c r="B30" s="45"/>
      <c r="C30" s="40" t="s">
        <v>126</v>
      </c>
      <c r="D30" s="41">
        <v>10368</v>
      </c>
      <c r="E30" s="41">
        <v>0</v>
      </c>
      <c r="F30" s="41">
        <v>373464</v>
      </c>
      <c r="G30" s="41">
        <v>0</v>
      </c>
      <c r="H30" s="41">
        <v>120000</v>
      </c>
      <c r="I30" s="41">
        <v>0</v>
      </c>
      <c r="J30" s="41">
        <v>216</v>
      </c>
      <c r="K30" s="41">
        <v>26404</v>
      </c>
      <c r="L30" s="41">
        <f t="shared" si="0"/>
        <v>0</v>
      </c>
      <c r="M30" s="41">
        <v>0</v>
      </c>
      <c r="N30" s="41">
        <v>0</v>
      </c>
      <c r="O30" s="41">
        <v>367916</v>
      </c>
      <c r="P30" s="41">
        <v>34944</v>
      </c>
      <c r="Q30" s="41">
        <v>0</v>
      </c>
      <c r="R30" s="41"/>
      <c r="S30" s="41"/>
      <c r="T30" s="41"/>
      <c r="U30" s="42">
        <f t="shared" si="3"/>
        <v>933312</v>
      </c>
    </row>
    <row r="31" spans="2:21" x14ac:dyDescent="0.15">
      <c r="B31" s="45"/>
      <c r="C31" s="40" t="s">
        <v>82</v>
      </c>
      <c r="D31" s="41">
        <v>6220</v>
      </c>
      <c r="E31" s="41">
        <v>0</v>
      </c>
      <c r="F31" s="47">
        <v>40999</v>
      </c>
      <c r="G31" s="41">
        <v>17040</v>
      </c>
      <c r="H31" s="41">
        <v>59640</v>
      </c>
      <c r="I31" s="41">
        <v>40824</v>
      </c>
      <c r="J31" s="41">
        <v>81050</v>
      </c>
      <c r="K31" s="41">
        <v>6538</v>
      </c>
      <c r="L31" s="41">
        <f t="shared" si="0"/>
        <v>17780</v>
      </c>
      <c r="M31" s="41">
        <v>17780</v>
      </c>
      <c r="N31" s="41">
        <v>0</v>
      </c>
      <c r="O31" s="41">
        <v>0</v>
      </c>
      <c r="P31" s="41"/>
      <c r="Q31" s="41">
        <v>19950</v>
      </c>
      <c r="R31" s="41"/>
      <c r="S31" s="47"/>
      <c r="T31" s="41"/>
      <c r="U31" s="42">
        <f t="shared" si="3"/>
        <v>307821</v>
      </c>
    </row>
    <row r="32" spans="2:21" x14ac:dyDescent="0.15">
      <c r="B32" s="45"/>
      <c r="C32" s="40" t="s">
        <v>84</v>
      </c>
      <c r="D32" s="41">
        <v>0</v>
      </c>
      <c r="E32" s="41">
        <v>0</v>
      </c>
      <c r="F32" s="41">
        <v>0</v>
      </c>
      <c r="G32" s="47">
        <v>0</v>
      </c>
      <c r="H32" s="41">
        <v>4114000</v>
      </c>
      <c r="I32" s="41">
        <v>0</v>
      </c>
      <c r="J32" s="47">
        <v>27474</v>
      </c>
      <c r="K32" s="41">
        <v>0</v>
      </c>
      <c r="L32" s="41">
        <f t="shared" si="0"/>
        <v>111400</v>
      </c>
      <c r="M32" s="41">
        <v>12000</v>
      </c>
      <c r="N32" s="41">
        <v>99400</v>
      </c>
      <c r="O32" s="41">
        <v>0</v>
      </c>
      <c r="P32" s="41">
        <v>0</v>
      </c>
      <c r="Q32" s="41">
        <v>0</v>
      </c>
      <c r="R32" s="41"/>
      <c r="S32" s="47"/>
      <c r="T32" s="41"/>
      <c r="U32" s="42">
        <f t="shared" si="3"/>
        <v>4364274</v>
      </c>
    </row>
    <row r="33" spans="2:21" x14ac:dyDescent="0.15">
      <c r="B33" s="45"/>
      <c r="C33" s="40" t="s">
        <v>86</v>
      </c>
      <c r="D33" s="41">
        <v>11200</v>
      </c>
      <c r="E33" s="41">
        <v>15200</v>
      </c>
      <c r="F33" s="41">
        <v>37650</v>
      </c>
      <c r="G33" s="47">
        <v>72150</v>
      </c>
      <c r="H33" s="47">
        <v>61700</v>
      </c>
      <c r="I33" s="47">
        <v>14400</v>
      </c>
      <c r="J33" s="47">
        <v>0</v>
      </c>
      <c r="K33" s="47">
        <v>0</v>
      </c>
      <c r="L33" s="47">
        <f t="shared" si="0"/>
        <v>34500</v>
      </c>
      <c r="M33" s="47">
        <v>34500</v>
      </c>
      <c r="N33" s="41">
        <v>0</v>
      </c>
      <c r="O33" s="47">
        <v>7200</v>
      </c>
      <c r="P33" s="41"/>
      <c r="Q33" s="41">
        <v>0</v>
      </c>
      <c r="R33" s="47"/>
      <c r="S33" s="47"/>
      <c r="T33" s="41"/>
      <c r="U33" s="42">
        <f t="shared" si="3"/>
        <v>288500</v>
      </c>
    </row>
    <row r="34" spans="2:21" x14ac:dyDescent="0.15">
      <c r="B34" s="45"/>
      <c r="C34" s="40" t="s">
        <v>142</v>
      </c>
      <c r="D34" s="41">
        <v>704940</v>
      </c>
      <c r="E34" s="41">
        <v>266412</v>
      </c>
      <c r="F34" s="41">
        <v>614184</v>
      </c>
      <c r="G34" s="47">
        <v>355992</v>
      </c>
      <c r="H34" s="47">
        <v>536724</v>
      </c>
      <c r="I34" s="47">
        <v>0</v>
      </c>
      <c r="J34" s="47">
        <v>168996</v>
      </c>
      <c r="K34" s="47">
        <v>190128</v>
      </c>
      <c r="L34" s="47">
        <f t="shared" si="0"/>
        <v>481164</v>
      </c>
      <c r="M34" s="47">
        <v>311004</v>
      </c>
      <c r="N34" s="41">
        <v>170160</v>
      </c>
      <c r="O34" s="47">
        <v>378684</v>
      </c>
      <c r="P34" s="41"/>
      <c r="Q34" s="41">
        <v>12132</v>
      </c>
      <c r="R34" s="47"/>
      <c r="S34" s="47">
        <v>12516</v>
      </c>
      <c r="T34" s="41"/>
      <c r="U34" s="42">
        <f t="shared" si="3"/>
        <v>4203036</v>
      </c>
    </row>
    <row r="35" spans="2:21" x14ac:dyDescent="0.15">
      <c r="B35" s="45"/>
      <c r="C35" s="40" t="s">
        <v>67</v>
      </c>
      <c r="D35" s="41">
        <v>372782</v>
      </c>
      <c r="E35" s="41">
        <v>127007</v>
      </c>
      <c r="F35" s="41">
        <v>226593</v>
      </c>
      <c r="G35" s="41">
        <v>318996</v>
      </c>
      <c r="H35" s="41">
        <v>304821</v>
      </c>
      <c r="I35" s="41">
        <v>92310</v>
      </c>
      <c r="J35" s="41">
        <v>167522</v>
      </c>
      <c r="K35" s="41">
        <v>95860</v>
      </c>
      <c r="L35" s="41">
        <f t="shared" si="0"/>
        <v>195898</v>
      </c>
      <c r="M35" s="41">
        <v>81538</v>
      </c>
      <c r="N35" s="41">
        <v>114360</v>
      </c>
      <c r="O35" s="41">
        <v>161877</v>
      </c>
      <c r="P35" s="41"/>
      <c r="Q35" s="41">
        <v>2100</v>
      </c>
      <c r="R35" s="41"/>
      <c r="S35" s="41"/>
      <c r="T35" s="41"/>
      <c r="U35" s="42">
        <f t="shared" si="3"/>
        <v>2261664</v>
      </c>
    </row>
    <row r="36" spans="2:21" x14ac:dyDescent="0.15">
      <c r="B36" s="45"/>
      <c r="C36" s="40" t="s">
        <v>90</v>
      </c>
      <c r="D36" s="41">
        <v>221941</v>
      </c>
      <c r="E36" s="41">
        <v>189831</v>
      </c>
      <c r="F36" s="41">
        <v>239166</v>
      </c>
      <c r="G36" s="41">
        <v>129791</v>
      </c>
      <c r="H36" s="41">
        <v>200063</v>
      </c>
      <c r="I36" s="41">
        <v>13814</v>
      </c>
      <c r="J36" s="41">
        <v>64808</v>
      </c>
      <c r="K36" s="41">
        <v>43501</v>
      </c>
      <c r="L36" s="41">
        <f t="shared" si="0"/>
        <v>314260</v>
      </c>
      <c r="M36" s="41">
        <v>262480</v>
      </c>
      <c r="N36" s="41">
        <v>51780</v>
      </c>
      <c r="O36" s="41">
        <v>25141</v>
      </c>
      <c r="P36" s="41">
        <v>2257</v>
      </c>
      <c r="Q36" s="41">
        <v>0</v>
      </c>
      <c r="R36" s="41"/>
      <c r="S36" s="41"/>
      <c r="T36" s="41"/>
      <c r="U36" s="42">
        <f t="shared" si="3"/>
        <v>1758833</v>
      </c>
    </row>
    <row r="37" spans="2:21" x14ac:dyDescent="0.15">
      <c r="B37" s="45"/>
      <c r="C37" s="40" t="s">
        <v>92</v>
      </c>
      <c r="D37" s="41">
        <v>508029</v>
      </c>
      <c r="E37" s="41">
        <v>31831</v>
      </c>
      <c r="F37" s="41">
        <v>403082</v>
      </c>
      <c r="G37" s="41">
        <v>527203</v>
      </c>
      <c r="H37" s="41">
        <v>1978469</v>
      </c>
      <c r="I37" s="41">
        <v>122938</v>
      </c>
      <c r="J37" s="47">
        <v>55632</v>
      </c>
      <c r="K37" s="41">
        <v>49524</v>
      </c>
      <c r="L37" s="41">
        <f t="shared" si="0"/>
        <v>850151</v>
      </c>
      <c r="M37" s="41">
        <v>574739</v>
      </c>
      <c r="N37" s="41">
        <v>275412</v>
      </c>
      <c r="O37" s="41">
        <v>62608</v>
      </c>
      <c r="P37" s="41">
        <v>670</v>
      </c>
      <c r="Q37" s="41">
        <v>0</v>
      </c>
      <c r="R37" s="41"/>
      <c r="S37" s="41">
        <v>630</v>
      </c>
      <c r="T37" s="41"/>
      <c r="U37" s="42">
        <f t="shared" si="3"/>
        <v>5440918</v>
      </c>
    </row>
    <row r="38" spans="2:21" x14ac:dyDescent="0.15">
      <c r="B38" s="45"/>
      <c r="C38" s="40" t="s">
        <v>94</v>
      </c>
      <c r="D38" s="41">
        <v>5000</v>
      </c>
      <c r="E38" s="47">
        <v>0</v>
      </c>
      <c r="F38" s="47">
        <v>0</v>
      </c>
      <c r="G38" s="47">
        <v>5324</v>
      </c>
      <c r="H38" s="41">
        <v>0</v>
      </c>
      <c r="I38" s="41">
        <v>0</v>
      </c>
      <c r="J38" s="41">
        <v>18880</v>
      </c>
      <c r="K38" s="41">
        <v>16880</v>
      </c>
      <c r="L38" s="41">
        <f t="shared" si="0"/>
        <v>0</v>
      </c>
      <c r="M38" s="41">
        <v>0</v>
      </c>
      <c r="N38" s="41">
        <v>0</v>
      </c>
      <c r="O38" s="41">
        <v>0</v>
      </c>
      <c r="P38" s="41"/>
      <c r="Q38" s="41">
        <v>0</v>
      </c>
      <c r="R38" s="41"/>
      <c r="S38" s="47"/>
      <c r="T38" s="41"/>
      <c r="U38" s="42">
        <f t="shared" si="3"/>
        <v>46084</v>
      </c>
    </row>
    <row r="39" spans="2:21" x14ac:dyDescent="0.15">
      <c r="B39" s="39"/>
      <c r="C39" s="40" t="s">
        <v>96</v>
      </c>
      <c r="D39" s="41">
        <v>9220</v>
      </c>
      <c r="E39" s="41">
        <v>0</v>
      </c>
      <c r="F39" s="41">
        <v>0</v>
      </c>
      <c r="G39" s="41">
        <v>56000</v>
      </c>
      <c r="H39" s="47">
        <v>32080</v>
      </c>
      <c r="I39" s="41">
        <v>0</v>
      </c>
      <c r="J39" s="41">
        <v>12288</v>
      </c>
      <c r="K39" s="41">
        <v>8560</v>
      </c>
      <c r="L39" s="41">
        <f t="shared" si="0"/>
        <v>5300</v>
      </c>
      <c r="M39" s="41">
        <v>5300</v>
      </c>
      <c r="N39" s="41">
        <v>0</v>
      </c>
      <c r="O39" s="41">
        <v>5696</v>
      </c>
      <c r="P39" s="41">
        <v>23300</v>
      </c>
      <c r="Q39" s="41">
        <v>0</v>
      </c>
      <c r="R39" s="47"/>
      <c r="S39" s="41">
        <v>4500</v>
      </c>
      <c r="T39" s="41"/>
      <c r="U39" s="42">
        <f t="shared" si="3"/>
        <v>162244</v>
      </c>
    </row>
    <row r="40" spans="2:21" x14ac:dyDescent="0.15">
      <c r="B40" s="39"/>
      <c r="C40" s="40" t="s">
        <v>98</v>
      </c>
      <c r="D40" s="41">
        <v>0</v>
      </c>
      <c r="E40" s="41">
        <v>0</v>
      </c>
      <c r="F40" s="41">
        <v>0</v>
      </c>
      <c r="G40" s="41">
        <v>0</v>
      </c>
      <c r="H40" s="47">
        <v>0</v>
      </c>
      <c r="I40" s="41">
        <v>0</v>
      </c>
      <c r="J40" s="41">
        <v>0</v>
      </c>
      <c r="K40" s="41">
        <v>0</v>
      </c>
      <c r="L40" s="41">
        <f t="shared" si="0"/>
        <v>0</v>
      </c>
      <c r="M40" s="41">
        <v>0</v>
      </c>
      <c r="N40" s="41">
        <v>0</v>
      </c>
      <c r="O40" s="41">
        <v>0</v>
      </c>
      <c r="P40" s="41"/>
      <c r="Q40" s="41">
        <v>0</v>
      </c>
      <c r="R40" s="47"/>
      <c r="S40" s="41"/>
      <c r="T40" s="41"/>
      <c r="U40" s="42">
        <f t="shared" si="3"/>
        <v>0</v>
      </c>
    </row>
    <row r="41" spans="2:21" x14ac:dyDescent="0.15">
      <c r="B41" s="39"/>
      <c r="C41" s="40" t="s">
        <v>65</v>
      </c>
      <c r="D41" s="41">
        <v>111334</v>
      </c>
      <c r="E41" s="41">
        <v>144305</v>
      </c>
      <c r="F41" s="41">
        <v>988479</v>
      </c>
      <c r="G41" s="41">
        <v>318903</v>
      </c>
      <c r="H41" s="41">
        <v>407797</v>
      </c>
      <c r="I41" s="41">
        <v>239769</v>
      </c>
      <c r="J41" s="41">
        <v>0</v>
      </c>
      <c r="K41" s="47">
        <v>0</v>
      </c>
      <c r="L41" s="47">
        <f t="shared" si="0"/>
        <v>1995</v>
      </c>
      <c r="M41" s="47">
        <v>1995</v>
      </c>
      <c r="N41" s="41">
        <v>0</v>
      </c>
      <c r="O41" s="47">
        <v>251894</v>
      </c>
      <c r="P41" s="41">
        <v>9516</v>
      </c>
      <c r="Q41" s="41">
        <v>0</v>
      </c>
      <c r="R41" s="41"/>
      <c r="S41" s="41"/>
      <c r="T41" s="41"/>
      <c r="U41" s="42">
        <f t="shared" si="3"/>
        <v>2475987</v>
      </c>
    </row>
    <row r="42" spans="2:21" x14ac:dyDescent="0.15">
      <c r="B42" s="39"/>
      <c r="C42" s="40" t="s">
        <v>100</v>
      </c>
      <c r="D42" s="41">
        <v>0</v>
      </c>
      <c r="E42" s="47">
        <v>0</v>
      </c>
      <c r="F42" s="47">
        <v>0</v>
      </c>
      <c r="G42" s="41">
        <v>0</v>
      </c>
      <c r="H42" s="47">
        <v>0</v>
      </c>
      <c r="I42" s="47">
        <v>0</v>
      </c>
      <c r="J42" s="41">
        <v>0</v>
      </c>
      <c r="K42" s="47">
        <v>0</v>
      </c>
      <c r="L42" s="47">
        <f t="shared" si="0"/>
        <v>0</v>
      </c>
      <c r="M42" s="47">
        <v>0</v>
      </c>
      <c r="N42" s="41">
        <v>0</v>
      </c>
      <c r="O42" s="47">
        <v>0</v>
      </c>
      <c r="P42" s="41"/>
      <c r="Q42" s="41">
        <v>0</v>
      </c>
      <c r="R42" s="47"/>
      <c r="S42" s="47"/>
      <c r="T42" s="41"/>
      <c r="U42" s="42">
        <f t="shared" si="3"/>
        <v>0</v>
      </c>
    </row>
    <row r="43" spans="2:21" x14ac:dyDescent="0.15">
      <c r="B43" s="39"/>
      <c r="C43" s="40" t="s">
        <v>127</v>
      </c>
      <c r="D43" s="41">
        <v>0</v>
      </c>
      <c r="E43" s="41">
        <v>0</v>
      </c>
      <c r="F43" s="47">
        <v>145650</v>
      </c>
      <c r="G43" s="41">
        <v>0</v>
      </c>
      <c r="H43" s="41">
        <v>121260</v>
      </c>
      <c r="I43" s="41">
        <v>0</v>
      </c>
      <c r="J43" s="41">
        <v>13000</v>
      </c>
      <c r="K43" s="41">
        <v>0</v>
      </c>
      <c r="L43" s="41">
        <f t="shared" si="0"/>
        <v>59750</v>
      </c>
      <c r="M43" s="41">
        <v>59750</v>
      </c>
      <c r="N43" s="41">
        <v>0</v>
      </c>
      <c r="O43" s="41">
        <v>26000</v>
      </c>
      <c r="P43" s="41"/>
      <c r="Q43" s="41">
        <v>0</v>
      </c>
      <c r="R43" s="41"/>
      <c r="S43" s="47">
        <v>61625</v>
      </c>
      <c r="T43" s="41"/>
      <c r="U43" s="42">
        <f t="shared" si="3"/>
        <v>487035</v>
      </c>
    </row>
    <row r="44" spans="2:21" x14ac:dyDescent="0.15">
      <c r="B44" s="39"/>
      <c r="C44" s="40" t="s">
        <v>103</v>
      </c>
      <c r="D44" s="41">
        <v>493700</v>
      </c>
      <c r="E44" s="41">
        <v>629490</v>
      </c>
      <c r="F44" s="41">
        <v>696000</v>
      </c>
      <c r="G44" s="41">
        <v>0</v>
      </c>
      <c r="H44" s="41"/>
      <c r="I44" s="41">
        <v>0</v>
      </c>
      <c r="J44" s="41"/>
      <c r="K44" s="41">
        <v>750000</v>
      </c>
      <c r="L44" s="41">
        <f t="shared" si="0"/>
        <v>8995200</v>
      </c>
      <c r="M44" s="41">
        <v>8995200</v>
      </c>
      <c r="N44" s="41">
        <v>0</v>
      </c>
      <c r="O44" s="41">
        <v>1458000</v>
      </c>
      <c r="P44" s="41"/>
      <c r="Q44" s="41">
        <v>409660</v>
      </c>
      <c r="R44" s="41"/>
      <c r="S44" s="41"/>
      <c r="T44" s="41"/>
      <c r="U44" s="42">
        <f t="shared" si="3"/>
        <v>22427250</v>
      </c>
    </row>
    <row r="45" spans="2:21" x14ac:dyDescent="0.15">
      <c r="B45" s="39"/>
      <c r="C45" s="40" t="s">
        <v>68</v>
      </c>
      <c r="D45" s="41">
        <v>24416</v>
      </c>
      <c r="E45" s="41">
        <v>0</v>
      </c>
      <c r="F45" s="41">
        <v>69040</v>
      </c>
      <c r="G45" s="41">
        <v>0</v>
      </c>
      <c r="H45" s="41">
        <v>50722</v>
      </c>
      <c r="I45" s="41">
        <v>6980</v>
      </c>
      <c r="J45" s="41">
        <v>33718</v>
      </c>
      <c r="K45" s="41">
        <v>136464</v>
      </c>
      <c r="L45" s="41">
        <f t="shared" si="0"/>
        <v>41364</v>
      </c>
      <c r="M45" s="41">
        <v>36864</v>
      </c>
      <c r="N45" s="41">
        <v>4500</v>
      </c>
      <c r="O45" s="41">
        <v>48161</v>
      </c>
      <c r="P45" s="41">
        <v>10880</v>
      </c>
      <c r="Q45" s="41">
        <v>3850</v>
      </c>
      <c r="R45" s="41"/>
      <c r="S45" s="41">
        <v>0</v>
      </c>
      <c r="T45" s="41"/>
      <c r="U45" s="42">
        <f t="shared" si="3"/>
        <v>466959</v>
      </c>
    </row>
    <row r="46" spans="2:21" ht="13.5" hidden="1" customHeight="1" x14ac:dyDescent="0.15"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1">
        <f t="shared" si="0"/>
        <v>0</v>
      </c>
      <c r="M46" s="41"/>
      <c r="N46" s="41"/>
      <c r="O46" s="41"/>
      <c r="P46" s="41"/>
      <c r="Q46" s="41"/>
      <c r="R46" s="41"/>
      <c r="S46" s="41"/>
      <c r="T46" s="41"/>
      <c r="U46" s="42">
        <f t="shared" si="3"/>
        <v>0</v>
      </c>
    </row>
    <row r="47" spans="2:21" ht="13.5" hidden="1" customHeight="1" x14ac:dyDescent="0.15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>
        <f t="shared" si="0"/>
        <v>0</v>
      </c>
      <c r="M47" s="41"/>
      <c r="N47" s="41"/>
      <c r="O47" s="41"/>
      <c r="P47" s="41"/>
      <c r="Q47" s="41"/>
      <c r="R47" s="41"/>
      <c r="S47" s="41"/>
      <c r="T47" s="41"/>
      <c r="U47" s="42">
        <f t="shared" si="3"/>
        <v>0</v>
      </c>
    </row>
    <row r="48" spans="2:21" ht="13.5" hidden="1" customHeight="1" x14ac:dyDescent="0.15">
      <c r="B48" s="39"/>
      <c r="C48" s="40"/>
      <c r="D48" s="41"/>
      <c r="E48" s="41"/>
      <c r="F48" s="41"/>
      <c r="G48" s="41"/>
      <c r="H48" s="41"/>
      <c r="I48" s="41"/>
      <c r="J48" s="41"/>
      <c r="K48" s="41"/>
      <c r="L48" s="41">
        <f t="shared" si="0"/>
        <v>0</v>
      </c>
      <c r="M48" s="41"/>
      <c r="N48" s="41"/>
      <c r="O48" s="41"/>
      <c r="P48" s="41"/>
      <c r="Q48" s="41"/>
      <c r="R48" s="41"/>
      <c r="S48" s="41"/>
      <c r="T48" s="41"/>
      <c r="U48" s="42">
        <f t="shared" si="3"/>
        <v>0</v>
      </c>
    </row>
    <row r="49" spans="2:21" ht="13.5" hidden="1" customHeight="1" x14ac:dyDescent="0.15"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>
        <f t="shared" si="0"/>
        <v>0</v>
      </c>
      <c r="M49" s="41"/>
      <c r="N49" s="41"/>
      <c r="O49" s="41"/>
      <c r="P49" s="41"/>
      <c r="Q49" s="41"/>
      <c r="R49" s="41"/>
      <c r="S49" s="41"/>
      <c r="T49" s="41"/>
      <c r="U49" s="42">
        <f t="shared" si="3"/>
        <v>0</v>
      </c>
    </row>
    <row r="50" spans="2:21" x14ac:dyDescent="0.15">
      <c r="B50" s="39"/>
      <c r="C50" s="40" t="s">
        <v>21</v>
      </c>
      <c r="D50" s="43">
        <f t="shared" ref="D50:T50" si="4">SUM(D26:D49)</f>
        <v>3203244</v>
      </c>
      <c r="E50" s="43">
        <f t="shared" si="4"/>
        <v>1861287</v>
      </c>
      <c r="F50" s="43">
        <f t="shared" si="4"/>
        <v>8667776</v>
      </c>
      <c r="G50" s="43">
        <f t="shared" si="4"/>
        <v>2228047</v>
      </c>
      <c r="H50" s="43">
        <f t="shared" si="4"/>
        <v>9761432</v>
      </c>
      <c r="I50" s="43">
        <f t="shared" si="4"/>
        <v>4478375</v>
      </c>
      <c r="J50" s="43">
        <f t="shared" si="4"/>
        <v>1742845</v>
      </c>
      <c r="K50" s="43">
        <f t="shared" si="4"/>
        <v>2030638</v>
      </c>
      <c r="L50" s="43">
        <f t="shared" ref="L50" si="5">SUM(L26:L49)</f>
        <v>18159603</v>
      </c>
      <c r="M50" s="43"/>
      <c r="N50" s="43"/>
      <c r="O50" s="43">
        <f t="shared" si="4"/>
        <v>6272623</v>
      </c>
      <c r="P50" s="43">
        <f t="shared" si="4"/>
        <v>91727</v>
      </c>
      <c r="Q50" s="43">
        <f t="shared" si="4"/>
        <v>750997</v>
      </c>
      <c r="R50" s="43">
        <f t="shared" si="4"/>
        <v>0</v>
      </c>
      <c r="S50" s="43">
        <f t="shared" si="4"/>
        <v>170671</v>
      </c>
      <c r="T50" s="43">
        <f t="shared" si="4"/>
        <v>0</v>
      </c>
      <c r="U50" s="44">
        <f t="shared" si="3"/>
        <v>59419265</v>
      </c>
    </row>
    <row r="51" spans="2:21" ht="14.25" thickBot="1" x14ac:dyDescent="0.2">
      <c r="B51" s="48"/>
      <c r="C51" s="49" t="s">
        <v>43</v>
      </c>
      <c r="D51" s="50">
        <f t="shared" ref="D51:T51" si="6">SUM(D24,D50)</f>
        <v>31285852</v>
      </c>
      <c r="E51" s="50">
        <f t="shared" si="6"/>
        <v>14420973</v>
      </c>
      <c r="F51" s="50">
        <f t="shared" si="6"/>
        <v>31547723</v>
      </c>
      <c r="G51" s="50">
        <f t="shared" si="6"/>
        <v>17361786</v>
      </c>
      <c r="H51" s="50">
        <f t="shared" si="6"/>
        <v>32252367</v>
      </c>
      <c r="I51" s="50">
        <f t="shared" si="6"/>
        <v>11104947</v>
      </c>
      <c r="J51" s="50">
        <f t="shared" si="6"/>
        <v>9042331</v>
      </c>
      <c r="K51" s="50">
        <f t="shared" si="6"/>
        <v>9208644</v>
      </c>
      <c r="L51" s="50">
        <f t="shared" ref="L51" si="7">SUM(L24,L50)</f>
        <v>31532606</v>
      </c>
      <c r="M51" s="50"/>
      <c r="N51" s="50"/>
      <c r="O51" s="50">
        <f t="shared" si="6"/>
        <v>16732826</v>
      </c>
      <c r="P51" s="50">
        <f t="shared" si="6"/>
        <v>502470</v>
      </c>
      <c r="Q51" s="50">
        <f t="shared" si="6"/>
        <v>750997</v>
      </c>
      <c r="R51" s="50">
        <f t="shared" si="6"/>
        <v>0</v>
      </c>
      <c r="S51" s="50">
        <f t="shared" si="6"/>
        <v>170671</v>
      </c>
      <c r="T51" s="50">
        <f t="shared" si="6"/>
        <v>0</v>
      </c>
      <c r="U51" s="51">
        <f t="shared" si="3"/>
        <v>205914193</v>
      </c>
    </row>
    <row r="52" spans="2:21" ht="14.25" thickTop="1" x14ac:dyDescent="0.15"/>
    <row r="53" spans="2:21" x14ac:dyDescent="0.15">
      <c r="B53" s="31" t="s">
        <v>149</v>
      </c>
      <c r="J53" s="55"/>
      <c r="L53" s="55"/>
    </row>
    <row r="54" spans="2:21" x14ac:dyDescent="0.15">
      <c r="C54" s="31" t="s">
        <v>150</v>
      </c>
    </row>
    <row r="55" spans="2:21" x14ac:dyDescent="0.15">
      <c r="C55" s="64" t="s">
        <v>151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21" x14ac:dyDescent="0.1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</sheetData>
  <mergeCells count="7">
    <mergeCell ref="C55:O56"/>
    <mergeCell ref="A2:U2"/>
    <mergeCell ref="D18:S18"/>
    <mergeCell ref="U18:U19"/>
    <mergeCell ref="B18:C19"/>
    <mergeCell ref="T18:T19"/>
    <mergeCell ref="B10:T10"/>
  </mergeCells>
  <phoneticPr fontId="19"/>
  <pageMargins left="0.25" right="0.25" top="0.75" bottom="0.75" header="0.3" footer="0.3"/>
  <pageSetup paperSize="9" scale="84" orientation="portrait" r:id="rId1"/>
  <headerFooter alignWithMargins="0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活動計算書（その他事業あり）</vt:lpstr>
      <vt:lpstr>注記 (その他事業あり)</vt:lpstr>
      <vt:lpstr>'活動計算書（その他事業あり）'!Print_Area</vt:lpstr>
      <vt:lpstr>'注記 (その他事業あり)'!Print_Area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立山 秀大</cp:lastModifiedBy>
  <cp:lastPrinted>2017-06-16T06:14:59Z</cp:lastPrinted>
  <dcterms:created xsi:type="dcterms:W3CDTF">2011-02-22T08:54:58Z</dcterms:created>
  <dcterms:modified xsi:type="dcterms:W3CDTF">2017-06-16T06:35:23Z</dcterms:modified>
</cp:coreProperties>
</file>