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書庫\ありす福祉会運営関係_H23\みのりの郷運営関係\令和3年度\現況報告書\公開用計算書類\"/>
    </mc:Choice>
  </mc:AlternateContent>
  <xr:revisionPtr revIDLastSave="0" documentId="8_{73218730-6B54-4195-8B7E-11E59D62BD55}" xr6:coauthVersionLast="47" xr6:coauthVersionMax="47" xr10:uidLastSave="{00000000-0000-0000-0000-000000000000}"/>
  <bookViews>
    <workbookView xWindow="4305" yWindow="15" windowWidth="23070" windowHeight="13425" xr2:uid="{267FBB43-75E0-4BA0-AA7B-11E2EDC0BADC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I51" i="1"/>
  <c r="E51" i="1"/>
  <c r="I50" i="1"/>
  <c r="E50" i="1"/>
  <c r="I49" i="1"/>
  <c r="E49" i="1"/>
  <c r="H48" i="1"/>
  <c r="G48" i="1"/>
  <c r="I48" i="1" s="1"/>
  <c r="E48" i="1"/>
  <c r="I47" i="1"/>
  <c r="E47" i="1"/>
  <c r="I46" i="1"/>
  <c r="E46" i="1"/>
  <c r="I45" i="1"/>
  <c r="E45" i="1"/>
  <c r="H44" i="1"/>
  <c r="I44" i="1" s="1"/>
  <c r="G44" i="1"/>
  <c r="G60" i="1" s="1"/>
  <c r="E44" i="1"/>
  <c r="E43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D32" i="1" s="1"/>
  <c r="C33" i="1"/>
  <c r="E33" i="1" s="1"/>
  <c r="H32" i="1"/>
  <c r="G32" i="1"/>
  <c r="I32" i="1" s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42" i="1" s="1"/>
  <c r="G9" i="1"/>
  <c r="G42" i="1" s="1"/>
  <c r="E9" i="1"/>
  <c r="D9" i="1"/>
  <c r="C9" i="1"/>
  <c r="G61" i="1" l="1"/>
  <c r="I42" i="1"/>
  <c r="H61" i="1"/>
  <c r="D61" i="1"/>
  <c r="H60" i="1"/>
  <c r="I60" i="1" s="1"/>
  <c r="C32" i="1"/>
  <c r="E32" i="1" s="1"/>
  <c r="C61" i="1" l="1"/>
  <c r="E61" i="1" s="1"/>
  <c r="I61" i="1"/>
</calcChain>
</file>

<file path=xl/sharedStrings.xml><?xml version="1.0" encoding="utf-8"?>
<sst xmlns="http://schemas.openxmlformats.org/spreadsheetml/2006/main" count="107" uniqueCount="100">
  <si>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</si>
  <si>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</si>
  <si>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</si>
  <si>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</si>
  <si>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</si>
  <si>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</si>
  <si>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</si>
  <si>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</si>
  <si>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</si>
  <si>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</si>
  <si>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</si>
  <si>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</si>
  <si>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</si>
  <si>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</si>
  <si>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</si>
  <si>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</si>
  <si>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</si>
  <si>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</si>
  <si>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</si>
  <si>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</si>
  <si>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</si>
  <si>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</si>
  <si>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設備資金借入金元金償還支出</t>
  </si>
  <si>
    <t>　受取手形</t>
  </si>
  <si>
    <t>　１年以内返済予定設備資金借入金</t>
  </si>
  <si>
    <t>　貯蔵品</t>
  </si>
  <si>
    <t>　１年以内返済予定長期運営資金借入金</t>
  </si>
  <si>
    <t>　医薬品</t>
  </si>
  <si>
    <t>　１年以内返済予定リース債務</t>
  </si>
  <si>
    <t>　診療・療養費等材料</t>
  </si>
  <si>
    <t>　１年以内返済予定役員等長期借入金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</si>
  <si>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</si>
  <si>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</si>
  <si>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</si>
  <si>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</si>
  <si>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</si>
  <si>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預り金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</si>
  <si>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</si>
  <si>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</si>
  <si>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</si>
  <si>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</si>
  <si>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</si>
  <si>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</si>
  <si>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</si>
  <si>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仮受金</t>
  </si>
  <si>
    <t>　１年以内回収予定長期貸付金</t>
  </si>
  <si>
    <t>　賞与引当金</t>
  </si>
  <si>
    <t>　短期貸付金</t>
  </si>
  <si>
    <t>　その他の流動負債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</si>
  <si>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</si>
  <si>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</si>
  <si>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</si>
  <si>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</si>
  <si>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</si>
  <si>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</si>
  <si>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</si>
  <si>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</si>
  <si>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</si>
  <si>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</si>
  <si>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</si>
  <si>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</si>
  <si>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</si>
  <si>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</si>
  <si>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</si>
  <si>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</si>
  <si>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</si>
  <si>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</si>
  <si>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</si>
  <si>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建物附属設備</t>
  </si>
  <si>
    <t>　その他の固定負債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</si>
  <si>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</si>
  <si>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</si>
  <si>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</si>
  <si>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</si>
  <si>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</si>
  <si>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</si>
  <si>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</si>
  <si>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　第１号基本金</t>
  </si>
  <si>
    <t>　建設仮勘定</t>
  </si>
  <si>
    <t>　第３号基本金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</si>
  <si>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</si>
  <si>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</si>
  <si>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</si>
  <si>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</si>
  <si>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</si>
  <si>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聖神学園運営積立金</t>
  </si>
  <si>
    <t>　無形リース資産</t>
  </si>
  <si>
    <t>次期繰越活動増減差額</t>
  </si>
  <si>
    <t>（うち当期活動増減差額）</t>
  </si>
  <si>
    <t>　長期貸付金</t>
  </si>
  <si>
    <t>　聖神学園運営積立預金</t>
  </si>
  <si>
    <t>　共済財団退職金預け金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</si>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</sst>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3B3017F0-AE0A-4421-BFC0-E6E862036B85}"/>
    <cellStyle name="標準 3" xfId="2" xr:uid="{99DCA464-B728-439E-9876-4BD8FF5B4D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1229-79BE-4745-9862-3372307A45BC}">
  <sheetPr>
    <pageSetUpPr fitToPage="1"/>
  </sheetPr>
  <dimension ref="B1:I61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302001315</v>
      </c>
      <c r="D9" s="16">
        <f>+D10+D11+D12+D13+D14+D15+D16+D17+D18+D19+D20+D21+D22+D23+D24+D25+D26+D27+D28+D29+D30-ABS(D31)</f>
        <v>313987775</v>
      </c>
      <c r="E9" s="15">
        <f>C9-D9</f>
        <v>-11986460</v>
      </c>
      <c r="F9" s="14" t="s">
        <v>10</v>
      </c>
      <c r="G9" s="15">
        <f>+G10+G11+G12+G13+G14+G15+G16+G17+G18+G19+G20+G21+G22+G23+G24+G25+G26+G27+G28</f>
        <v>71268767</v>
      </c>
      <c r="H9" s="16">
        <f>+H10+H11+H12+H13+H14+H15+H16+H17+H18+H19+H20+H21+H22+H23+H24+H25+H26+H27+H28</f>
        <v>74510170</v>
      </c>
      <c r="I9" s="15">
        <f>G9-H9</f>
        <v>-3241403</v>
      </c>
    </row>
    <row r="10" spans="2:9" x14ac:dyDescent="0.4">
      <c r="B10" s="17" t="s">
        <v>11</v>
      </c>
      <c r="C10" s="18">
        <v>200112923</v>
      </c>
      <c r="D10" s="19">
        <v>206578443</v>
      </c>
      <c r="E10" s="18">
        <f t="shared" ref="E10:E61" si="0">C10-D10</f>
        <v>-6465520</v>
      </c>
      <c r="F10" s="17" t="s">
        <v>12</v>
      </c>
      <c r="G10" s="18"/>
      <c r="H10" s="19"/>
      <c r="I10" s="18">
        <f t="shared" ref="I10:I61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20444380</v>
      </c>
      <c r="H11" s="22">
        <v>24780456</v>
      </c>
      <c r="I11" s="21">
        <f t="shared" si="1"/>
        <v>-4336076</v>
      </c>
    </row>
    <row r="12" spans="2:9" x14ac:dyDescent="0.4">
      <c r="B12" s="20" t="s">
        <v>15</v>
      </c>
      <c r="C12" s="21">
        <v>101376266</v>
      </c>
      <c r="D12" s="22">
        <v>107126939</v>
      </c>
      <c r="E12" s="21">
        <f t="shared" si="0"/>
        <v>-5750673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>
        <v>21097</v>
      </c>
      <c r="D13" s="22">
        <v>17744</v>
      </c>
      <c r="E13" s="21">
        <f t="shared" si="0"/>
        <v>3353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>
        <v>27084000</v>
      </c>
      <c r="H16" s="22">
        <v>27229000</v>
      </c>
      <c r="I16" s="21">
        <f t="shared" si="1"/>
        <v>-145000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>
        <v>183600</v>
      </c>
      <c r="D21" s="22">
        <v>146770</v>
      </c>
      <c r="E21" s="21">
        <f t="shared" si="0"/>
        <v>36830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49016</v>
      </c>
      <c r="H22" s="22">
        <v>68148</v>
      </c>
      <c r="I22" s="21">
        <f t="shared" si="1"/>
        <v>-19132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>
        <v>2021892</v>
      </c>
      <c r="H23" s="22">
        <v>763087</v>
      </c>
      <c r="I23" s="21">
        <f t="shared" si="1"/>
        <v>1258805</v>
      </c>
    </row>
    <row r="24" spans="2:9" x14ac:dyDescent="0.4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>
        <v>307429</v>
      </c>
      <c r="D26" s="22">
        <v>117879</v>
      </c>
      <c r="E26" s="21">
        <f t="shared" si="0"/>
        <v>189550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>
        <v>21669479</v>
      </c>
      <c r="H27" s="22">
        <v>21669479</v>
      </c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52</v>
      </c>
      <c r="C32" s="15">
        <f>+C33 +C38</f>
        <v>1520659639</v>
      </c>
      <c r="D32" s="16">
        <f>+D33 +D38</f>
        <v>1077307414</v>
      </c>
      <c r="E32" s="15">
        <f t="shared" si="0"/>
        <v>443352225</v>
      </c>
      <c r="F32" s="14" t="s">
        <v>53</v>
      </c>
      <c r="G32" s="15">
        <f>+G33+G34+G35+G36+G37+G38+G39+G40+G41</f>
        <v>321068900</v>
      </c>
      <c r="H32" s="16">
        <f>+H33+H34+H35+H36+H37+H38+H39+H40+H41</f>
        <v>346441700</v>
      </c>
      <c r="I32" s="15">
        <f t="shared" si="1"/>
        <v>-25372800</v>
      </c>
    </row>
    <row r="33" spans="2:9" x14ac:dyDescent="0.4">
      <c r="B33" s="14" t="s">
        <v>54</v>
      </c>
      <c r="C33" s="15">
        <f>+C34+C35+C36+C37</f>
        <v>1312457185</v>
      </c>
      <c r="D33" s="16">
        <f>+D34+D35+D36+D37</f>
        <v>529302753</v>
      </c>
      <c r="E33" s="15">
        <f t="shared" si="0"/>
        <v>783154432</v>
      </c>
      <c r="F33" s="17" t="s">
        <v>55</v>
      </c>
      <c r="G33" s="18">
        <v>305909500</v>
      </c>
      <c r="H33" s="19">
        <v>332993500</v>
      </c>
      <c r="I33" s="18">
        <f t="shared" si="1"/>
        <v>-27084000</v>
      </c>
    </row>
    <row r="34" spans="2:9" x14ac:dyDescent="0.4">
      <c r="B34" s="17" t="s">
        <v>56</v>
      </c>
      <c r="C34" s="18">
        <v>210473904</v>
      </c>
      <c r="D34" s="19">
        <v>210473904</v>
      </c>
      <c r="E34" s="18">
        <f t="shared" si="0"/>
        <v>0</v>
      </c>
      <c r="F34" s="20" t="s">
        <v>57</v>
      </c>
      <c r="G34" s="21"/>
      <c r="H34" s="22"/>
      <c r="I34" s="21">
        <f t="shared" si="1"/>
        <v>0</v>
      </c>
    </row>
    <row r="35" spans="2:9" x14ac:dyDescent="0.4">
      <c r="B35" s="20" t="s">
        <v>58</v>
      </c>
      <c r="C35" s="21">
        <v>1101983281</v>
      </c>
      <c r="D35" s="22">
        <v>318828849</v>
      </c>
      <c r="E35" s="21">
        <f t="shared" si="0"/>
        <v>783154432</v>
      </c>
      <c r="F35" s="20" t="s">
        <v>59</v>
      </c>
      <c r="G35" s="21"/>
      <c r="H35" s="22"/>
      <c r="I35" s="21">
        <f t="shared" si="1"/>
        <v>0</v>
      </c>
    </row>
    <row r="36" spans="2:9" x14ac:dyDescent="0.4">
      <c r="B36" s="20" t="s">
        <v>60</v>
      </c>
      <c r="C36" s="21"/>
      <c r="D36" s="22"/>
      <c r="E36" s="21">
        <f t="shared" si="0"/>
        <v>0</v>
      </c>
      <c r="F36" s="20" t="s">
        <v>61</v>
      </c>
      <c r="G36" s="21"/>
      <c r="H36" s="22"/>
      <c r="I36" s="21">
        <f t="shared" si="1"/>
        <v>0</v>
      </c>
    </row>
    <row r="37" spans="2:9" x14ac:dyDescent="0.4">
      <c r="B37" s="20" t="s">
        <v>62</v>
      </c>
      <c r="C37" s="21"/>
      <c r="D37" s="22"/>
      <c r="E37" s="21">
        <f t="shared" si="0"/>
        <v>0</v>
      </c>
      <c r="F37" s="20" t="s">
        <v>63</v>
      </c>
      <c r="G37" s="21">
        <v>15159400</v>
      </c>
      <c r="H37" s="22">
        <v>13448200</v>
      </c>
      <c r="I37" s="21">
        <f t="shared" si="1"/>
        <v>1711200</v>
      </c>
    </row>
    <row r="38" spans="2:9" x14ac:dyDescent="0.4">
      <c r="B38" s="14" t="s">
        <v>64</v>
      </c>
      <c r="C38" s="15">
        <f>+C39+C40+C41+C42+C43+C44+C45+C46+C47+C48+C49+C50+C51+C52+C53+C54+C55+C56+C57+C58+C59-ABS(C60)</f>
        <v>208202454</v>
      </c>
      <c r="D38" s="16">
        <f>+D39+D40+D41+D42+D43+D44+D45+D46+D47+D48+D49+D50+D51+D52+D53+D54+D55+D56+D57+D58+D59-ABS(D60)</f>
        <v>548004661</v>
      </c>
      <c r="E38" s="15">
        <f t="shared" si="0"/>
        <v>-339802207</v>
      </c>
      <c r="F38" s="20" t="s">
        <v>65</v>
      </c>
      <c r="G38" s="21"/>
      <c r="H38" s="22"/>
      <c r="I38" s="21">
        <f t="shared" si="1"/>
        <v>0</v>
      </c>
    </row>
    <row r="39" spans="2:9" x14ac:dyDescent="0.4">
      <c r="B39" s="17" t="s">
        <v>56</v>
      </c>
      <c r="C39" s="18">
        <v>83338198</v>
      </c>
      <c r="D39" s="19">
        <v>83338198</v>
      </c>
      <c r="E39" s="18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 x14ac:dyDescent="0.4">
      <c r="B40" s="20" t="s">
        <v>58</v>
      </c>
      <c r="C40" s="21">
        <v>51573989</v>
      </c>
      <c r="D40" s="22">
        <v>53642740</v>
      </c>
      <c r="E40" s="21">
        <f t="shared" si="0"/>
        <v>-2068751</v>
      </c>
      <c r="F40" s="20" t="s">
        <v>67</v>
      </c>
      <c r="G40" s="21"/>
      <c r="H40" s="22"/>
      <c r="I40" s="21">
        <f t="shared" si="1"/>
        <v>0</v>
      </c>
    </row>
    <row r="41" spans="2:9" x14ac:dyDescent="0.4">
      <c r="B41" s="20" t="s">
        <v>68</v>
      </c>
      <c r="C41" s="21"/>
      <c r="D41" s="22"/>
      <c r="E41" s="21">
        <f t="shared" si="0"/>
        <v>0</v>
      </c>
      <c r="F41" s="20" t="s">
        <v>69</v>
      </c>
      <c r="G41" s="21"/>
      <c r="H41" s="22"/>
      <c r="I41" s="21">
        <f t="shared" si="1"/>
        <v>0</v>
      </c>
    </row>
    <row r="42" spans="2:9" x14ac:dyDescent="0.4">
      <c r="B42" s="20" t="s">
        <v>70</v>
      </c>
      <c r="C42" s="21">
        <v>22125087</v>
      </c>
      <c r="D42" s="22">
        <v>20121046</v>
      </c>
      <c r="E42" s="21">
        <f t="shared" si="0"/>
        <v>2004041</v>
      </c>
      <c r="F42" s="14" t="s">
        <v>71</v>
      </c>
      <c r="G42" s="15">
        <f>+G9 +G32</f>
        <v>392337667</v>
      </c>
      <c r="H42" s="15">
        <f>+H9 +H32</f>
        <v>420951870</v>
      </c>
      <c r="I42" s="15">
        <f t="shared" si="1"/>
        <v>-28614203</v>
      </c>
    </row>
    <row r="43" spans="2:9" x14ac:dyDescent="0.4">
      <c r="B43" s="20" t="s">
        <v>72</v>
      </c>
      <c r="C43" s="21">
        <v>144375</v>
      </c>
      <c r="D43" s="22">
        <v>171875</v>
      </c>
      <c r="E43" s="21">
        <f t="shared" si="0"/>
        <v>-27500</v>
      </c>
      <c r="F43" s="23" t="s">
        <v>73</v>
      </c>
      <c r="G43" s="24"/>
      <c r="H43" s="24"/>
      <c r="I43" s="25"/>
    </row>
    <row r="44" spans="2:9" x14ac:dyDescent="0.4">
      <c r="B44" s="20" t="s">
        <v>74</v>
      </c>
      <c r="C44" s="21">
        <v>7956166</v>
      </c>
      <c r="D44" s="22">
        <v>10056329</v>
      </c>
      <c r="E44" s="21">
        <f t="shared" si="0"/>
        <v>-2100163</v>
      </c>
      <c r="F44" s="17" t="s">
        <v>75</v>
      </c>
      <c r="G44" s="18">
        <f>+G45+G46</f>
        <v>221463771</v>
      </c>
      <c r="H44" s="19">
        <f>+H45+H46</f>
        <v>221463771</v>
      </c>
      <c r="I44" s="18">
        <f t="shared" si="1"/>
        <v>0</v>
      </c>
    </row>
    <row r="45" spans="2:9" x14ac:dyDescent="0.4">
      <c r="B45" s="20" t="s">
        <v>76</v>
      </c>
      <c r="C45" s="21">
        <v>26843450</v>
      </c>
      <c r="D45" s="22">
        <v>7403537</v>
      </c>
      <c r="E45" s="21">
        <f t="shared" si="0"/>
        <v>19439913</v>
      </c>
      <c r="F45" s="20" t="s">
        <v>77</v>
      </c>
      <c r="G45" s="21">
        <v>215118771</v>
      </c>
      <c r="H45" s="22">
        <v>215118771</v>
      </c>
      <c r="I45" s="21">
        <f t="shared" si="1"/>
        <v>0</v>
      </c>
    </row>
    <row r="46" spans="2:9" x14ac:dyDescent="0.4">
      <c r="B46" s="20" t="s">
        <v>78</v>
      </c>
      <c r="C46" s="21"/>
      <c r="D46" s="22">
        <v>308653000</v>
      </c>
      <c r="E46" s="21">
        <f t="shared" si="0"/>
        <v>-308653000</v>
      </c>
      <c r="F46" s="20" t="s">
        <v>79</v>
      </c>
      <c r="G46" s="21">
        <v>6345000</v>
      </c>
      <c r="H46" s="22">
        <v>6345000</v>
      </c>
      <c r="I46" s="21">
        <f t="shared" si="1"/>
        <v>0</v>
      </c>
    </row>
    <row r="47" spans="2:9" x14ac:dyDescent="0.4">
      <c r="B47" s="20" t="s">
        <v>80</v>
      </c>
      <c r="C47" s="21"/>
      <c r="D47" s="22"/>
      <c r="E47" s="21">
        <f t="shared" si="0"/>
        <v>0</v>
      </c>
      <c r="F47" s="20" t="s">
        <v>81</v>
      </c>
      <c r="G47" s="21">
        <v>73471221</v>
      </c>
      <c r="H47" s="22">
        <v>89934802</v>
      </c>
      <c r="I47" s="21">
        <f t="shared" si="1"/>
        <v>-16463581</v>
      </c>
    </row>
    <row r="48" spans="2:9" x14ac:dyDescent="0.4">
      <c r="B48" s="20" t="s">
        <v>82</v>
      </c>
      <c r="C48" s="21">
        <v>970107</v>
      </c>
      <c r="D48" s="22">
        <v>1068058</v>
      </c>
      <c r="E48" s="21">
        <f t="shared" si="0"/>
        <v>-97951</v>
      </c>
      <c r="F48" s="20" t="s">
        <v>83</v>
      </c>
      <c r="G48" s="21">
        <f>+G49</f>
        <v>41682</v>
      </c>
      <c r="H48" s="22">
        <f>+H49</f>
        <v>50051678</v>
      </c>
      <c r="I48" s="21">
        <f t="shared" si="1"/>
        <v>-50009996</v>
      </c>
    </row>
    <row r="49" spans="2:9" x14ac:dyDescent="0.4">
      <c r="B49" s="20" t="s">
        <v>84</v>
      </c>
      <c r="C49" s="21"/>
      <c r="D49" s="22"/>
      <c r="E49" s="21">
        <f t="shared" si="0"/>
        <v>0</v>
      </c>
      <c r="F49" s="20" t="s">
        <v>85</v>
      </c>
      <c r="G49" s="21">
        <v>41682</v>
      </c>
      <c r="H49" s="22">
        <v>50051678</v>
      </c>
      <c r="I49" s="21">
        <f t="shared" si="1"/>
        <v>-50009996</v>
      </c>
    </row>
    <row r="50" spans="2:9" x14ac:dyDescent="0.4">
      <c r="B50" s="20" t="s">
        <v>86</v>
      </c>
      <c r="C50" s="21"/>
      <c r="D50" s="22"/>
      <c r="E50" s="21">
        <f t="shared" si="0"/>
        <v>0</v>
      </c>
      <c r="F50" s="20" t="s">
        <v>87</v>
      </c>
      <c r="G50" s="21">
        <v>1135346613</v>
      </c>
      <c r="H50" s="22">
        <v>608893068</v>
      </c>
      <c r="I50" s="21">
        <f t="shared" si="1"/>
        <v>526453545</v>
      </c>
    </row>
    <row r="51" spans="2:9" x14ac:dyDescent="0.4">
      <c r="B51" s="20" t="s">
        <v>62</v>
      </c>
      <c r="C51" s="21">
        <v>50000</v>
      </c>
      <c r="D51" s="22">
        <v>50000</v>
      </c>
      <c r="E51" s="21">
        <f t="shared" si="0"/>
        <v>0</v>
      </c>
      <c r="F51" s="20" t="s">
        <v>88</v>
      </c>
      <c r="G51" s="21">
        <v>476443549</v>
      </c>
      <c r="H51" s="22">
        <v>74525490</v>
      </c>
      <c r="I51" s="21">
        <f t="shared" si="1"/>
        <v>401918059</v>
      </c>
    </row>
    <row r="52" spans="2:9" x14ac:dyDescent="0.4">
      <c r="B52" s="20" t="s">
        <v>89</v>
      </c>
      <c r="C52" s="21"/>
      <c r="D52" s="22"/>
      <c r="E52" s="21">
        <f t="shared" si="0"/>
        <v>0</v>
      </c>
      <c r="F52" s="20"/>
      <c r="G52" s="21"/>
      <c r="H52" s="21"/>
      <c r="I52" s="21"/>
    </row>
    <row r="53" spans="2:9" x14ac:dyDescent="0.4">
      <c r="B53" s="20" t="s">
        <v>90</v>
      </c>
      <c r="C53" s="21">
        <v>41682</v>
      </c>
      <c r="D53" s="22">
        <v>50051678</v>
      </c>
      <c r="E53" s="21">
        <f t="shared" si="0"/>
        <v>-50009996</v>
      </c>
      <c r="F53" s="20"/>
      <c r="G53" s="21"/>
      <c r="H53" s="21"/>
      <c r="I53" s="21"/>
    </row>
    <row r="54" spans="2:9" x14ac:dyDescent="0.4">
      <c r="B54" s="20" t="s">
        <v>91</v>
      </c>
      <c r="C54" s="21">
        <v>15159400</v>
      </c>
      <c r="D54" s="22">
        <v>13448200</v>
      </c>
      <c r="E54" s="21">
        <f t="shared" si="0"/>
        <v>1711200</v>
      </c>
      <c r="F54" s="20"/>
      <c r="G54" s="21"/>
      <c r="H54" s="21"/>
      <c r="I54" s="21"/>
    </row>
    <row r="55" spans="2:9" x14ac:dyDescent="0.4">
      <c r="B55" s="20" t="s">
        <v>92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93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94</v>
      </c>
      <c r="C57" s="21"/>
      <c r="D57" s="22"/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95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x14ac:dyDescent="0.4">
      <c r="B59" s="20" t="s">
        <v>96</v>
      </c>
      <c r="C59" s="21"/>
      <c r="D59" s="22"/>
      <c r="E59" s="21">
        <f t="shared" si="0"/>
        <v>0</v>
      </c>
      <c r="F59" s="26"/>
      <c r="G59" s="27"/>
      <c r="H59" s="27"/>
      <c r="I59" s="27"/>
    </row>
    <row r="60" spans="2:9" x14ac:dyDescent="0.4">
      <c r="B60" s="26" t="s">
        <v>51</v>
      </c>
      <c r="C60" s="27"/>
      <c r="D60" s="28"/>
      <c r="E60" s="27">
        <f t="shared" si="0"/>
        <v>0</v>
      </c>
      <c r="F60" s="14" t="s">
        <v>97</v>
      </c>
      <c r="G60" s="15">
        <f>+G44 +G47 +G48 +G50</f>
        <v>1430323287</v>
      </c>
      <c r="H60" s="15">
        <f>+H44 +H47 +H48 +H50</f>
        <v>970343319</v>
      </c>
      <c r="I60" s="15">
        <f t="shared" si="1"/>
        <v>459979968</v>
      </c>
    </row>
    <row r="61" spans="2:9" x14ac:dyDescent="0.4">
      <c r="B61" s="14" t="s">
        <v>98</v>
      </c>
      <c r="C61" s="15">
        <f>+C9 +C32</f>
        <v>1822660954</v>
      </c>
      <c r="D61" s="15">
        <f>+D9 +D32</f>
        <v>1391295189</v>
      </c>
      <c r="E61" s="15">
        <f t="shared" si="0"/>
        <v>431365765</v>
      </c>
      <c r="F61" s="29" t="s">
        <v>99</v>
      </c>
      <c r="G61" s="30">
        <f>+G42 +G60</f>
        <v>1822660954</v>
      </c>
      <c r="H61" s="30">
        <f>+H42 +H60</f>
        <v>1391295189</v>
      </c>
      <c r="I61" s="30">
        <f t="shared" si="1"/>
        <v>431365765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&amp;L社会福祉法人ありす福祉会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Rollie</dc:creator>
  <cp:lastModifiedBy>Rollie</cp:lastModifiedBy>
  <dcterms:created xsi:type="dcterms:W3CDTF">2021-06-23T07:37:17Z</dcterms:created>
  <dcterms:modified xsi:type="dcterms:W3CDTF">2021-06-23T07:37:18Z</dcterms:modified>
</cp:coreProperties>
</file>