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事務局データ\01_事務局関連\02_総会・理事会・事務局会\総会資料\令和2年度\総会資料\"/>
    </mc:Choice>
  </mc:AlternateContent>
  <xr:revisionPtr revIDLastSave="0" documentId="13_ncr:1_{BFA82A2B-4007-456F-BB2C-BA17E62B4860}" xr6:coauthVersionLast="36" xr6:coauthVersionMax="36" xr10:uidLastSave="{00000000-0000-0000-0000-000000000000}"/>
  <bookViews>
    <workbookView xWindow="0" yWindow="0" windowWidth="19650" windowHeight="7725" xr2:uid="{02358C44-4601-4D4E-A998-DB80742B4E34}"/>
  </bookViews>
  <sheets>
    <sheet name="p11_活動予算案_R2" sheetId="1" r:id="rId1"/>
    <sheet name="(s参考資料）事業別予算案_R2" sheetId="3" r:id="rId2"/>
    <sheet name="(参考資料）活動予算案_R1" sheetId="2" r:id="rId3"/>
  </sheets>
  <externalReferences>
    <externalReference r:id="rId4"/>
  </externalReferences>
  <definedNames>
    <definedName name="_xlnm.Print_Area" localSheetId="2">'(参考資料）活動予算案_R1'!$A$1:$J$77</definedName>
    <definedName name="_xlnm.Print_Area" localSheetId="0">p11_活動予算案_R2!$A$1:$J$76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E68" i="1"/>
  <c r="E23" i="1"/>
  <c r="D19" i="1"/>
  <c r="D16" i="1"/>
  <c r="D12" i="1"/>
  <c r="D10" i="1"/>
  <c r="C51" i="1"/>
  <c r="C66" i="1"/>
  <c r="J42" i="3" l="1"/>
  <c r="L41" i="3"/>
  <c r="J41" i="3"/>
  <c r="I41" i="3"/>
  <c r="H41" i="3"/>
  <c r="G41" i="3"/>
  <c r="E41" i="3"/>
  <c r="D41" i="3"/>
  <c r="C41" i="3"/>
  <c r="F41" i="3" s="1"/>
  <c r="K40" i="3"/>
  <c r="M40" i="3" s="1"/>
  <c r="I40" i="3"/>
  <c r="F40" i="3"/>
  <c r="K39" i="3"/>
  <c r="M39" i="3" s="1"/>
  <c r="I39" i="3"/>
  <c r="F39" i="3"/>
  <c r="K38" i="3"/>
  <c r="M38" i="3" s="1"/>
  <c r="I38" i="3"/>
  <c r="F38" i="3"/>
  <c r="K37" i="3"/>
  <c r="M37" i="3" s="1"/>
  <c r="I37" i="3"/>
  <c r="F37" i="3"/>
  <c r="K36" i="3"/>
  <c r="M36" i="3" s="1"/>
  <c r="I36" i="3"/>
  <c r="F36" i="3"/>
  <c r="K35" i="3"/>
  <c r="M35" i="3" s="1"/>
  <c r="I35" i="3"/>
  <c r="F35" i="3"/>
  <c r="K34" i="3"/>
  <c r="M34" i="3" s="1"/>
  <c r="I34" i="3"/>
  <c r="F34" i="3"/>
  <c r="K33" i="3"/>
  <c r="M33" i="3" s="1"/>
  <c r="I33" i="3"/>
  <c r="F33" i="3"/>
  <c r="K32" i="3"/>
  <c r="M32" i="3" s="1"/>
  <c r="I32" i="3"/>
  <c r="F32" i="3"/>
  <c r="K31" i="3"/>
  <c r="M31" i="3" s="1"/>
  <c r="I31" i="3"/>
  <c r="F31" i="3"/>
  <c r="K30" i="3"/>
  <c r="M30" i="3" s="1"/>
  <c r="I30" i="3"/>
  <c r="F30" i="3"/>
  <c r="K29" i="3"/>
  <c r="M29" i="3" s="1"/>
  <c r="I29" i="3"/>
  <c r="F29" i="3"/>
  <c r="K28" i="3"/>
  <c r="M28" i="3" s="1"/>
  <c r="I28" i="3"/>
  <c r="F28" i="3"/>
  <c r="K27" i="3"/>
  <c r="K41" i="3" s="1"/>
  <c r="M41" i="3" s="1"/>
  <c r="I27" i="3"/>
  <c r="F27" i="3"/>
  <c r="K26" i="3"/>
  <c r="L25" i="3"/>
  <c r="L42" i="3" s="1"/>
  <c r="J25" i="3"/>
  <c r="H25" i="3"/>
  <c r="H42" i="3" s="1"/>
  <c r="G25" i="3"/>
  <c r="G42" i="3" s="1"/>
  <c r="E25" i="3"/>
  <c r="E42" i="3" s="1"/>
  <c r="D25" i="3"/>
  <c r="D42" i="3" s="1"/>
  <c r="C25" i="3"/>
  <c r="C42" i="3" s="1"/>
  <c r="K24" i="3"/>
  <c r="M24" i="3" s="1"/>
  <c r="I24" i="3"/>
  <c r="F24" i="3"/>
  <c r="K23" i="3"/>
  <c r="M23" i="3" s="1"/>
  <c r="I23" i="3"/>
  <c r="F23" i="3"/>
  <c r="K22" i="3"/>
  <c r="M22" i="3" s="1"/>
  <c r="I22" i="3"/>
  <c r="I21" i="3"/>
  <c r="F21" i="3"/>
  <c r="K21" i="3" s="1"/>
  <c r="M21" i="3" s="1"/>
  <c r="I20" i="3"/>
  <c r="I25" i="3" s="1"/>
  <c r="I42" i="3" s="1"/>
  <c r="F20" i="3"/>
  <c r="F25" i="3" s="1"/>
  <c r="L17" i="3"/>
  <c r="J17" i="3"/>
  <c r="J43" i="3" s="1"/>
  <c r="H17" i="3"/>
  <c r="H43" i="3" s="1"/>
  <c r="G17" i="3"/>
  <c r="E17" i="3"/>
  <c r="D17" i="3"/>
  <c r="C17" i="3"/>
  <c r="F17" i="3" s="1"/>
  <c r="I16" i="3"/>
  <c r="F16" i="3"/>
  <c r="K16" i="3" s="1"/>
  <c r="M16" i="3" s="1"/>
  <c r="I15" i="3"/>
  <c r="F15" i="3"/>
  <c r="K15" i="3" s="1"/>
  <c r="M15" i="3" s="1"/>
  <c r="K14" i="3"/>
  <c r="M14" i="3" s="1"/>
  <c r="I14" i="3"/>
  <c r="F14" i="3"/>
  <c r="I13" i="3"/>
  <c r="F13" i="3"/>
  <c r="K13" i="3" s="1"/>
  <c r="M13" i="3" s="1"/>
  <c r="I12" i="3"/>
  <c r="F12" i="3"/>
  <c r="K12" i="3" s="1"/>
  <c r="M12" i="3" s="1"/>
  <c r="I11" i="3"/>
  <c r="F11" i="3"/>
  <c r="K11" i="3" s="1"/>
  <c r="M11" i="3" s="1"/>
  <c r="I10" i="3"/>
  <c r="F10" i="3"/>
  <c r="K10" i="3" s="1"/>
  <c r="M10" i="3" s="1"/>
  <c r="I9" i="3"/>
  <c r="I17" i="3" s="1"/>
  <c r="I43" i="3" s="1"/>
  <c r="F9" i="3"/>
  <c r="K9" i="3" s="1"/>
  <c r="F43" i="3" l="1"/>
  <c r="K43" i="3" s="1"/>
  <c r="D43" i="3"/>
  <c r="E43" i="3"/>
  <c r="L43" i="3"/>
  <c r="M9" i="3"/>
  <c r="K17" i="3"/>
  <c r="M17" i="3" s="1"/>
  <c r="M43" i="3" s="1"/>
  <c r="M46" i="3" s="1"/>
  <c r="G43" i="3"/>
  <c r="F42" i="3"/>
  <c r="K42" i="3" s="1"/>
  <c r="M42" i="3" s="1"/>
  <c r="C43" i="3"/>
  <c r="K20" i="3"/>
  <c r="M27" i="3"/>
  <c r="C44" i="1"/>
  <c r="D45" i="1" s="1"/>
  <c r="C9" i="2"/>
  <c r="C10" i="2"/>
  <c r="D10" i="2"/>
  <c r="D12" i="2"/>
  <c r="E23" i="2" s="1"/>
  <c r="D16" i="2"/>
  <c r="D19" i="2"/>
  <c r="D22" i="2"/>
  <c r="C30" i="2"/>
  <c r="C44" i="2"/>
  <c r="D45" i="2"/>
  <c r="C51" i="2"/>
  <c r="D68" i="2" s="1"/>
  <c r="E69" i="2" s="1"/>
  <c r="C67" i="2"/>
  <c r="C9" i="1"/>
  <c r="C10" i="1"/>
  <c r="D22" i="1"/>
  <c r="C30" i="1"/>
  <c r="D67" i="1"/>
  <c r="K25" i="3" l="1"/>
  <c r="M25" i="3" s="1"/>
  <c r="M20" i="3"/>
  <c r="E72" i="1"/>
  <c r="E74" i="1" s="1"/>
  <c r="E73" i="2"/>
  <c r="E75" i="2" s="1"/>
  <c r="E70" i="2"/>
</calcChain>
</file>

<file path=xl/sharedStrings.xml><?xml version="1.0" encoding="utf-8"?>
<sst xmlns="http://schemas.openxmlformats.org/spreadsheetml/2006/main" count="341" uniqueCount="179">
  <si>
    <t>　</t>
    <phoneticPr fontId="5"/>
  </si>
  <si>
    <t>期末現預金残高</t>
    <rPh sb="0" eb="2">
      <t>キマツ</t>
    </rPh>
    <rPh sb="2" eb="5">
      <t>ゲンヨキン</t>
    </rPh>
    <rPh sb="5" eb="7">
      <t>ザンダカ</t>
    </rPh>
    <phoneticPr fontId="5"/>
  </si>
  <si>
    <t>　　　　次期繰越正味財産額</t>
    <rPh sb="4" eb="6">
      <t>ジキ</t>
    </rPh>
    <rPh sb="6" eb="8">
      <t>クリコシ</t>
    </rPh>
    <rPh sb="8" eb="10">
      <t>ショウミ</t>
    </rPh>
    <rPh sb="10" eb="12">
      <t>ザイサン</t>
    </rPh>
    <rPh sb="12" eb="13">
      <t>ガク</t>
    </rPh>
    <phoneticPr fontId="5"/>
  </si>
  <si>
    <t>　　　　前期繰越正味財産額</t>
    <rPh sb="4" eb="6">
      <t>ゼンキ</t>
    </rPh>
    <rPh sb="6" eb="8">
      <t>クリコシ</t>
    </rPh>
    <rPh sb="8" eb="10">
      <t>ショウミ</t>
    </rPh>
    <rPh sb="10" eb="12">
      <t>ザイサン</t>
    </rPh>
    <rPh sb="12" eb="13">
      <t>ガク</t>
    </rPh>
    <phoneticPr fontId="5"/>
  </si>
  <si>
    <t>　　　　当期正味財産増減額</t>
    <rPh sb="4" eb="6">
      <t>トウキ</t>
    </rPh>
    <rPh sb="6" eb="8">
      <t>ショウミ</t>
    </rPh>
    <rPh sb="8" eb="10">
      <t>ザイサン</t>
    </rPh>
    <rPh sb="10" eb="13">
      <t>ゾウゲンガク</t>
    </rPh>
    <phoneticPr fontId="5"/>
  </si>
  <si>
    <t>Ⅳ　経常外費用</t>
    <rPh sb="2" eb="4">
      <t>ケイジョウ</t>
    </rPh>
    <rPh sb="4" eb="5">
      <t>ガイ</t>
    </rPh>
    <rPh sb="5" eb="7">
      <t>ヒヨウ</t>
    </rPh>
    <phoneticPr fontId="5"/>
  </si>
  <si>
    <t>Ⅲ　経常外収益</t>
    <rPh sb="2" eb="4">
      <t>ケイジョウ</t>
    </rPh>
    <rPh sb="4" eb="5">
      <t>ガイ</t>
    </rPh>
    <rPh sb="5" eb="7">
      <t>シュウエキ</t>
    </rPh>
    <phoneticPr fontId="5"/>
  </si>
  <si>
    <t>　　　　当期経常増減額</t>
    <rPh sb="4" eb="6">
      <t>トウキ</t>
    </rPh>
    <rPh sb="6" eb="8">
      <t>ケイジョウ</t>
    </rPh>
    <rPh sb="8" eb="11">
      <t>ゾウゲンガク</t>
    </rPh>
    <phoneticPr fontId="5"/>
  </si>
  <si>
    <t>　　経常費用計</t>
    <rPh sb="2" eb="4">
      <t>ケイジョウ</t>
    </rPh>
    <rPh sb="4" eb="5">
      <t>ヒ</t>
    </rPh>
    <rPh sb="5" eb="6">
      <t>ヨウ</t>
    </rPh>
    <rPh sb="6" eb="7">
      <t>ケイ</t>
    </rPh>
    <phoneticPr fontId="5"/>
  </si>
  <si>
    <t>　　　　管理費計</t>
    <rPh sb="4" eb="7">
      <t>カンリヒ</t>
    </rPh>
    <rPh sb="7" eb="8">
      <t>ケイ</t>
    </rPh>
    <phoneticPr fontId="5"/>
  </si>
  <si>
    <t xml:space="preserve"> </t>
    <phoneticPr fontId="5"/>
  </si>
  <si>
    <t>　　　　　　その他経費計</t>
    <rPh sb="8" eb="9">
      <t>タ</t>
    </rPh>
    <rPh sb="9" eb="11">
      <t>ケイヒ</t>
    </rPh>
    <rPh sb="11" eb="12">
      <t>ケイ</t>
    </rPh>
    <phoneticPr fontId="5"/>
  </si>
  <si>
    <t>　　　　　　雑費</t>
    <rPh sb="6" eb="8">
      <t>ザッピ</t>
    </rPh>
    <phoneticPr fontId="5"/>
  </si>
  <si>
    <t>住民票取得等</t>
    <rPh sb="0" eb="2">
      <t>ジュウミン</t>
    </rPh>
    <rPh sb="2" eb="3">
      <t>ヒョウ</t>
    </rPh>
    <rPh sb="3" eb="5">
      <t>シュトク</t>
    </rPh>
    <rPh sb="5" eb="6">
      <t>トウ</t>
    </rPh>
    <phoneticPr fontId="5"/>
  </si>
  <si>
    <t>　　　　　　支払手数料</t>
    <rPh sb="6" eb="8">
      <t>シハライ</t>
    </rPh>
    <rPh sb="8" eb="11">
      <t>テスウリョウ</t>
    </rPh>
    <phoneticPr fontId="5"/>
  </si>
  <si>
    <t>事務所賃借料（含光熱費）</t>
    <rPh sb="0" eb="2">
      <t>ジム</t>
    </rPh>
    <rPh sb="2" eb="3">
      <t>ショ</t>
    </rPh>
    <rPh sb="3" eb="6">
      <t>チンシャクリョウ</t>
    </rPh>
    <rPh sb="7" eb="8">
      <t>フク</t>
    </rPh>
    <rPh sb="8" eb="11">
      <t>コウネツヒ</t>
    </rPh>
    <phoneticPr fontId="5"/>
  </si>
  <si>
    <t>　　　　　　賃借料・使用料</t>
    <rPh sb="6" eb="9">
      <t>チンシャクリョウ</t>
    </rPh>
    <rPh sb="10" eb="13">
      <t>シヨウリョウ</t>
    </rPh>
    <phoneticPr fontId="5"/>
  </si>
  <si>
    <t>ボランテイア保険</t>
    <rPh sb="6" eb="8">
      <t>ホケン</t>
    </rPh>
    <phoneticPr fontId="5"/>
  </si>
  <si>
    <t>　　　　　　保険料</t>
    <rPh sb="6" eb="9">
      <t>ホケンリョウ</t>
    </rPh>
    <phoneticPr fontId="5"/>
  </si>
  <si>
    <t>総会関連・報告書・申請書等の送付代、電話・ＦＡＸ代</t>
    <rPh sb="0" eb="2">
      <t>ソウカイ</t>
    </rPh>
    <rPh sb="2" eb="4">
      <t>カンレン</t>
    </rPh>
    <rPh sb="5" eb="8">
      <t>ホウコクショ</t>
    </rPh>
    <rPh sb="9" eb="12">
      <t>シンセイショ</t>
    </rPh>
    <rPh sb="12" eb="13">
      <t>トウ</t>
    </rPh>
    <rPh sb="14" eb="16">
      <t>ソウフ</t>
    </rPh>
    <rPh sb="16" eb="17">
      <t>ダイ</t>
    </rPh>
    <rPh sb="18" eb="20">
      <t>デンワ</t>
    </rPh>
    <rPh sb="24" eb="25">
      <t>ダイ</t>
    </rPh>
    <phoneticPr fontId="5"/>
  </si>
  <si>
    <t>　　　　　　通信費</t>
    <rPh sb="6" eb="9">
      <t>ツウシンヒ</t>
    </rPh>
    <phoneticPr fontId="5"/>
  </si>
  <si>
    <t>事務用品等</t>
    <rPh sb="0" eb="3">
      <t>ジムヨウ</t>
    </rPh>
    <rPh sb="3" eb="4">
      <t>ヒン</t>
    </rPh>
    <rPh sb="4" eb="5">
      <t>トウ</t>
    </rPh>
    <phoneticPr fontId="5"/>
  </si>
  <si>
    <t>　　　　　　事務消耗品費</t>
    <rPh sb="6" eb="8">
      <t>ジム</t>
    </rPh>
    <rPh sb="8" eb="10">
      <t>ショウモウ</t>
    </rPh>
    <rPh sb="10" eb="11">
      <t>ヒン</t>
    </rPh>
    <rPh sb="11" eb="12">
      <t>ヒ</t>
    </rPh>
    <phoneticPr fontId="5"/>
  </si>
  <si>
    <t>広報紙・名刺作成、プリンターインク代、コピー代等</t>
    <rPh sb="0" eb="2">
      <t>コウホウ</t>
    </rPh>
    <rPh sb="2" eb="3">
      <t>シ</t>
    </rPh>
    <rPh sb="4" eb="6">
      <t>メイシ</t>
    </rPh>
    <rPh sb="6" eb="8">
      <t>サクセイ</t>
    </rPh>
    <rPh sb="17" eb="18">
      <t>ダイ</t>
    </rPh>
    <rPh sb="22" eb="23">
      <t>ダイ</t>
    </rPh>
    <rPh sb="23" eb="24">
      <t>トウ</t>
    </rPh>
    <phoneticPr fontId="5"/>
  </si>
  <si>
    <t>　　　　　　印刷製本費</t>
    <rPh sb="6" eb="8">
      <t>インサツ</t>
    </rPh>
    <rPh sb="8" eb="10">
      <t>セイホン</t>
    </rPh>
    <rPh sb="10" eb="11">
      <t>ヒ</t>
    </rPh>
    <phoneticPr fontId="5"/>
  </si>
  <si>
    <t>NPO運営等研修受講・図書費</t>
    <rPh sb="3" eb="5">
      <t>ウンエイ</t>
    </rPh>
    <rPh sb="5" eb="6">
      <t>トウ</t>
    </rPh>
    <rPh sb="6" eb="8">
      <t>ケンシュウ</t>
    </rPh>
    <rPh sb="8" eb="10">
      <t>ジュコウ</t>
    </rPh>
    <rPh sb="11" eb="13">
      <t>トショ</t>
    </rPh>
    <rPh sb="13" eb="14">
      <t>ヒ</t>
    </rPh>
    <phoneticPr fontId="5"/>
  </si>
  <si>
    <t>　　　　　　研修費</t>
    <rPh sb="6" eb="9">
      <t>ケンシュウヒ</t>
    </rPh>
    <phoneticPr fontId="5"/>
  </si>
  <si>
    <t>他団体総会出席、法務局届出等</t>
    <rPh sb="0" eb="1">
      <t>タ</t>
    </rPh>
    <rPh sb="1" eb="3">
      <t>ダンタイ</t>
    </rPh>
    <rPh sb="3" eb="5">
      <t>ソウカイ</t>
    </rPh>
    <rPh sb="5" eb="7">
      <t>シュッセキ</t>
    </rPh>
    <rPh sb="8" eb="11">
      <t>ホウムキョク</t>
    </rPh>
    <rPh sb="11" eb="13">
      <t>トドケデ</t>
    </rPh>
    <rPh sb="13" eb="14">
      <t>トウ</t>
    </rPh>
    <phoneticPr fontId="5"/>
  </si>
  <si>
    <t>　　　　　　旅費交通費</t>
    <rPh sb="6" eb="8">
      <t>リョヒ</t>
    </rPh>
    <rPh sb="8" eb="11">
      <t>コウツウヒ</t>
    </rPh>
    <phoneticPr fontId="5"/>
  </si>
  <si>
    <t>手土産（支援企業訪問）</t>
    <rPh sb="0" eb="3">
      <t>テミヤゲ</t>
    </rPh>
    <rPh sb="4" eb="6">
      <t>シエン</t>
    </rPh>
    <rPh sb="6" eb="8">
      <t>キギョウ</t>
    </rPh>
    <rPh sb="8" eb="10">
      <t>ホウモン</t>
    </rPh>
    <phoneticPr fontId="5"/>
  </si>
  <si>
    <t>　　　　　　交際費</t>
    <rPh sb="6" eb="8">
      <t>コウサイ</t>
    </rPh>
    <rPh sb="8" eb="9">
      <t>ヒ</t>
    </rPh>
    <phoneticPr fontId="5"/>
  </si>
  <si>
    <t>おとなカルチャー（ケーキ工房会場費）</t>
    <rPh sb="12" eb="14">
      <t>コウボウ</t>
    </rPh>
    <phoneticPr fontId="5"/>
  </si>
  <si>
    <t>　　　　　　福利厚生費</t>
    <rPh sb="6" eb="8">
      <t>フクリ</t>
    </rPh>
    <rPh sb="8" eb="11">
      <t>コウセイヒ</t>
    </rPh>
    <phoneticPr fontId="5"/>
  </si>
  <si>
    <t>総会・理事会（お茶代）</t>
    <rPh sb="0" eb="2">
      <t>ソウカイ</t>
    </rPh>
    <rPh sb="3" eb="6">
      <t>リジカイ</t>
    </rPh>
    <rPh sb="8" eb="10">
      <t>チャダイ</t>
    </rPh>
    <phoneticPr fontId="5"/>
  </si>
  <si>
    <t>　　　　　　会議費</t>
    <rPh sb="6" eb="9">
      <t>カイギヒ</t>
    </rPh>
    <phoneticPr fontId="5"/>
  </si>
  <si>
    <t>あいちこどもNPOセンター年会費</t>
    <rPh sb="13" eb="16">
      <t>ネンカイヒ</t>
    </rPh>
    <phoneticPr fontId="5"/>
  </si>
  <si>
    <t>　　　　　　支払会費</t>
    <rPh sb="6" eb="8">
      <t>シハライ</t>
    </rPh>
    <rPh sb="8" eb="9">
      <t>カイ</t>
    </rPh>
    <rPh sb="9" eb="10">
      <t>ヒ</t>
    </rPh>
    <phoneticPr fontId="5"/>
  </si>
  <si>
    <t>　　　　（２）その他経費</t>
    <rPh sb="9" eb="10">
      <t>タ</t>
    </rPh>
    <rPh sb="10" eb="12">
      <t>ケイヒ</t>
    </rPh>
    <phoneticPr fontId="5"/>
  </si>
  <si>
    <t>　　　　　　人件費計</t>
    <rPh sb="6" eb="9">
      <t>ジンケンヒ</t>
    </rPh>
    <rPh sb="9" eb="10">
      <t>ケイ</t>
    </rPh>
    <phoneticPr fontId="5"/>
  </si>
  <si>
    <t>　　　　　　法定福利費</t>
    <rPh sb="6" eb="8">
      <t>ホウテイ</t>
    </rPh>
    <rPh sb="8" eb="10">
      <t>フクリ</t>
    </rPh>
    <rPh sb="10" eb="11">
      <t>ヒ</t>
    </rPh>
    <phoneticPr fontId="5"/>
  </si>
  <si>
    <t>助成金申請・報告書作成費</t>
    <rPh sb="0" eb="3">
      <t>ジョセイキン</t>
    </rPh>
    <rPh sb="3" eb="5">
      <t>シンセイ</t>
    </rPh>
    <rPh sb="6" eb="9">
      <t>ホウコクショ</t>
    </rPh>
    <rPh sb="8" eb="9">
      <t>ショ</t>
    </rPh>
    <rPh sb="9" eb="11">
      <t>サクセイ</t>
    </rPh>
    <rPh sb="11" eb="12">
      <t>ヒ</t>
    </rPh>
    <phoneticPr fontId="5"/>
  </si>
  <si>
    <t>　　　　　　謝金</t>
    <rPh sb="6" eb="8">
      <t>シャキン</t>
    </rPh>
    <phoneticPr fontId="5"/>
  </si>
  <si>
    <t>　　　　　　活動費</t>
    <rPh sb="6" eb="8">
      <t>カツドウ</t>
    </rPh>
    <rPh sb="8" eb="9">
      <t>ヒ</t>
    </rPh>
    <phoneticPr fontId="5"/>
  </si>
  <si>
    <t>　　　　（１）人件費</t>
    <rPh sb="7" eb="10">
      <t>ジンケンヒ</t>
    </rPh>
    <phoneticPr fontId="5"/>
  </si>
  <si>
    <t>　　２．管理費</t>
    <rPh sb="4" eb="7">
      <t>カンリヒ</t>
    </rPh>
    <phoneticPr fontId="5"/>
  </si>
  <si>
    <t>　　　　事業費計</t>
    <rPh sb="4" eb="7">
      <t>ジギョウヒ</t>
    </rPh>
    <rPh sb="7" eb="8">
      <t>ケイ</t>
    </rPh>
    <phoneticPr fontId="5"/>
  </si>
  <si>
    <t>カルチャー講座（30千円）、受託(1千円)</t>
    <rPh sb="5" eb="7">
      <t>コウザ</t>
    </rPh>
    <rPh sb="10" eb="12">
      <t>センエン</t>
    </rPh>
    <phoneticPr fontId="5"/>
  </si>
  <si>
    <t>振込手数料　こども支援（1千円）</t>
    <rPh sb="0" eb="2">
      <t>フリコミ</t>
    </rPh>
    <rPh sb="2" eb="5">
      <t>テスウリョウ</t>
    </rPh>
    <rPh sb="9" eb="11">
      <t>シエン</t>
    </rPh>
    <rPh sb="13" eb="14">
      <t>セン</t>
    </rPh>
    <rPh sb="14" eb="15">
      <t>エン</t>
    </rPh>
    <phoneticPr fontId="5"/>
  </si>
  <si>
    <t>カルチャー講座（30千円）、自然教室（1千円）、社会見学（1千円）、こども支援（14千円）、受託(70千円)</t>
    <rPh sb="5" eb="7">
      <t>コウザ</t>
    </rPh>
    <rPh sb="10" eb="11">
      <t>セン</t>
    </rPh>
    <rPh sb="11" eb="12">
      <t>エン</t>
    </rPh>
    <rPh sb="14" eb="16">
      <t>シゼン</t>
    </rPh>
    <rPh sb="16" eb="18">
      <t>キョウシツ</t>
    </rPh>
    <rPh sb="20" eb="21">
      <t>セン</t>
    </rPh>
    <rPh sb="21" eb="22">
      <t>エン</t>
    </rPh>
    <rPh sb="24" eb="26">
      <t>シャカイ</t>
    </rPh>
    <rPh sb="26" eb="28">
      <t>ケンガク</t>
    </rPh>
    <rPh sb="30" eb="31">
      <t>セン</t>
    </rPh>
    <rPh sb="31" eb="32">
      <t>エン</t>
    </rPh>
    <rPh sb="46" eb="48">
      <t>ジュタク</t>
    </rPh>
    <rPh sb="51" eb="52">
      <t>セン</t>
    </rPh>
    <rPh sb="52" eb="53">
      <t>エン</t>
    </rPh>
    <phoneticPr fontId="5"/>
  </si>
  <si>
    <t>　　　　　　賃借料・使用料</t>
    <rPh sb="6" eb="8">
      <t>チンシャク</t>
    </rPh>
    <rPh sb="8" eb="9">
      <t>リョウ</t>
    </rPh>
    <rPh sb="10" eb="13">
      <t>シヨウリョウ</t>
    </rPh>
    <phoneticPr fontId="5"/>
  </si>
  <si>
    <t>カルチャー講座（8千円）、こども支援（8千円）、自然教室（1千円）、社会見学(1千円)</t>
    <rPh sb="9" eb="10">
      <t>セン</t>
    </rPh>
    <rPh sb="20" eb="21">
      <t>セン</t>
    </rPh>
    <phoneticPr fontId="5"/>
  </si>
  <si>
    <t>カルチャー講座（40千円）、こども支援（80千円）</t>
    <rPh sb="10" eb="11">
      <t>セン</t>
    </rPh>
    <phoneticPr fontId="5"/>
  </si>
  <si>
    <t>カルチャー講座（10千円）、こども支援（38千円）、受託(1千円)</t>
    <rPh sb="5" eb="7">
      <t>コウザ</t>
    </rPh>
    <rPh sb="10" eb="11">
      <t>チ</t>
    </rPh>
    <rPh sb="11" eb="12">
      <t>エン</t>
    </rPh>
    <rPh sb="17" eb="19">
      <t>シエン</t>
    </rPh>
    <rPh sb="22" eb="23">
      <t>セン</t>
    </rPh>
    <rPh sb="23" eb="24">
      <t>エン</t>
    </rPh>
    <phoneticPr fontId="5"/>
  </si>
  <si>
    <t>カルチャー講座（10千円）、社会見学（2千円），自然教室（2千円）、こども支援（40千円）、</t>
    <rPh sb="5" eb="7">
      <t>コウザ</t>
    </rPh>
    <rPh sb="10" eb="11">
      <t>セン</t>
    </rPh>
    <rPh sb="11" eb="12">
      <t>エン</t>
    </rPh>
    <rPh sb="14" eb="16">
      <t>シャカイ</t>
    </rPh>
    <rPh sb="16" eb="18">
      <t>ケンガク</t>
    </rPh>
    <rPh sb="20" eb="22">
      <t>センエン</t>
    </rPh>
    <rPh sb="24" eb="26">
      <t>シゼン</t>
    </rPh>
    <rPh sb="26" eb="28">
      <t>キョウシツ</t>
    </rPh>
    <rPh sb="30" eb="31">
      <t>セン</t>
    </rPh>
    <rPh sb="31" eb="32">
      <t>エン</t>
    </rPh>
    <phoneticPr fontId="5"/>
  </si>
  <si>
    <t>カルチャー講座（12万円）、こども支援（1万円）、自然(2千円）､社会見学(2千円)</t>
    <rPh sb="10" eb="11">
      <t>マン</t>
    </rPh>
    <rPh sb="33" eb="35">
      <t>シャカイ</t>
    </rPh>
    <rPh sb="35" eb="37">
      <t>ケンガク</t>
    </rPh>
    <rPh sb="39" eb="40">
      <t>セン</t>
    </rPh>
    <rPh sb="40" eb="41">
      <t>エン</t>
    </rPh>
    <phoneticPr fontId="5"/>
  </si>
  <si>
    <t>　　　　　　材料費・図書費</t>
    <rPh sb="6" eb="9">
      <t>ザイリョウヒ</t>
    </rPh>
    <rPh sb="10" eb="13">
      <t>トショヒ</t>
    </rPh>
    <phoneticPr fontId="5"/>
  </si>
  <si>
    <t>こども支援事業</t>
    <rPh sb="3" eb="5">
      <t>シエン</t>
    </rPh>
    <rPh sb="5" eb="7">
      <t>ジギョウ</t>
    </rPh>
    <phoneticPr fontId="5"/>
  </si>
  <si>
    <t>　　　　　　研修費・受講料</t>
    <rPh sb="6" eb="9">
      <t>ケンシュウヒ</t>
    </rPh>
    <rPh sb="10" eb="13">
      <t>ジュコウリョウ</t>
    </rPh>
    <phoneticPr fontId="5"/>
  </si>
  <si>
    <t>カルチャー講座（25千円）、自然教室（2千円）、社会見学（2千円）、こども支援（300千円）、</t>
    <rPh sb="24" eb="26">
      <t>シャカイ</t>
    </rPh>
    <rPh sb="26" eb="28">
      <t>ケンガク</t>
    </rPh>
    <phoneticPr fontId="5"/>
  </si>
  <si>
    <t>自然教室、こども支援等の御礼</t>
    <rPh sb="0" eb="2">
      <t>シゼン</t>
    </rPh>
    <rPh sb="2" eb="4">
      <t>キョウシツ</t>
    </rPh>
    <rPh sb="8" eb="10">
      <t>シエン</t>
    </rPh>
    <rPh sb="10" eb="11">
      <t>トウ</t>
    </rPh>
    <rPh sb="12" eb="14">
      <t>オレイ</t>
    </rPh>
    <phoneticPr fontId="5"/>
  </si>
  <si>
    <t>こども支援（支援員派遣活動）</t>
    <rPh sb="3" eb="5">
      <t>シエン</t>
    </rPh>
    <rPh sb="6" eb="8">
      <t>シエン</t>
    </rPh>
    <rPh sb="8" eb="9">
      <t>イン</t>
    </rPh>
    <rPh sb="9" eb="11">
      <t>ハケン</t>
    </rPh>
    <rPh sb="11" eb="13">
      <t>カツドウ</t>
    </rPh>
    <phoneticPr fontId="5"/>
  </si>
  <si>
    <t>　　　　　　給与手当</t>
    <rPh sb="6" eb="8">
      <t>キュウヨ</t>
    </rPh>
    <rPh sb="8" eb="10">
      <t>テアテ</t>
    </rPh>
    <phoneticPr fontId="5"/>
  </si>
  <si>
    <t>　　１．事業費</t>
    <rPh sb="4" eb="7">
      <t>ジギョウヒ</t>
    </rPh>
    <phoneticPr fontId="5"/>
  </si>
  <si>
    <t>Ⅱ　経常費用</t>
    <rPh sb="2" eb="4">
      <t>ケイジョウ</t>
    </rPh>
    <rPh sb="4" eb="6">
      <t>ヒヨウ</t>
    </rPh>
    <phoneticPr fontId="5"/>
  </si>
  <si>
    <t>　　経常収益計</t>
    <rPh sb="2" eb="4">
      <t>ケイジョウ</t>
    </rPh>
    <rPh sb="4" eb="6">
      <t>シュウエキ</t>
    </rPh>
    <rPh sb="6" eb="7">
      <t>ケイ</t>
    </rPh>
    <phoneticPr fontId="5"/>
  </si>
  <si>
    <t>　　　　雑収入</t>
    <rPh sb="4" eb="5">
      <t>ザツ</t>
    </rPh>
    <rPh sb="5" eb="7">
      <t>シュウニュウ</t>
    </rPh>
    <phoneticPr fontId="5"/>
  </si>
  <si>
    <t>　　　　受取利息</t>
    <rPh sb="4" eb="6">
      <t>ウケトリ</t>
    </rPh>
    <rPh sb="6" eb="8">
      <t>リソク</t>
    </rPh>
    <phoneticPr fontId="5"/>
  </si>
  <si>
    <t>　　５．その他収益</t>
    <rPh sb="6" eb="7">
      <t>タ</t>
    </rPh>
    <rPh sb="7" eb="9">
      <t>シュウエキ</t>
    </rPh>
    <phoneticPr fontId="5"/>
  </si>
  <si>
    <t>受講料・参加費（養成講座）</t>
    <rPh sb="0" eb="3">
      <t>ジュコウリョウ</t>
    </rPh>
    <rPh sb="4" eb="6">
      <t>サンカ</t>
    </rPh>
    <rPh sb="6" eb="7">
      <t>ヒ</t>
    </rPh>
    <rPh sb="8" eb="10">
      <t>ヨウセイ</t>
    </rPh>
    <rPh sb="10" eb="12">
      <t>コウザ</t>
    </rPh>
    <phoneticPr fontId="6"/>
  </si>
  <si>
    <t>　　　　こども支援事業収益</t>
    <rPh sb="7" eb="9">
      <t>シエン</t>
    </rPh>
    <rPh sb="9" eb="11">
      <t>ジギョウ</t>
    </rPh>
    <rPh sb="11" eb="13">
      <t>シュウエキ</t>
    </rPh>
    <phoneticPr fontId="5"/>
  </si>
  <si>
    <t>　　　　体験事業収益</t>
    <rPh sb="4" eb="6">
      <t>タイケン</t>
    </rPh>
    <rPh sb="6" eb="8">
      <t>ジギョウ</t>
    </rPh>
    <rPh sb="8" eb="10">
      <t>シュウエキ</t>
    </rPh>
    <phoneticPr fontId="5"/>
  </si>
  <si>
    <t>　　４．事業収益</t>
    <rPh sb="4" eb="6">
      <t>ジギョウ</t>
    </rPh>
    <rPh sb="6" eb="8">
      <t>シュウエキ</t>
    </rPh>
    <phoneticPr fontId="5"/>
  </si>
  <si>
    <t>　　　　受取協賛金</t>
    <rPh sb="4" eb="6">
      <t>ウケトリ</t>
    </rPh>
    <rPh sb="6" eb="9">
      <t>キョウサンキン</t>
    </rPh>
    <phoneticPr fontId="5"/>
  </si>
  <si>
    <t>　　　　受取助成金</t>
    <rPh sb="4" eb="6">
      <t>ウケトリ</t>
    </rPh>
    <rPh sb="6" eb="9">
      <t>ジョセイキン</t>
    </rPh>
    <phoneticPr fontId="5"/>
  </si>
  <si>
    <t>支援員派遣事業（犬山市）</t>
    <rPh sb="0" eb="2">
      <t>シエン</t>
    </rPh>
    <rPh sb="2" eb="3">
      <t>イン</t>
    </rPh>
    <rPh sb="3" eb="5">
      <t>ハケン</t>
    </rPh>
    <rPh sb="5" eb="7">
      <t>ジギョウ</t>
    </rPh>
    <rPh sb="8" eb="11">
      <t>イヌヤマシ</t>
    </rPh>
    <phoneticPr fontId="5"/>
  </si>
  <si>
    <t xml:space="preserve">        受取受託金</t>
    <rPh sb="8" eb="10">
      <t>ウケトリ</t>
    </rPh>
    <rPh sb="10" eb="12">
      <t>ジュタク</t>
    </rPh>
    <rPh sb="12" eb="13">
      <t>キン</t>
    </rPh>
    <phoneticPr fontId="5"/>
  </si>
  <si>
    <t>　　３．受取助成金等</t>
    <rPh sb="4" eb="6">
      <t>ウケトリ</t>
    </rPh>
    <rPh sb="6" eb="9">
      <t>ジョセイキン</t>
    </rPh>
    <rPh sb="9" eb="10">
      <t>トウ</t>
    </rPh>
    <phoneticPr fontId="5"/>
  </si>
  <si>
    <t>こども支援企業、個人</t>
    <rPh sb="8" eb="10">
      <t>コジン</t>
    </rPh>
    <phoneticPr fontId="5"/>
  </si>
  <si>
    <t>　　　　受取寄付金</t>
    <rPh sb="4" eb="6">
      <t>ウケトリ</t>
    </rPh>
    <rPh sb="6" eb="9">
      <t>キフキン</t>
    </rPh>
    <phoneticPr fontId="5"/>
  </si>
  <si>
    <t>　　２．受取寄付金</t>
    <rPh sb="4" eb="6">
      <t>ウケトリ</t>
    </rPh>
    <rPh sb="6" eb="9">
      <t>キフキン</t>
    </rPh>
    <phoneticPr fontId="5"/>
  </si>
  <si>
    <t>　　　　賛助会員受取会費</t>
    <rPh sb="4" eb="6">
      <t>サンジョ</t>
    </rPh>
    <rPh sb="6" eb="8">
      <t>カイイン</t>
    </rPh>
    <rPh sb="8" eb="10">
      <t>ウケトリ</t>
    </rPh>
    <rPh sb="10" eb="11">
      <t>カイ</t>
    </rPh>
    <rPh sb="11" eb="12">
      <t>ヒ</t>
    </rPh>
    <phoneticPr fontId="5"/>
  </si>
  <si>
    <t>年会費（3千円*１00名）</t>
    <rPh sb="0" eb="3">
      <t>ネンカイヒ</t>
    </rPh>
    <rPh sb="5" eb="7">
      <t>センエン</t>
    </rPh>
    <rPh sb="11" eb="12">
      <t>メイ</t>
    </rPh>
    <phoneticPr fontId="5"/>
  </si>
  <si>
    <t>　　　　正会員受取会費</t>
    <rPh sb="4" eb="7">
      <t>セイカイイン</t>
    </rPh>
    <rPh sb="7" eb="9">
      <t>ウケトリ</t>
    </rPh>
    <rPh sb="9" eb="10">
      <t>カイ</t>
    </rPh>
    <rPh sb="10" eb="11">
      <t>ヒ</t>
    </rPh>
    <phoneticPr fontId="5"/>
  </si>
  <si>
    <t>　　１．受取会費</t>
    <rPh sb="4" eb="6">
      <t>ウケトリ</t>
    </rPh>
    <rPh sb="6" eb="7">
      <t>カイ</t>
    </rPh>
    <rPh sb="7" eb="8">
      <t>ヒ</t>
    </rPh>
    <phoneticPr fontId="5"/>
  </si>
  <si>
    <t>Ⅰ　経常収益</t>
    <rPh sb="2" eb="4">
      <t>ケイジョウ</t>
    </rPh>
    <rPh sb="4" eb="6">
      <t>シュウエキ</t>
    </rPh>
    <phoneticPr fontId="5"/>
  </si>
  <si>
    <t>備　　　　考</t>
    <rPh sb="0" eb="1">
      <t>ソナエ</t>
    </rPh>
    <rPh sb="5" eb="6">
      <t>コウ</t>
    </rPh>
    <phoneticPr fontId="5"/>
  </si>
  <si>
    <t>金　　　　額</t>
    <rPh sb="0" eb="1">
      <t>キン</t>
    </rPh>
    <rPh sb="5" eb="6">
      <t>ガク</t>
    </rPh>
    <phoneticPr fontId="5"/>
  </si>
  <si>
    <t>科　　　　　　　目</t>
    <rPh sb="0" eb="1">
      <t>カ</t>
    </rPh>
    <rPh sb="8" eb="9">
      <t>メ</t>
    </rPh>
    <phoneticPr fontId="5"/>
  </si>
  <si>
    <t>（単位：円）</t>
    <rPh sb="1" eb="3">
      <t>タンイ</t>
    </rPh>
    <rPh sb="4" eb="5">
      <t>エン</t>
    </rPh>
    <phoneticPr fontId="5"/>
  </si>
  <si>
    <t>特定非営利活動法人こどもサポートクラブ東海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9" eb="21">
      <t>トウカイ</t>
    </rPh>
    <phoneticPr fontId="5"/>
  </si>
  <si>
    <t>　令和２年４月１日から令和３年３月３１日まで</t>
    <rPh sb="1" eb="3">
      <t>レイワ</t>
    </rPh>
    <rPh sb="4" eb="5">
      <t>ネン</t>
    </rPh>
    <rPh sb="6" eb="7">
      <t>ガツ</t>
    </rPh>
    <rPh sb="8" eb="9">
      <t>ヒ</t>
    </rPh>
    <rPh sb="11" eb="12">
      <t>レイ</t>
    </rPh>
    <rPh sb="12" eb="13">
      <t>カズ</t>
    </rPh>
    <rPh sb="14" eb="15">
      <t>ネン</t>
    </rPh>
    <rPh sb="15" eb="16">
      <t>ヘイネン</t>
    </rPh>
    <rPh sb="16" eb="17">
      <t>ガツ</t>
    </rPh>
    <rPh sb="19" eb="20">
      <t>ヒ</t>
    </rPh>
    <phoneticPr fontId="5"/>
  </si>
  <si>
    <t>令和２年度（第１２期）　活動予算（案）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7">
      <t>ダイ</t>
    </rPh>
    <rPh sb="9" eb="10">
      <t>キ</t>
    </rPh>
    <rPh sb="12" eb="14">
      <t>カツドウ</t>
    </rPh>
    <rPh sb="14" eb="16">
      <t>ヨサン</t>
    </rPh>
    <rPh sb="17" eb="18">
      <t>アン</t>
    </rPh>
    <phoneticPr fontId="5"/>
  </si>
  <si>
    <t>第5号議案</t>
    <rPh sb="0" eb="1">
      <t>ダイ</t>
    </rPh>
    <rPh sb="2" eb="3">
      <t>ゴウ</t>
    </rPh>
    <rPh sb="3" eb="5">
      <t>ギアン</t>
    </rPh>
    <phoneticPr fontId="5"/>
  </si>
  <si>
    <t>収入印紙代</t>
    <rPh sb="0" eb="2">
      <t>シュウニュウ</t>
    </rPh>
    <rPh sb="2" eb="4">
      <t>インシ</t>
    </rPh>
    <rPh sb="4" eb="5">
      <t>ダイ</t>
    </rPh>
    <phoneticPr fontId="5"/>
  </si>
  <si>
    <t>　　　　　　租税公課</t>
    <rPh sb="6" eb="8">
      <t>ソゼイ</t>
    </rPh>
    <rPh sb="8" eb="10">
      <t>コウカ</t>
    </rPh>
    <phoneticPr fontId="5"/>
  </si>
  <si>
    <t>事務所賃借料（含光熱費 5千*12、2千*12）</t>
    <rPh sb="0" eb="2">
      <t>ジム</t>
    </rPh>
    <rPh sb="2" eb="3">
      <t>ショ</t>
    </rPh>
    <rPh sb="3" eb="6">
      <t>チンシャクリョウ</t>
    </rPh>
    <rPh sb="7" eb="8">
      <t>フク</t>
    </rPh>
    <rPh sb="8" eb="11">
      <t>コウネツヒ</t>
    </rPh>
    <rPh sb="13" eb="14">
      <t>セン</t>
    </rPh>
    <rPh sb="19" eb="20">
      <t>セン</t>
    </rPh>
    <phoneticPr fontId="5"/>
  </si>
  <si>
    <t>事務局活動費(4名：2万*12、1万*12、1万*12、5千*12)</t>
    <rPh sb="0" eb="3">
      <t>ジムキョク</t>
    </rPh>
    <rPh sb="3" eb="5">
      <t>カツドウ</t>
    </rPh>
    <rPh sb="5" eb="6">
      <t>ヒ</t>
    </rPh>
    <rPh sb="8" eb="9">
      <t>メイ</t>
    </rPh>
    <rPh sb="11" eb="12">
      <t>マン</t>
    </rPh>
    <rPh sb="23" eb="24">
      <t>マン</t>
    </rPh>
    <rPh sb="29" eb="30">
      <t>セン</t>
    </rPh>
    <phoneticPr fontId="5"/>
  </si>
  <si>
    <t>カルチャー講座（50千円）、自然教室（2千円）、社会見学（2千円）、こども支援（210千円）</t>
    <rPh sb="5" eb="7">
      <t>コウザ</t>
    </rPh>
    <rPh sb="10" eb="11">
      <t>セン</t>
    </rPh>
    <rPh sb="11" eb="12">
      <t>エン</t>
    </rPh>
    <rPh sb="14" eb="16">
      <t>シゼン</t>
    </rPh>
    <rPh sb="16" eb="18">
      <t>キョウシツ</t>
    </rPh>
    <rPh sb="20" eb="22">
      <t>センエン</t>
    </rPh>
    <rPh sb="24" eb="26">
      <t>シャカイ</t>
    </rPh>
    <rPh sb="26" eb="28">
      <t>ケンガク</t>
    </rPh>
    <phoneticPr fontId="5"/>
  </si>
  <si>
    <t>受講料・参加費（学習交流会）</t>
    <rPh sb="0" eb="3">
      <t>ジュコウリョウ</t>
    </rPh>
    <rPh sb="4" eb="6">
      <t>サンカ</t>
    </rPh>
    <rPh sb="6" eb="7">
      <t>ヒ</t>
    </rPh>
    <rPh sb="8" eb="10">
      <t>ガクシュウ</t>
    </rPh>
    <rPh sb="10" eb="13">
      <t>コウリュウカイ</t>
    </rPh>
    <phoneticPr fontId="6"/>
  </si>
  <si>
    <t>参加費（カルチャー講座：236.5千円、自然教室：16.6千円、社会見学：5.8千円）</t>
    <rPh sb="0" eb="3">
      <t>サンカヒ</t>
    </rPh>
    <rPh sb="9" eb="11">
      <t>コウザ</t>
    </rPh>
    <rPh sb="17" eb="19">
      <t>センエン</t>
    </rPh>
    <rPh sb="20" eb="22">
      <t>シゼン</t>
    </rPh>
    <rPh sb="22" eb="24">
      <t>キョウシツ</t>
    </rPh>
    <rPh sb="29" eb="31">
      <t>センエン</t>
    </rPh>
    <rPh sb="32" eb="34">
      <t>シャカイ</t>
    </rPh>
    <rPh sb="34" eb="36">
      <t>ケンガク</t>
    </rPh>
    <rPh sb="40" eb="42">
      <t>センエン</t>
    </rPh>
    <phoneticPr fontId="6"/>
  </si>
  <si>
    <t>カルチャー講座協賛企業より</t>
    <rPh sb="5" eb="7">
      <t>コウザ</t>
    </rPh>
    <rPh sb="7" eb="9">
      <t>キョウサン</t>
    </rPh>
    <rPh sb="9" eb="11">
      <t>キギョウ</t>
    </rPh>
    <phoneticPr fontId="5"/>
  </si>
  <si>
    <t>犬山市（30万円）</t>
    <rPh sb="0" eb="2">
      <t>イヌヤマ</t>
    </rPh>
    <rPh sb="2" eb="3">
      <t>シ</t>
    </rPh>
    <rPh sb="6" eb="8">
      <t>マンエン</t>
    </rPh>
    <phoneticPr fontId="6"/>
  </si>
  <si>
    <t>年会費（10万円＊1社、5万＊1社、3万＊1社、１万円＊37社・名）</t>
    <rPh sb="0" eb="3">
      <t>ネンカイヒ</t>
    </rPh>
    <rPh sb="6" eb="8">
      <t>マンエン</t>
    </rPh>
    <rPh sb="10" eb="11">
      <t>シャ</t>
    </rPh>
    <rPh sb="13" eb="14">
      <t>マン</t>
    </rPh>
    <rPh sb="16" eb="17">
      <t>シャ</t>
    </rPh>
    <rPh sb="19" eb="20">
      <t>マン</t>
    </rPh>
    <rPh sb="22" eb="23">
      <t>シャ</t>
    </rPh>
    <rPh sb="25" eb="27">
      <t>マンエン</t>
    </rPh>
    <rPh sb="30" eb="31">
      <t>シャ</t>
    </rPh>
    <rPh sb="32" eb="33">
      <t>メイ</t>
    </rPh>
    <phoneticPr fontId="5"/>
  </si>
  <si>
    <t>　平成３１年４月１日から令和２年３月３１日まで</t>
    <rPh sb="1" eb="3">
      <t>ヘイセイ</t>
    </rPh>
    <rPh sb="5" eb="6">
      <t>ネン</t>
    </rPh>
    <rPh sb="7" eb="8">
      <t>ガツ</t>
    </rPh>
    <rPh sb="9" eb="10">
      <t>ヒ</t>
    </rPh>
    <rPh sb="12" eb="13">
      <t>レイ</t>
    </rPh>
    <rPh sb="13" eb="14">
      <t>カズ</t>
    </rPh>
    <rPh sb="15" eb="16">
      <t>ネン</t>
    </rPh>
    <rPh sb="16" eb="17">
      <t>ヘイネン</t>
    </rPh>
    <rPh sb="17" eb="18">
      <t>ガツ</t>
    </rPh>
    <rPh sb="20" eb="21">
      <t>ヒ</t>
    </rPh>
    <phoneticPr fontId="5"/>
  </si>
  <si>
    <t>令和元年度（第１１期）　活動予算（案）</t>
    <rPh sb="0" eb="1">
      <t>レイ</t>
    </rPh>
    <rPh sb="1" eb="2">
      <t>ワ</t>
    </rPh>
    <rPh sb="2" eb="4">
      <t>ガンネン</t>
    </rPh>
    <rPh sb="4" eb="5">
      <t>ド</t>
    </rPh>
    <rPh sb="5" eb="7">
      <t>ヘイネンド</t>
    </rPh>
    <rPh sb="6" eb="7">
      <t>ダイ</t>
    </rPh>
    <rPh sb="9" eb="10">
      <t>キ</t>
    </rPh>
    <rPh sb="12" eb="14">
      <t>カツドウ</t>
    </rPh>
    <rPh sb="14" eb="16">
      <t>ヨサン</t>
    </rPh>
    <rPh sb="17" eb="18">
      <t>アン</t>
    </rPh>
    <phoneticPr fontId="5"/>
  </si>
  <si>
    <t>助成金申請・報告書作成費、HPリニューアル費</t>
    <rPh sb="0" eb="3">
      <t>ジョセイキン</t>
    </rPh>
    <rPh sb="3" eb="5">
      <t>シンセイ</t>
    </rPh>
    <rPh sb="6" eb="9">
      <t>ホウコクショ</t>
    </rPh>
    <rPh sb="8" eb="9">
      <t>ショ</t>
    </rPh>
    <rPh sb="9" eb="11">
      <t>サクセイ</t>
    </rPh>
    <rPh sb="11" eb="12">
      <t>ヒ</t>
    </rPh>
    <rPh sb="21" eb="22">
      <t>ヒ</t>
    </rPh>
    <phoneticPr fontId="5"/>
  </si>
  <si>
    <t>郵送代、電話・ＦＡＸ代、クラウドサービス使用料</t>
    <rPh sb="0" eb="2">
      <t>ユウソウ</t>
    </rPh>
    <rPh sb="2" eb="3">
      <t>ダイ</t>
    </rPh>
    <rPh sb="4" eb="6">
      <t>デンワ</t>
    </rPh>
    <rPh sb="10" eb="11">
      <t>ダイ</t>
    </rPh>
    <rPh sb="20" eb="23">
      <t>シヨウリョウ</t>
    </rPh>
    <phoneticPr fontId="5"/>
  </si>
  <si>
    <t>登記・住民票取得等</t>
    <rPh sb="0" eb="2">
      <t>トウキ</t>
    </rPh>
    <rPh sb="3" eb="5">
      <t>ジュウミン</t>
    </rPh>
    <rPh sb="5" eb="6">
      <t>ヒョウ</t>
    </rPh>
    <rPh sb="6" eb="8">
      <t>シュトク</t>
    </rPh>
    <rPh sb="8" eb="9">
      <t>トウ</t>
    </rPh>
    <phoneticPr fontId="5"/>
  </si>
  <si>
    <t>こども支援（犬山市）</t>
    <rPh sb="3" eb="5">
      <t>シエン</t>
    </rPh>
    <rPh sb="6" eb="8">
      <t>イヌヤマ</t>
    </rPh>
    <rPh sb="8" eb="9">
      <t>シ</t>
    </rPh>
    <phoneticPr fontId="6"/>
  </si>
  <si>
    <t>振込手数料　カルチャー講座(5千円)、こども支援（1千円）</t>
    <rPh sb="0" eb="2">
      <t>フリコミ</t>
    </rPh>
    <rPh sb="2" eb="5">
      <t>テスウリョウ</t>
    </rPh>
    <rPh sb="11" eb="13">
      <t>コウザ</t>
    </rPh>
    <rPh sb="15" eb="17">
      <t>センエン</t>
    </rPh>
    <rPh sb="22" eb="24">
      <t>シエン</t>
    </rPh>
    <rPh sb="26" eb="27">
      <t>セン</t>
    </rPh>
    <rPh sb="27" eb="28">
      <t>エン</t>
    </rPh>
    <phoneticPr fontId="5"/>
  </si>
  <si>
    <t>カルチャー講座（5千円）</t>
    <rPh sb="5" eb="7">
      <t>コウザ</t>
    </rPh>
    <rPh sb="9" eb="11">
      <t>センエン</t>
    </rPh>
    <phoneticPr fontId="5"/>
  </si>
  <si>
    <t>令和元年度（第１2期）　事業別予算案</t>
    <rPh sb="0" eb="2">
      <t>レイワ</t>
    </rPh>
    <rPh sb="2" eb="3">
      <t>ガン</t>
    </rPh>
    <rPh sb="3" eb="5">
      <t>ネンド</t>
    </rPh>
    <rPh sb="6" eb="7">
      <t>ダイ</t>
    </rPh>
    <rPh sb="9" eb="10">
      <t>キ</t>
    </rPh>
    <rPh sb="12" eb="14">
      <t>ジギョウ</t>
    </rPh>
    <rPh sb="14" eb="15">
      <t>ベツ</t>
    </rPh>
    <rPh sb="15" eb="17">
      <t>ヨサン</t>
    </rPh>
    <rPh sb="17" eb="18">
      <t>アン</t>
    </rPh>
    <phoneticPr fontId="5"/>
  </si>
  <si>
    <t>　　令和２年４月１日から令和３年３月31日まで</t>
    <rPh sb="2" eb="4">
      <t>レイワ</t>
    </rPh>
    <rPh sb="5" eb="6">
      <t>ネン</t>
    </rPh>
    <rPh sb="6" eb="7">
      <t>ヘイネン</t>
    </rPh>
    <rPh sb="7" eb="8">
      <t>ガツ</t>
    </rPh>
    <rPh sb="9" eb="10">
      <t>ヒ</t>
    </rPh>
    <rPh sb="12" eb="14">
      <t>レイワ</t>
    </rPh>
    <rPh sb="15" eb="16">
      <t>ネン</t>
    </rPh>
    <rPh sb="16" eb="17">
      <t>ヘイネン</t>
    </rPh>
    <rPh sb="17" eb="18">
      <t>ガツ</t>
    </rPh>
    <rPh sb="20" eb="21">
      <t>ヒ</t>
    </rPh>
    <phoneticPr fontId="5"/>
  </si>
  <si>
    <t>特定非営利活動法人こどもサポートクラブ東海</t>
    <phoneticPr fontId="5"/>
  </si>
  <si>
    <t>10講座程度</t>
    <rPh sb="2" eb="4">
      <t>コウザ</t>
    </rPh>
    <rPh sb="4" eb="6">
      <t>テイド</t>
    </rPh>
    <phoneticPr fontId="3"/>
  </si>
  <si>
    <t>犬山市助成金</t>
    <phoneticPr fontId="3"/>
  </si>
  <si>
    <t>オンライン開催</t>
    <rPh sb="5" eb="7">
      <t>カイサイ</t>
    </rPh>
    <phoneticPr fontId="3"/>
  </si>
  <si>
    <t>審査結果</t>
    <rPh sb="0" eb="2">
      <t>シンサ</t>
    </rPh>
    <rPh sb="2" eb="4">
      <t>ケッカ</t>
    </rPh>
    <phoneticPr fontId="3"/>
  </si>
  <si>
    <t>科　　　目</t>
    <rPh sb="0" eb="1">
      <t>カ</t>
    </rPh>
    <rPh sb="4" eb="5">
      <t>メ</t>
    </rPh>
    <phoneticPr fontId="5"/>
  </si>
  <si>
    <t>体験事業</t>
    <rPh sb="0" eb="2">
      <t>タイケン</t>
    </rPh>
    <rPh sb="2" eb="4">
      <t>ジギョウ</t>
    </rPh>
    <phoneticPr fontId="5"/>
  </si>
  <si>
    <t>学校（こども）支援事業</t>
    <rPh sb="0" eb="2">
      <t>ガッコウ</t>
    </rPh>
    <rPh sb="7" eb="9">
      <t>シエン</t>
    </rPh>
    <rPh sb="9" eb="11">
      <t>ジギョウ</t>
    </rPh>
    <phoneticPr fontId="5"/>
  </si>
  <si>
    <t>研修事業</t>
    <rPh sb="0" eb="2">
      <t>ケンシュウ</t>
    </rPh>
    <rPh sb="2" eb="4">
      <t>ジギョウ</t>
    </rPh>
    <phoneticPr fontId="5"/>
  </si>
  <si>
    <t>事業部門計</t>
    <rPh sb="0" eb="2">
      <t>ジギョウ</t>
    </rPh>
    <rPh sb="2" eb="4">
      <t>ブモン</t>
    </rPh>
    <rPh sb="4" eb="5">
      <t>ケイ</t>
    </rPh>
    <phoneticPr fontId="5"/>
  </si>
  <si>
    <t>管理部門</t>
    <rPh sb="0" eb="2">
      <t>カンリ</t>
    </rPh>
    <rPh sb="2" eb="4">
      <t>ブモン</t>
    </rPh>
    <phoneticPr fontId="5"/>
  </si>
  <si>
    <t>合　　計</t>
    <rPh sb="0" eb="1">
      <t>ア</t>
    </rPh>
    <rPh sb="3" eb="4">
      <t>ケイ</t>
    </rPh>
    <phoneticPr fontId="5"/>
  </si>
  <si>
    <t>カルチャー</t>
    <phoneticPr fontId="5"/>
  </si>
  <si>
    <t>自然教室</t>
    <rPh sb="0" eb="2">
      <t>シゼン</t>
    </rPh>
    <rPh sb="2" eb="4">
      <t>キョウシツ</t>
    </rPh>
    <phoneticPr fontId="5"/>
  </si>
  <si>
    <t>社会見学</t>
    <rPh sb="0" eb="2">
      <t>シャカイ</t>
    </rPh>
    <rPh sb="2" eb="4">
      <t>ケンガク</t>
    </rPh>
    <phoneticPr fontId="5"/>
  </si>
  <si>
    <t>小計</t>
    <rPh sb="0" eb="2">
      <t>ショウケイ</t>
    </rPh>
    <phoneticPr fontId="5"/>
  </si>
  <si>
    <t>支援員派遣事業</t>
    <rPh sb="0" eb="2">
      <t>シエン</t>
    </rPh>
    <rPh sb="2" eb="3">
      <t>イン</t>
    </rPh>
    <rPh sb="3" eb="5">
      <t>ハケン</t>
    </rPh>
    <rPh sb="5" eb="7">
      <t>ジギョウ</t>
    </rPh>
    <phoneticPr fontId="5"/>
  </si>
  <si>
    <t>Ⅰ経常収益</t>
    <rPh sb="1" eb="3">
      <t>ケイジョウ</t>
    </rPh>
    <rPh sb="3" eb="5">
      <t>シュウエキ</t>
    </rPh>
    <phoneticPr fontId="5"/>
  </si>
  <si>
    <t>　　受取会費</t>
    <rPh sb="2" eb="4">
      <t>ウケトリ</t>
    </rPh>
    <rPh sb="4" eb="5">
      <t>カイ</t>
    </rPh>
    <rPh sb="5" eb="6">
      <t>ヒ</t>
    </rPh>
    <phoneticPr fontId="5"/>
  </si>
  <si>
    <t>　　受取寄付金</t>
    <rPh sb="2" eb="4">
      <t>ウケトリ</t>
    </rPh>
    <rPh sb="4" eb="7">
      <t>キフキン</t>
    </rPh>
    <phoneticPr fontId="5"/>
  </si>
  <si>
    <t>　　受取助成金等</t>
    <rPh sb="2" eb="4">
      <t>ウケトリ</t>
    </rPh>
    <rPh sb="4" eb="7">
      <t>ジョセイキン</t>
    </rPh>
    <rPh sb="7" eb="8">
      <t>トウ</t>
    </rPh>
    <phoneticPr fontId="5"/>
  </si>
  <si>
    <t xml:space="preserve">    受取受託金</t>
    <rPh sb="4" eb="6">
      <t>ウケトリ</t>
    </rPh>
    <rPh sb="6" eb="8">
      <t>ジュタク</t>
    </rPh>
    <rPh sb="8" eb="9">
      <t>キン</t>
    </rPh>
    <phoneticPr fontId="5"/>
  </si>
  <si>
    <t>　　受取協賛金</t>
    <rPh sb="2" eb="4">
      <t>ウケトリ</t>
    </rPh>
    <rPh sb="4" eb="7">
      <t>キョウサンキン</t>
    </rPh>
    <phoneticPr fontId="5"/>
  </si>
  <si>
    <t>　　事業収益（参加費・受講料）</t>
    <rPh sb="2" eb="4">
      <t>ジギョウ</t>
    </rPh>
    <rPh sb="4" eb="6">
      <t>シュウエキ</t>
    </rPh>
    <rPh sb="7" eb="9">
      <t>サンカ</t>
    </rPh>
    <rPh sb="9" eb="10">
      <t>ヒ</t>
    </rPh>
    <rPh sb="11" eb="14">
      <t>ジュコウリョウ</t>
    </rPh>
    <phoneticPr fontId="5"/>
  </si>
  <si>
    <t>　　事業収益（謝金））</t>
    <rPh sb="2" eb="4">
      <t>ジギョウ</t>
    </rPh>
    <rPh sb="4" eb="6">
      <t>シュウエキ</t>
    </rPh>
    <rPh sb="7" eb="9">
      <t>シャキン</t>
    </rPh>
    <phoneticPr fontId="5"/>
  </si>
  <si>
    <t>　　その他収益（受取利息）</t>
    <rPh sb="4" eb="5">
      <t>タ</t>
    </rPh>
    <rPh sb="5" eb="7">
      <t>シュウエキ</t>
    </rPh>
    <rPh sb="8" eb="10">
      <t>ウケトリ</t>
    </rPh>
    <rPh sb="10" eb="12">
      <t>リソク</t>
    </rPh>
    <phoneticPr fontId="5"/>
  </si>
  <si>
    <t>Ⅱ経常費用</t>
    <rPh sb="1" eb="3">
      <t>ケイジョウ</t>
    </rPh>
    <rPh sb="3" eb="5">
      <t>ヒヨウ</t>
    </rPh>
    <phoneticPr fontId="5"/>
  </si>
  <si>
    <t>　　（１）人件費</t>
    <rPh sb="5" eb="8">
      <t>ジンケンヒ</t>
    </rPh>
    <phoneticPr fontId="5"/>
  </si>
  <si>
    <t>　　　役員報酬</t>
    <rPh sb="3" eb="5">
      <t>ヤクイン</t>
    </rPh>
    <rPh sb="5" eb="7">
      <t>ホウシュウ</t>
    </rPh>
    <phoneticPr fontId="5"/>
  </si>
  <si>
    <t>　　　給料手当</t>
    <rPh sb="3" eb="5">
      <t>キュウリョウ</t>
    </rPh>
    <rPh sb="5" eb="7">
      <t>テアテ</t>
    </rPh>
    <phoneticPr fontId="5"/>
  </si>
  <si>
    <t>　　　活動費</t>
    <rPh sb="3" eb="5">
      <t>カツドウ</t>
    </rPh>
    <rPh sb="5" eb="6">
      <t>ヒ</t>
    </rPh>
    <phoneticPr fontId="5"/>
  </si>
  <si>
    <t>　　　謝金</t>
    <rPh sb="3" eb="5">
      <t>シャキン</t>
    </rPh>
    <phoneticPr fontId="5"/>
  </si>
  <si>
    <t>　　　法定福利費</t>
    <rPh sb="3" eb="5">
      <t>ホウテイ</t>
    </rPh>
    <rPh sb="5" eb="7">
      <t>フクリ</t>
    </rPh>
    <rPh sb="7" eb="8">
      <t>ヒ</t>
    </rPh>
    <phoneticPr fontId="5"/>
  </si>
  <si>
    <t>　　人件費計</t>
    <rPh sb="2" eb="5">
      <t>ジンケンヒ</t>
    </rPh>
    <rPh sb="5" eb="6">
      <t>ケイ</t>
    </rPh>
    <phoneticPr fontId="5"/>
  </si>
  <si>
    <t>　　（２）その他経費</t>
    <rPh sb="7" eb="8">
      <t>タ</t>
    </rPh>
    <rPh sb="8" eb="10">
      <t>ケイヒ</t>
    </rPh>
    <phoneticPr fontId="5"/>
  </si>
  <si>
    <t>　　　支払会費</t>
    <rPh sb="3" eb="5">
      <t>シハライ</t>
    </rPh>
    <rPh sb="5" eb="6">
      <t>カイ</t>
    </rPh>
    <rPh sb="6" eb="7">
      <t>ヒ</t>
    </rPh>
    <phoneticPr fontId="5"/>
  </si>
  <si>
    <t>　　　総会・会議費</t>
    <rPh sb="3" eb="5">
      <t>ソウカイ</t>
    </rPh>
    <rPh sb="6" eb="9">
      <t>カイギヒ</t>
    </rPh>
    <phoneticPr fontId="5"/>
  </si>
  <si>
    <t xml:space="preserve">      福利厚生費</t>
    <rPh sb="6" eb="8">
      <t>フクリ</t>
    </rPh>
    <rPh sb="8" eb="11">
      <t>コウセイヒ</t>
    </rPh>
    <phoneticPr fontId="5"/>
  </si>
  <si>
    <t>　　　交際費</t>
    <rPh sb="3" eb="5">
      <t>コウサイ</t>
    </rPh>
    <rPh sb="5" eb="6">
      <t>ヒ</t>
    </rPh>
    <phoneticPr fontId="5"/>
  </si>
  <si>
    <t>　　　旅費交通費</t>
    <rPh sb="3" eb="5">
      <t>リョヒ</t>
    </rPh>
    <rPh sb="5" eb="8">
      <t>コウツウヒ</t>
    </rPh>
    <phoneticPr fontId="5"/>
  </si>
  <si>
    <t>　　　研修費・受講料</t>
    <rPh sb="3" eb="6">
      <t>ケンシュウヒ</t>
    </rPh>
    <rPh sb="7" eb="10">
      <t>ジュコウリョウ</t>
    </rPh>
    <phoneticPr fontId="5"/>
  </si>
  <si>
    <t>　　　材料費・図書費</t>
    <rPh sb="3" eb="6">
      <t>ザイリョウヒ</t>
    </rPh>
    <rPh sb="7" eb="10">
      <t>トショヒ</t>
    </rPh>
    <phoneticPr fontId="5"/>
  </si>
  <si>
    <t>　　　事務消耗品費</t>
    <rPh sb="3" eb="5">
      <t>ジム</t>
    </rPh>
    <rPh sb="5" eb="7">
      <t>ショウモウ</t>
    </rPh>
    <rPh sb="7" eb="8">
      <t>ヒン</t>
    </rPh>
    <rPh sb="8" eb="9">
      <t>ヒ</t>
    </rPh>
    <phoneticPr fontId="5"/>
  </si>
  <si>
    <t>　　　通信費</t>
    <rPh sb="3" eb="6">
      <t>ツウシンヒ</t>
    </rPh>
    <phoneticPr fontId="5"/>
  </si>
  <si>
    <t>　　　印刷製本費</t>
    <rPh sb="3" eb="5">
      <t>インサツ</t>
    </rPh>
    <rPh sb="5" eb="7">
      <t>セイホン</t>
    </rPh>
    <rPh sb="7" eb="8">
      <t>ヒ</t>
    </rPh>
    <phoneticPr fontId="5"/>
  </si>
  <si>
    <t>　　　保険料</t>
    <rPh sb="3" eb="6">
      <t>ホケンリョウ</t>
    </rPh>
    <phoneticPr fontId="5"/>
  </si>
  <si>
    <t>　　　賃借料・使用料</t>
    <rPh sb="3" eb="6">
      <t>チンシャクリョウ</t>
    </rPh>
    <rPh sb="7" eb="10">
      <t>シヨウリョウ</t>
    </rPh>
    <phoneticPr fontId="5"/>
  </si>
  <si>
    <t>　　　支払手数料</t>
    <rPh sb="3" eb="5">
      <t>シハライ</t>
    </rPh>
    <rPh sb="5" eb="8">
      <t>テスウリョウ</t>
    </rPh>
    <phoneticPr fontId="5"/>
  </si>
  <si>
    <t>　　　雑費</t>
    <rPh sb="3" eb="5">
      <t>ザッピ</t>
    </rPh>
    <phoneticPr fontId="5"/>
  </si>
  <si>
    <t>　　その他経費計</t>
    <rPh sb="4" eb="5">
      <t>タ</t>
    </rPh>
    <rPh sb="5" eb="7">
      <t>ケイヒ</t>
    </rPh>
    <rPh sb="7" eb="8">
      <t>ケイ</t>
    </rPh>
    <phoneticPr fontId="5"/>
  </si>
  <si>
    <t>　　経常費用計</t>
    <rPh sb="2" eb="4">
      <t>ケイジョウ</t>
    </rPh>
    <rPh sb="4" eb="6">
      <t>ヒヨウ</t>
    </rPh>
    <rPh sb="6" eb="7">
      <t>ケイ</t>
    </rPh>
    <phoneticPr fontId="5"/>
  </si>
  <si>
    <t>当期経常増減額</t>
    <rPh sb="0" eb="2">
      <t>トウキ</t>
    </rPh>
    <rPh sb="2" eb="4">
      <t>ケイジョウ</t>
    </rPh>
    <rPh sb="4" eb="7">
      <t>ゾウゲンガク</t>
    </rPh>
    <phoneticPr fontId="5"/>
  </si>
  <si>
    <t>経常外収益</t>
    <rPh sb="0" eb="2">
      <t>ケイジョウ</t>
    </rPh>
    <rPh sb="2" eb="3">
      <t>ソト</t>
    </rPh>
    <rPh sb="3" eb="5">
      <t>シュウエキ</t>
    </rPh>
    <phoneticPr fontId="5"/>
  </si>
  <si>
    <t>経常外費用</t>
    <rPh sb="0" eb="2">
      <t>ケイジョウ</t>
    </rPh>
    <rPh sb="2" eb="3">
      <t>ガイ</t>
    </rPh>
    <rPh sb="3" eb="5">
      <t>ヒヨウ</t>
    </rPh>
    <phoneticPr fontId="5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</si>
  <si>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5"/>
  </si>
  <si>
    <t>年会費（50千円＊2社、30千円＊1社、20千円×2社、１0千円＊33社・名）</t>
    <rPh sb="0" eb="3">
      <t>ネンカイヒ</t>
    </rPh>
    <rPh sb="6" eb="7">
      <t>セン</t>
    </rPh>
    <rPh sb="7" eb="8">
      <t>エン</t>
    </rPh>
    <rPh sb="10" eb="11">
      <t>シャ</t>
    </rPh>
    <rPh sb="14" eb="15">
      <t>セン</t>
    </rPh>
    <rPh sb="15" eb="16">
      <t>エン</t>
    </rPh>
    <rPh sb="18" eb="19">
      <t>シャ</t>
    </rPh>
    <rPh sb="22" eb="23">
      <t>セン</t>
    </rPh>
    <rPh sb="23" eb="24">
      <t>エン</t>
    </rPh>
    <rPh sb="26" eb="27">
      <t>シャ</t>
    </rPh>
    <rPh sb="31" eb="32">
      <t>エン</t>
    </rPh>
    <rPh sb="35" eb="36">
      <t>シャ</t>
    </rPh>
    <rPh sb="37" eb="38">
      <t>メイ</t>
    </rPh>
    <phoneticPr fontId="5"/>
  </si>
  <si>
    <t>協賛金（カルチャー講座:３0千円、こども支援：200千円）</t>
    <rPh sb="0" eb="3">
      <t>キョウサンキン</t>
    </rPh>
    <rPh sb="9" eb="11">
      <t>コウザ</t>
    </rPh>
    <rPh sb="14" eb="15">
      <t>セン</t>
    </rPh>
    <rPh sb="15" eb="16">
      <t>エン</t>
    </rPh>
    <rPh sb="20" eb="22">
      <t>シエン</t>
    </rPh>
    <rPh sb="26" eb="27">
      <t>セン</t>
    </rPh>
    <rPh sb="27" eb="28">
      <t>エン</t>
    </rPh>
    <phoneticPr fontId="3"/>
  </si>
  <si>
    <t>参加費（カルチャー講座：150千円、自然教室：16.5千円、社会見学：10千円）</t>
    <rPh sb="0" eb="3">
      <t>サンカヒ</t>
    </rPh>
    <rPh sb="9" eb="11">
      <t>コウザ</t>
    </rPh>
    <rPh sb="15" eb="17">
      <t>センエン</t>
    </rPh>
    <rPh sb="18" eb="20">
      <t>シゼン</t>
    </rPh>
    <rPh sb="20" eb="22">
      <t>キョウシツ</t>
    </rPh>
    <rPh sb="27" eb="29">
      <t>センエン</t>
    </rPh>
    <rPh sb="30" eb="32">
      <t>シャカイ</t>
    </rPh>
    <rPh sb="32" eb="34">
      <t>ケンガク</t>
    </rPh>
    <rPh sb="37" eb="38">
      <t>セン</t>
    </rPh>
    <rPh sb="38" eb="39">
      <t>エン</t>
    </rPh>
    <phoneticPr fontId="6"/>
  </si>
  <si>
    <t>カルチャー講座（50千円）、自然教室（2千円）、こども支援（22.5千円）</t>
    <rPh sb="5" eb="7">
      <t>コウザ</t>
    </rPh>
    <rPh sb="10" eb="11">
      <t>セン</t>
    </rPh>
    <rPh sb="11" eb="12">
      <t>エン</t>
    </rPh>
    <rPh sb="14" eb="16">
      <t>シゼン</t>
    </rPh>
    <rPh sb="16" eb="18">
      <t>キョウシツ</t>
    </rPh>
    <rPh sb="20" eb="22">
      <t>センエン</t>
    </rPh>
    <phoneticPr fontId="5"/>
  </si>
  <si>
    <t>こども支援（160千円）、自然教室（2千円）</t>
    <rPh sb="9" eb="10">
      <t>セン</t>
    </rPh>
    <phoneticPr fontId="5"/>
  </si>
  <si>
    <t>カルチャー講座（30千円）、自然(2千円）､社会見学(2千円)、こども支援（5千円）</t>
    <rPh sb="10" eb="11">
      <t>セン</t>
    </rPh>
    <rPh sb="22" eb="24">
      <t>シャカイ</t>
    </rPh>
    <rPh sb="24" eb="26">
      <t>ケンガク</t>
    </rPh>
    <rPh sb="28" eb="29">
      <t>セン</t>
    </rPh>
    <rPh sb="29" eb="30">
      <t>エン</t>
    </rPh>
    <phoneticPr fontId="5"/>
  </si>
  <si>
    <t>カルチャー講座（10千円）、こども支援（5千円）、</t>
    <rPh sb="5" eb="7">
      <t>コウザ</t>
    </rPh>
    <rPh sb="10" eb="11">
      <t>セン</t>
    </rPh>
    <rPh sb="11" eb="12">
      <t>エン</t>
    </rPh>
    <phoneticPr fontId="5"/>
  </si>
  <si>
    <t>カルチャー講座（30千円）、こども支援（20千円）、受託(1千円)</t>
    <rPh sb="5" eb="7">
      <t>コウザ</t>
    </rPh>
    <rPh sb="10" eb="11">
      <t>セン</t>
    </rPh>
    <rPh sb="11" eb="12">
      <t>エン</t>
    </rPh>
    <rPh sb="17" eb="19">
      <t>シエン</t>
    </rPh>
    <rPh sb="22" eb="23">
      <t>セン</t>
    </rPh>
    <rPh sb="23" eb="24">
      <t>エン</t>
    </rPh>
    <phoneticPr fontId="5"/>
  </si>
  <si>
    <t>カルチャー講座（20千円）、社会見学(２千円)、こども支援（58千円）</t>
    <rPh sb="10" eb="11">
      <t>セン</t>
    </rPh>
    <rPh sb="14" eb="16">
      <t>シャカイ</t>
    </rPh>
    <rPh sb="16" eb="18">
      <t>ケンガク</t>
    </rPh>
    <rPh sb="20" eb="21">
      <t>セン</t>
    </rPh>
    <rPh sb="21" eb="22">
      <t>エン</t>
    </rPh>
    <phoneticPr fontId="5"/>
  </si>
  <si>
    <t>カルチャー講座（１0千円）、こども支援（8千円）、自然教室（15千円）、社会見学(15千円)</t>
    <rPh sb="10" eb="11">
      <t>セン</t>
    </rPh>
    <rPh sb="21" eb="22">
      <t>セン</t>
    </rPh>
    <phoneticPr fontId="5"/>
  </si>
  <si>
    <t>事務局活動費(20千円*12×1名、10千円*12×3名)</t>
    <rPh sb="0" eb="3">
      <t>ジムキョク</t>
    </rPh>
    <rPh sb="3" eb="5">
      <t>カツドウ</t>
    </rPh>
    <rPh sb="5" eb="6">
      <t>ヒ</t>
    </rPh>
    <rPh sb="9" eb="10">
      <t>セン</t>
    </rPh>
    <rPh sb="10" eb="11">
      <t>エン</t>
    </rPh>
    <rPh sb="16" eb="17">
      <t>メイ</t>
    </rPh>
    <rPh sb="20" eb="21">
      <t>セン</t>
    </rPh>
    <rPh sb="21" eb="22">
      <t>エン</t>
    </rPh>
    <rPh sb="27" eb="28">
      <t>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</si>
</sst>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38" fontId="2" fillId="0" borderId="0" xfId="1" applyFont="1" applyAlignment="1"/>
    <xf numFmtId="38" fontId="4" fillId="0" borderId="0" xfId="1" applyFont="1" applyAlignment="1"/>
    <xf numFmtId="38" fontId="2" fillId="0" borderId="0" xfId="1" applyFont="1" applyFill="1" applyAlignment="1"/>
    <xf numFmtId="38" fontId="2" fillId="0" borderId="1" xfId="1" applyFont="1" applyBorder="1" applyAlignment="1"/>
    <xf numFmtId="38" fontId="2" fillId="0" borderId="2" xfId="1" applyFont="1" applyBorder="1" applyAlignment="1"/>
    <xf numFmtId="38" fontId="4" fillId="0" borderId="3" xfId="1" applyFont="1" applyBorder="1" applyAlignment="1"/>
    <xf numFmtId="38" fontId="2" fillId="0" borderId="4" xfId="1" applyFont="1" applyBorder="1" applyAlignment="1"/>
    <xf numFmtId="38" fontId="2" fillId="0" borderId="5" xfId="1" applyFont="1" applyBorder="1" applyAlignment="1"/>
    <xf numFmtId="38" fontId="2" fillId="0" borderId="5" xfId="1" applyFont="1" applyFill="1" applyBorder="1" applyAlignment="1"/>
    <xf numFmtId="38" fontId="2" fillId="0" borderId="6" xfId="1" applyFont="1" applyBorder="1" applyAlignment="1"/>
    <xf numFmtId="38" fontId="2" fillId="0" borderId="0" xfId="1" applyFont="1" applyBorder="1" applyAlignment="1"/>
    <xf numFmtId="38" fontId="4" fillId="0" borderId="7" xfId="1" applyFont="1" applyBorder="1" applyAlignment="1"/>
    <xf numFmtId="38" fontId="2" fillId="0" borderId="8" xfId="1" applyFont="1" applyBorder="1" applyAlignment="1"/>
    <xf numFmtId="38" fontId="2" fillId="0" borderId="8" xfId="1" applyFont="1" applyFill="1" applyBorder="1" applyAlignment="1"/>
    <xf numFmtId="176" fontId="2" fillId="0" borderId="4" xfId="1" applyNumberFormat="1" applyFont="1" applyBorder="1" applyAlignment="1"/>
    <xf numFmtId="3" fontId="2" fillId="0" borderId="9" xfId="1" applyNumberFormat="1" applyFont="1" applyBorder="1" applyAlignment="1"/>
    <xf numFmtId="38" fontId="2" fillId="0" borderId="9" xfId="1" applyFont="1" applyFill="1" applyBorder="1" applyAlignment="1"/>
    <xf numFmtId="38" fontId="2" fillId="0" borderId="4" xfId="1" applyFont="1" applyFill="1" applyBorder="1" applyAlignment="1"/>
    <xf numFmtId="38" fontId="2" fillId="0" borderId="0" xfId="1" applyFont="1" applyFill="1" applyBorder="1" applyAlignment="1"/>
    <xf numFmtId="38" fontId="2" fillId="0" borderId="9" xfId="1" applyFont="1" applyBorder="1" applyAlignment="1"/>
    <xf numFmtId="176" fontId="4" fillId="0" borderId="7" xfId="1" applyNumberFormat="1" applyFont="1" applyBorder="1" applyAlignment="1"/>
    <xf numFmtId="176" fontId="2" fillId="0" borderId="0" xfId="1" applyNumberFormat="1" applyFont="1" applyBorder="1" applyAlignment="1"/>
    <xf numFmtId="38" fontId="2" fillId="0" borderId="7" xfId="1" applyFont="1" applyBorder="1" applyAlignment="1"/>
    <xf numFmtId="38" fontId="2" fillId="0" borderId="10" xfId="1" applyFont="1" applyBorder="1" applyAlignment="1"/>
    <xf numFmtId="38" fontId="2" fillId="0" borderId="11" xfId="1" applyFont="1" applyBorder="1" applyAlignment="1"/>
    <xf numFmtId="38" fontId="4" fillId="0" borderId="12" xfId="1" applyFont="1" applyBorder="1" applyAlignment="1"/>
    <xf numFmtId="38" fontId="2" fillId="0" borderId="11" xfId="1" applyFont="1" applyBorder="1" applyAlignment="1">
      <alignment horizontal="center"/>
    </xf>
    <xf numFmtId="38" fontId="2" fillId="0" borderId="11" xfId="1" applyFont="1" applyFill="1" applyBorder="1" applyAlignment="1"/>
    <xf numFmtId="38" fontId="2" fillId="0" borderId="4" xfId="1" applyFont="1" applyBorder="1" applyAlignment="1">
      <alignment horizontal="center"/>
    </xf>
    <xf numFmtId="38" fontId="2" fillId="0" borderId="0" xfId="1" applyFont="1" applyAlignment="1">
      <alignment horizontal="right"/>
    </xf>
    <xf numFmtId="176" fontId="2" fillId="0" borderId="0" xfId="1" applyNumberFormat="1" applyFont="1" applyAlignment="1"/>
    <xf numFmtId="176" fontId="9" fillId="0" borderId="0" xfId="1" applyNumberFormat="1" applyFont="1" applyAlignment="1"/>
    <xf numFmtId="176" fontId="2" fillId="0" borderId="0" xfId="1" applyNumberFormat="1" applyFont="1" applyAlignment="1">
      <alignment horizontal="right"/>
    </xf>
    <xf numFmtId="176" fontId="10" fillId="0" borderId="0" xfId="1" applyNumberFormat="1" applyFont="1" applyAlignment="1">
      <alignment horizontal="center" vertical="center"/>
    </xf>
    <xf numFmtId="176" fontId="11" fillId="0" borderId="0" xfId="1" applyNumberFormat="1" applyFont="1" applyAlignment="1">
      <alignment horizontal="center" vertical="center"/>
    </xf>
    <xf numFmtId="176" fontId="11" fillId="0" borderId="0" xfId="1" applyNumberFormat="1" applyFont="1" applyAlignment="1">
      <alignment horizontal="center" vertical="top"/>
    </xf>
    <xf numFmtId="176" fontId="2" fillId="0" borderId="13" xfId="1" applyNumberFormat="1" applyFont="1" applyBorder="1" applyAlignment="1">
      <alignment horizontal="center"/>
    </xf>
    <xf numFmtId="176" fontId="2" fillId="2" borderId="14" xfId="1" applyNumberFormat="1" applyFont="1" applyFill="1" applyBorder="1" applyAlignment="1"/>
    <xf numFmtId="176" fontId="2" fillId="2" borderId="15" xfId="1" applyNumberFormat="1" applyFont="1" applyFill="1" applyBorder="1" applyAlignment="1"/>
    <xf numFmtId="176" fontId="12" fillId="0" borderId="13" xfId="1" applyNumberFormat="1" applyFont="1" applyBorder="1" applyAlignment="1">
      <alignment horizontal="center"/>
    </xf>
    <xf numFmtId="176" fontId="2" fillId="2" borderId="17" xfId="1" applyNumberFormat="1" applyFont="1" applyFill="1" applyBorder="1" applyAlignment="1">
      <alignment horizontal="center"/>
    </xf>
    <xf numFmtId="176" fontId="2" fillId="3" borderId="18" xfId="1" applyNumberFormat="1" applyFont="1" applyFill="1" applyBorder="1" applyAlignment="1">
      <alignment horizontal="center"/>
    </xf>
    <xf numFmtId="176" fontId="2" fillId="4" borderId="18" xfId="1" applyNumberFormat="1" applyFont="1" applyFill="1" applyBorder="1" applyAlignment="1">
      <alignment horizontal="center"/>
    </xf>
    <xf numFmtId="176" fontId="12" fillId="0" borderId="19" xfId="1" applyNumberFormat="1" applyFont="1" applyBorder="1" applyAlignment="1">
      <alignment horizontal="center"/>
    </xf>
    <xf numFmtId="176" fontId="12" fillId="0" borderId="20" xfId="1" applyNumberFormat="1" applyFont="1" applyBorder="1" applyAlignment="1">
      <alignment horizontal="center"/>
    </xf>
    <xf numFmtId="176" fontId="12" fillId="0" borderId="7" xfId="1" applyNumberFormat="1" applyFont="1" applyBorder="1" applyAlignment="1">
      <alignment horizontal="center"/>
    </xf>
    <xf numFmtId="176" fontId="12" fillId="0" borderId="8" xfId="1" applyNumberFormat="1" applyFont="1" applyBorder="1" applyAlignment="1">
      <alignment horizontal="center"/>
    </xf>
    <xf numFmtId="176" fontId="12" fillId="0" borderId="0" xfId="1" applyNumberFormat="1" applyFont="1" applyBorder="1" applyAlignment="1">
      <alignment horizontal="center" vertical="center"/>
    </xf>
    <xf numFmtId="176" fontId="12" fillId="0" borderId="21" xfId="1" applyNumberFormat="1" applyFont="1" applyBorder="1" applyAlignment="1">
      <alignment horizontal="center"/>
    </xf>
    <xf numFmtId="176" fontId="12" fillId="5" borderId="4" xfId="1" applyNumberFormat="1" applyFont="1" applyFill="1" applyBorder="1" applyAlignment="1">
      <alignment horizontal="center"/>
    </xf>
    <xf numFmtId="176" fontId="12" fillId="0" borderId="12" xfId="1" applyNumberFormat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center"/>
    </xf>
    <xf numFmtId="176" fontId="12" fillId="2" borderId="23" xfId="1" applyNumberFormat="1" applyFont="1" applyFill="1" applyBorder="1" applyAlignment="1">
      <alignment horizontal="center"/>
    </xf>
    <xf numFmtId="176" fontId="12" fillId="3" borderId="24" xfId="1" applyNumberFormat="1" applyFont="1" applyFill="1" applyBorder="1" applyAlignment="1">
      <alignment horizontal="center"/>
    </xf>
    <xf numFmtId="176" fontId="12" fillId="0" borderId="24" xfId="1" applyNumberFormat="1" applyFont="1" applyBorder="1" applyAlignment="1">
      <alignment horizontal="center"/>
    </xf>
    <xf numFmtId="176" fontId="12" fillId="0" borderId="0" xfId="1" applyNumberFormat="1" applyFont="1" applyAlignment="1">
      <alignment horizontal="center"/>
    </xf>
    <xf numFmtId="176" fontId="2" fillId="0" borderId="25" xfId="1" applyNumberFormat="1" applyFont="1" applyBorder="1" applyAlignment="1"/>
    <xf numFmtId="176" fontId="2" fillId="0" borderId="26" xfId="1" applyNumberFormat="1" applyFont="1" applyBorder="1" applyAlignment="1"/>
    <xf numFmtId="176" fontId="2" fillId="0" borderId="9" xfId="1" applyNumberFormat="1" applyFont="1" applyBorder="1" applyAlignment="1"/>
    <xf numFmtId="176" fontId="2" fillId="0" borderId="27" xfId="1" applyNumberFormat="1" applyFont="1" applyBorder="1" applyAlignment="1"/>
    <xf numFmtId="176" fontId="2" fillId="5" borderId="9" xfId="1" applyNumberFormat="1" applyFont="1" applyFill="1" applyBorder="1" applyAlignment="1"/>
    <xf numFmtId="176" fontId="2" fillId="2" borderId="28" xfId="1" applyNumberFormat="1" applyFont="1" applyFill="1" applyBorder="1" applyAlignment="1"/>
    <xf numFmtId="176" fontId="2" fillId="3" borderId="29" xfId="1" applyNumberFormat="1" applyFont="1" applyFill="1" applyBorder="1" applyAlignment="1"/>
    <xf numFmtId="176" fontId="2" fillId="0" borderId="29" xfId="1" applyNumberFormat="1" applyFont="1" applyBorder="1" applyAlignment="1"/>
    <xf numFmtId="176" fontId="2" fillId="0" borderId="19" xfId="1" applyNumberFormat="1" applyFont="1" applyBorder="1" applyAlignment="1"/>
    <xf numFmtId="176" fontId="2" fillId="0" borderId="7" xfId="1" applyNumberFormat="1" applyFont="1" applyBorder="1" applyAlignment="1"/>
    <xf numFmtId="176" fontId="2" fillId="0" borderId="8" xfId="1" applyNumberFormat="1" applyFont="1" applyBorder="1" applyAlignment="1"/>
    <xf numFmtId="176" fontId="2" fillId="5" borderId="8" xfId="1" applyNumberFormat="1" applyFont="1" applyFill="1" applyBorder="1" applyAlignment="1"/>
    <xf numFmtId="176" fontId="2" fillId="2" borderId="23" xfId="1" applyNumberFormat="1" applyFont="1" applyFill="1" applyBorder="1" applyAlignment="1"/>
    <xf numFmtId="176" fontId="2" fillId="3" borderId="24" xfId="1" applyNumberFormat="1" applyFont="1" applyFill="1" applyBorder="1" applyAlignment="1"/>
    <xf numFmtId="176" fontId="2" fillId="0" borderId="24" xfId="1" applyNumberFormat="1" applyFont="1" applyBorder="1" applyAlignment="1"/>
    <xf numFmtId="176" fontId="2" fillId="0" borderId="21" xfId="1" applyNumberFormat="1" applyFont="1" applyBorder="1" applyAlignment="1"/>
    <xf numFmtId="176" fontId="2" fillId="0" borderId="12" xfId="1" applyNumberFormat="1" applyFont="1" applyBorder="1" applyAlignment="1"/>
    <xf numFmtId="176" fontId="2" fillId="0" borderId="11" xfId="1" applyNumberFormat="1" applyFont="1" applyBorder="1" applyAlignment="1"/>
    <xf numFmtId="176" fontId="2" fillId="5" borderId="4" xfId="1" applyNumberFormat="1" applyFont="1" applyFill="1" applyBorder="1" applyAlignment="1"/>
    <xf numFmtId="176" fontId="2" fillId="2" borderId="30" xfId="1" applyNumberFormat="1" applyFont="1" applyFill="1" applyBorder="1" applyAlignment="1"/>
    <xf numFmtId="176" fontId="2" fillId="3" borderId="31" xfId="1" applyNumberFormat="1" applyFont="1" applyFill="1" applyBorder="1" applyAlignment="1"/>
    <xf numFmtId="176" fontId="2" fillId="0" borderId="31" xfId="1" applyNumberFormat="1" applyFont="1" applyBorder="1" applyAlignment="1"/>
    <xf numFmtId="176" fontId="2" fillId="0" borderId="32" xfId="1" applyNumberFormat="1" applyFont="1" applyBorder="1" applyAlignment="1"/>
    <xf numFmtId="176" fontId="2" fillId="0" borderId="33" xfId="1" applyNumberFormat="1" applyFont="1" applyBorder="1" applyAlignment="1"/>
    <xf numFmtId="176" fontId="2" fillId="0" borderId="34" xfId="1" applyNumberFormat="1" applyFont="1" applyBorder="1" applyAlignment="1"/>
    <xf numFmtId="176" fontId="2" fillId="0" borderId="35" xfId="1" applyNumberFormat="1" applyFont="1" applyBorder="1" applyAlignment="1"/>
    <xf numFmtId="176" fontId="2" fillId="0" borderId="36" xfId="1" applyNumberFormat="1" applyFont="1" applyBorder="1" applyAlignment="1"/>
    <xf numFmtId="176" fontId="2" fillId="5" borderId="35" xfId="1" applyNumberFormat="1" applyFont="1" applyFill="1" applyBorder="1" applyAlignment="1"/>
    <xf numFmtId="176" fontId="2" fillId="2" borderId="37" xfId="1" applyNumberFormat="1" applyFont="1" applyFill="1" applyBorder="1" applyAlignment="1"/>
    <xf numFmtId="176" fontId="2" fillId="3" borderId="38" xfId="1" applyNumberFormat="1" applyFont="1" applyFill="1" applyBorder="1" applyAlignment="1"/>
    <xf numFmtId="176" fontId="2" fillId="0" borderId="38" xfId="1" applyNumberFormat="1" applyFont="1" applyBorder="1" applyAlignment="1"/>
    <xf numFmtId="38" fontId="4" fillId="0" borderId="7" xfId="1" applyFont="1" applyBorder="1" applyAlignment="1">
      <alignment horizontal="left" shrinkToFit="1"/>
    </xf>
    <xf numFmtId="38" fontId="4" fillId="0" borderId="0" xfId="1" applyFont="1" applyBorder="1" applyAlignment="1">
      <alignment horizontal="left" shrinkToFit="1"/>
    </xf>
    <xf numFmtId="38" fontId="4" fillId="0" borderId="6" xfId="1" applyFont="1" applyBorder="1" applyAlignment="1">
      <alignment horizontal="left" shrinkToFit="1"/>
    </xf>
    <xf numFmtId="38" fontId="8" fillId="0" borderId="0" xfId="1" applyFont="1" applyAlignment="1">
      <alignment horizontal="center"/>
    </xf>
    <xf numFmtId="38" fontId="7" fillId="0" borderId="0" xfId="1" applyFont="1" applyAlignment="1">
      <alignment horizontal="center"/>
    </xf>
    <xf numFmtId="176" fontId="4" fillId="0" borderId="7" xfId="1" applyNumberFormat="1" applyFont="1" applyBorder="1" applyAlignment="1">
      <alignment horizontal="left" shrinkToFit="1"/>
    </xf>
    <xf numFmtId="176" fontId="4" fillId="0" borderId="0" xfId="1" applyNumberFormat="1" applyFont="1" applyBorder="1" applyAlignment="1">
      <alignment horizontal="left" shrinkToFit="1"/>
    </xf>
    <xf numFmtId="176" fontId="4" fillId="0" borderId="6" xfId="1" applyNumberFormat="1" applyFont="1" applyBorder="1" applyAlignment="1">
      <alignment horizontal="left" shrinkToFit="1"/>
    </xf>
    <xf numFmtId="176" fontId="2" fillId="2" borderId="13" xfId="1" applyNumberFormat="1" applyFont="1" applyFill="1" applyBorder="1" applyAlignment="1">
      <alignment horizontal="center" wrapText="1"/>
    </xf>
    <xf numFmtId="176" fontId="2" fillId="2" borderId="16" xfId="1" applyNumberFormat="1" applyFont="1" applyFill="1" applyBorder="1" applyAlignment="1">
      <alignment horizont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ropbox/&#20107;&#21209;&#23616;&#12487;&#12540;&#12479;/01_&#20107;&#21209;&#23616;&#38306;&#36899;/02_&#32207;&#20250;&#12539;&#29702;&#20107;&#20250;&#12539;&#20107;&#21209;&#23616;&#20250;/&#32207;&#20250;&#36039;&#26009;/&#20196;&#21644;2&#24180;&#24230;/8)5&#21495;&#35696;&#26696;%20&#20196;&#21644;2&#24180;&#24230;_&#20104;&#31639;&#2669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活動予算案_R2"/>
      <sheetName val="活動予算案_R1"/>
    </sheetNames>
    <sheetDataSet>
      <sheetData sheetId="0">
        <row r="18">
          <cell r="C18">
            <v>176500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F7C0B-3BE0-44EF-8AB1-424458789547}">
  <sheetPr>
    <tabColor rgb="FFFFC000"/>
    <pageSetUpPr fitToPage="1"/>
  </sheetPr>
  <dimension ref="B1:J76"/>
  <sheetViews>
    <sheetView tabSelected="1" view="pageBreakPreview" topLeftCell="A61" zoomScale="85" zoomScaleNormal="100" zoomScaleSheetLayoutView="85" workbookViewId="0">
      <selection activeCell="E70" sqref="E70"/>
    </sheetView>
  </sheetViews>
  <sheetFormatPr defaultRowHeight="14.25" x14ac:dyDescent="0.15"/>
  <cols>
    <col min="1" max="1" width="3" style="1" customWidth="1"/>
    <col min="2" max="2" width="25.375" style="1" customWidth="1"/>
    <col min="3" max="3" width="10.5" style="3" customWidth="1"/>
    <col min="4" max="4" width="10.875" style="1" customWidth="1"/>
    <col min="5" max="5" width="12.5" style="1" customWidth="1"/>
    <col min="6" max="6" width="9" style="2"/>
    <col min="7" max="9" width="9" style="1"/>
    <col min="10" max="10" width="30" style="1" customWidth="1"/>
    <col min="11" max="16384" width="9" style="1"/>
  </cols>
  <sheetData>
    <row r="1" spans="2:10" x14ac:dyDescent="0.15">
      <c r="B1" s="1" t="s">
        <v>92</v>
      </c>
    </row>
    <row r="2" spans="2:10" ht="18.75" x14ac:dyDescent="0.2">
      <c r="D2" s="91" t="s">
        <v>91</v>
      </c>
      <c r="E2" s="91"/>
      <c r="F2" s="91"/>
      <c r="G2" s="91"/>
      <c r="H2" s="91"/>
    </row>
    <row r="3" spans="2:10" x14ac:dyDescent="0.15">
      <c r="D3" s="92" t="s">
        <v>90</v>
      </c>
      <c r="E3" s="92"/>
      <c r="F3" s="92"/>
      <c r="G3" s="92"/>
      <c r="H3" s="92"/>
    </row>
    <row r="4" spans="2:10" x14ac:dyDescent="0.15">
      <c r="H4" s="2" t="s">
        <v>89</v>
      </c>
    </row>
    <row r="5" spans="2:10" x14ac:dyDescent="0.15">
      <c r="E5" s="30" t="s">
        <v>88</v>
      </c>
    </row>
    <row r="6" spans="2:10" x14ac:dyDescent="0.15">
      <c r="B6" s="29" t="s">
        <v>87</v>
      </c>
      <c r="C6" s="28"/>
      <c r="D6" s="27" t="s">
        <v>86</v>
      </c>
      <c r="E6" s="25"/>
      <c r="F6" s="26"/>
      <c r="G6" s="25" t="s">
        <v>85</v>
      </c>
      <c r="H6" s="25"/>
      <c r="I6" s="25"/>
      <c r="J6" s="24"/>
    </row>
    <row r="7" spans="2:10" x14ac:dyDescent="0.15">
      <c r="B7" s="13" t="s">
        <v>84</v>
      </c>
      <c r="C7" s="17"/>
      <c r="D7" s="20"/>
      <c r="E7" s="20"/>
      <c r="F7" s="12"/>
      <c r="G7" s="11"/>
      <c r="H7" s="11"/>
      <c r="I7" s="11"/>
      <c r="J7" s="10"/>
    </row>
    <row r="8" spans="2:10" x14ac:dyDescent="0.15">
      <c r="B8" s="13" t="s">
        <v>83</v>
      </c>
      <c r="C8" s="14"/>
      <c r="D8" s="13"/>
      <c r="E8" s="13"/>
      <c r="F8" s="12"/>
      <c r="G8" s="11"/>
      <c r="H8" s="11"/>
      <c r="I8" s="11"/>
      <c r="J8" s="10"/>
    </row>
    <row r="9" spans="2:10" x14ac:dyDescent="0.15">
      <c r="B9" s="13" t="s">
        <v>82</v>
      </c>
      <c r="C9" s="14">
        <f>300000</f>
        <v>300000</v>
      </c>
      <c r="D9" s="13"/>
      <c r="E9" s="13"/>
      <c r="F9" s="12" t="s">
        <v>81</v>
      </c>
      <c r="G9" s="11"/>
      <c r="H9" s="11"/>
      <c r="I9" s="11"/>
      <c r="J9" s="10"/>
    </row>
    <row r="10" spans="2:10" x14ac:dyDescent="0.15">
      <c r="B10" s="13" t="s">
        <v>80</v>
      </c>
      <c r="C10" s="9">
        <f>500000</f>
        <v>500000</v>
      </c>
      <c r="D10" s="13">
        <f>SUM(C9:C10)</f>
        <v>800000</v>
      </c>
      <c r="E10" s="13"/>
      <c r="F10" s="12" t="s">
        <v>168</v>
      </c>
      <c r="G10" s="11"/>
      <c r="H10" s="11"/>
      <c r="I10" s="11"/>
      <c r="J10" s="10"/>
    </row>
    <row r="11" spans="2:10" x14ac:dyDescent="0.15">
      <c r="B11" s="13" t="s">
        <v>79</v>
      </c>
      <c r="D11" s="13"/>
      <c r="E11" s="13"/>
      <c r="F11" s="12"/>
      <c r="G11" s="11"/>
      <c r="H11" s="11"/>
      <c r="I11" s="11"/>
      <c r="J11" s="10"/>
    </row>
    <row r="12" spans="2:10" x14ac:dyDescent="0.15">
      <c r="B12" s="13" t="s">
        <v>78</v>
      </c>
      <c r="C12" s="3">
        <v>150000</v>
      </c>
      <c r="D12" s="13">
        <f>SUM(C12)</f>
        <v>150000</v>
      </c>
      <c r="E12" s="13"/>
      <c r="F12" s="12" t="s">
        <v>77</v>
      </c>
      <c r="G12" s="11"/>
      <c r="H12" s="11"/>
      <c r="I12" s="11"/>
      <c r="J12" s="10"/>
    </row>
    <row r="13" spans="2:10" x14ac:dyDescent="0.15">
      <c r="B13" s="13" t="s">
        <v>76</v>
      </c>
      <c r="C13" s="17"/>
      <c r="D13" s="13"/>
      <c r="E13" s="13"/>
      <c r="F13" s="12" t="s">
        <v>10</v>
      </c>
      <c r="G13" s="11"/>
      <c r="H13" s="11"/>
      <c r="I13" s="11"/>
      <c r="J13" s="10"/>
    </row>
    <row r="14" spans="2:10" x14ac:dyDescent="0.15">
      <c r="B14" s="23" t="s">
        <v>75</v>
      </c>
      <c r="C14" s="14">
        <v>4047840</v>
      </c>
      <c r="D14" s="10"/>
      <c r="E14" s="13"/>
      <c r="F14" s="12" t="s">
        <v>74</v>
      </c>
      <c r="G14" s="11"/>
      <c r="H14" s="11"/>
      <c r="I14" s="11"/>
      <c r="J14" s="10"/>
    </row>
    <row r="15" spans="2:10" x14ac:dyDescent="0.15">
      <c r="B15" s="23" t="s">
        <v>73</v>
      </c>
      <c r="C15" s="14">
        <v>160000</v>
      </c>
      <c r="D15" s="10"/>
      <c r="E15" s="13"/>
      <c r="F15" s="21" t="s">
        <v>108</v>
      </c>
      <c r="G15" s="11"/>
      <c r="H15" s="11"/>
      <c r="I15" s="11"/>
      <c r="J15" s="10"/>
    </row>
    <row r="16" spans="2:10" x14ac:dyDescent="0.15">
      <c r="B16" s="23" t="s">
        <v>72</v>
      </c>
      <c r="C16" s="9">
        <v>230000</v>
      </c>
      <c r="D16" s="10">
        <f>SUM(C14:C16)</f>
        <v>4437840</v>
      </c>
      <c r="E16" s="13"/>
      <c r="F16" s="21" t="s">
        <v>169</v>
      </c>
      <c r="G16" s="11"/>
      <c r="H16" s="11"/>
      <c r="I16" s="11"/>
      <c r="J16" s="10"/>
    </row>
    <row r="17" spans="2:10" x14ac:dyDescent="0.15">
      <c r="B17" s="13" t="s">
        <v>71</v>
      </c>
      <c r="C17" s="17"/>
      <c r="D17" s="13"/>
      <c r="E17" s="13"/>
      <c r="F17" s="12" t="s">
        <v>10</v>
      </c>
      <c r="G17" s="11"/>
      <c r="H17" s="11"/>
      <c r="I17" s="11"/>
      <c r="J17" s="10"/>
    </row>
    <row r="18" spans="2:10" x14ac:dyDescent="0.15">
      <c r="B18" s="13" t="s">
        <v>70</v>
      </c>
      <c r="C18" s="22">
        <v>176500</v>
      </c>
      <c r="D18" s="13"/>
      <c r="E18" s="13"/>
      <c r="F18" s="93" t="s">
        <v>170</v>
      </c>
      <c r="G18" s="94"/>
      <c r="H18" s="94"/>
      <c r="I18" s="94"/>
      <c r="J18" s="95"/>
    </row>
    <row r="19" spans="2:10" x14ac:dyDescent="0.15">
      <c r="B19" s="13" t="s">
        <v>69</v>
      </c>
      <c r="C19" s="9">
        <v>90000</v>
      </c>
      <c r="D19" s="13">
        <f>SUM(C18:C19)</f>
        <v>266500</v>
      </c>
      <c r="E19" s="13"/>
      <c r="F19" s="21" t="s">
        <v>68</v>
      </c>
      <c r="G19" s="11"/>
      <c r="H19" s="11"/>
      <c r="I19" s="11"/>
      <c r="J19" s="10"/>
    </row>
    <row r="20" spans="2:10" x14ac:dyDescent="0.15">
      <c r="B20" s="13" t="s">
        <v>67</v>
      </c>
      <c r="C20" s="17"/>
      <c r="D20" s="13"/>
      <c r="E20" s="13"/>
      <c r="F20" s="12"/>
      <c r="G20" s="11"/>
      <c r="H20" s="11"/>
      <c r="I20" s="11"/>
      <c r="J20" s="10"/>
    </row>
    <row r="21" spans="2:10" x14ac:dyDescent="0.15">
      <c r="B21" s="13" t="s">
        <v>66</v>
      </c>
      <c r="C21" s="14">
        <v>6</v>
      </c>
      <c r="D21" s="13"/>
      <c r="E21" s="13"/>
      <c r="F21" s="12"/>
      <c r="G21" s="11"/>
      <c r="H21" s="11"/>
      <c r="I21" s="11"/>
      <c r="J21" s="10"/>
    </row>
    <row r="22" spans="2:10" x14ac:dyDescent="0.15">
      <c r="B22" s="13" t="s">
        <v>65</v>
      </c>
      <c r="C22" s="9">
        <v>0</v>
      </c>
      <c r="D22" s="8">
        <f>SUM(C21:C22)</f>
        <v>6</v>
      </c>
      <c r="E22" s="13"/>
      <c r="F22" s="12"/>
      <c r="G22" s="11"/>
      <c r="H22" s="11"/>
      <c r="I22" s="11"/>
      <c r="J22" s="10"/>
    </row>
    <row r="23" spans="2:10" x14ac:dyDescent="0.15">
      <c r="B23" s="13" t="s">
        <v>64</v>
      </c>
      <c r="C23" s="17"/>
      <c r="D23" s="20"/>
      <c r="E23" s="8">
        <f>SUM(D10:D22)</f>
        <v>5654346</v>
      </c>
      <c r="F23" s="12"/>
      <c r="G23" s="11"/>
      <c r="H23" s="11"/>
      <c r="I23" s="11"/>
      <c r="J23" s="10"/>
    </row>
    <row r="24" spans="2:10" x14ac:dyDescent="0.15">
      <c r="B24" s="13" t="s">
        <v>63</v>
      </c>
      <c r="C24" s="14"/>
      <c r="D24" s="13"/>
      <c r="F24" s="12"/>
      <c r="G24" s="11"/>
      <c r="H24" s="11"/>
      <c r="I24" s="11"/>
      <c r="J24" s="10"/>
    </row>
    <row r="25" spans="2:10" x14ac:dyDescent="0.15">
      <c r="B25" s="13" t="s">
        <v>62</v>
      </c>
      <c r="C25" s="14"/>
      <c r="D25" s="13"/>
      <c r="F25" s="12"/>
      <c r="G25" s="11"/>
      <c r="H25" s="11"/>
      <c r="I25" s="11"/>
      <c r="J25" s="10"/>
    </row>
    <row r="26" spans="2:10" x14ac:dyDescent="0.15">
      <c r="B26" s="13" t="s">
        <v>43</v>
      </c>
      <c r="C26" s="14"/>
      <c r="D26" s="13"/>
      <c r="F26" s="12"/>
      <c r="G26" s="11"/>
      <c r="H26" s="11"/>
      <c r="I26" s="11"/>
      <c r="J26" s="10"/>
    </row>
    <row r="27" spans="2:10" x14ac:dyDescent="0.15">
      <c r="B27" s="13" t="s">
        <v>61</v>
      </c>
      <c r="C27" s="14">
        <v>0</v>
      </c>
      <c r="D27" s="13"/>
      <c r="F27" s="12"/>
      <c r="G27" s="11"/>
      <c r="H27" s="11"/>
      <c r="I27" s="11"/>
      <c r="J27" s="10"/>
    </row>
    <row r="28" spans="2:10" x14ac:dyDescent="0.15">
      <c r="B28" s="13" t="s">
        <v>42</v>
      </c>
      <c r="C28" s="14">
        <v>3976000</v>
      </c>
      <c r="D28" s="13"/>
      <c r="F28" s="12" t="s">
        <v>60</v>
      </c>
      <c r="G28" s="11"/>
      <c r="H28" s="11"/>
      <c r="I28" s="11"/>
      <c r="J28" s="10"/>
    </row>
    <row r="29" spans="2:10" x14ac:dyDescent="0.15">
      <c r="B29" s="13" t="s">
        <v>41</v>
      </c>
      <c r="C29" s="14">
        <v>301000</v>
      </c>
      <c r="D29" s="13"/>
      <c r="F29" s="88" t="s">
        <v>171</v>
      </c>
      <c r="G29" s="89"/>
      <c r="H29" s="89"/>
      <c r="I29" s="89"/>
      <c r="J29" s="90"/>
    </row>
    <row r="30" spans="2:10" x14ac:dyDescent="0.15">
      <c r="B30" s="13" t="s">
        <v>38</v>
      </c>
      <c r="C30" s="18">
        <f>SUM(C27:C29)</f>
        <v>4277000</v>
      </c>
      <c r="D30" s="13" t="s">
        <v>10</v>
      </c>
      <c r="F30" s="12"/>
      <c r="G30" s="11"/>
      <c r="H30" s="11"/>
      <c r="I30" s="11"/>
      <c r="J30" s="10"/>
    </row>
    <row r="31" spans="2:10" x14ac:dyDescent="0.15">
      <c r="B31" s="13" t="s">
        <v>37</v>
      </c>
      <c r="C31" s="17"/>
      <c r="D31" s="13"/>
      <c r="F31" s="12"/>
      <c r="G31" s="11"/>
      <c r="H31" s="11"/>
      <c r="I31" s="11"/>
      <c r="J31" s="10"/>
    </row>
    <row r="32" spans="2:10" x14ac:dyDescent="0.15">
      <c r="B32" s="13" t="s">
        <v>34</v>
      </c>
      <c r="C32" s="14">
        <v>1000</v>
      </c>
      <c r="D32" s="13"/>
      <c r="F32" s="12" t="s">
        <v>56</v>
      </c>
      <c r="G32" s="11"/>
      <c r="H32" s="11"/>
      <c r="I32" s="11"/>
      <c r="J32" s="10"/>
    </row>
    <row r="33" spans="2:10" x14ac:dyDescent="0.15">
      <c r="B33" s="13" t="s">
        <v>30</v>
      </c>
      <c r="C33" s="14">
        <v>2500</v>
      </c>
      <c r="D33" s="13"/>
      <c r="F33" s="12" t="s">
        <v>59</v>
      </c>
      <c r="G33" s="11"/>
      <c r="H33" s="11"/>
      <c r="I33" s="11"/>
      <c r="J33" s="10"/>
    </row>
    <row r="34" spans="2:10" x14ac:dyDescent="0.15">
      <c r="B34" s="13" t="s">
        <v>28</v>
      </c>
      <c r="C34" s="14">
        <v>162000</v>
      </c>
      <c r="D34" s="13"/>
      <c r="F34" s="88" t="s">
        <v>172</v>
      </c>
      <c r="G34" s="89"/>
      <c r="H34" s="89"/>
      <c r="I34" s="89"/>
      <c r="J34" s="90"/>
    </row>
    <row r="35" spans="2:10" x14ac:dyDescent="0.15">
      <c r="B35" s="13" t="s">
        <v>57</v>
      </c>
      <c r="C35" s="14">
        <v>0</v>
      </c>
      <c r="D35" s="13"/>
      <c r="F35" s="12"/>
      <c r="G35" s="11"/>
      <c r="H35" s="11"/>
      <c r="I35" s="11"/>
      <c r="J35" s="10"/>
    </row>
    <row r="36" spans="2:10" x14ac:dyDescent="0.15">
      <c r="B36" s="13" t="s">
        <v>55</v>
      </c>
      <c r="C36" s="14">
        <v>39000</v>
      </c>
      <c r="D36" s="13"/>
      <c r="F36" s="88" t="s">
        <v>173</v>
      </c>
      <c r="G36" s="89"/>
      <c r="H36" s="89"/>
      <c r="I36" s="89"/>
      <c r="J36" s="90"/>
    </row>
    <row r="37" spans="2:10" x14ac:dyDescent="0.15">
      <c r="B37" s="13" t="s">
        <v>22</v>
      </c>
      <c r="C37" s="14">
        <v>15000</v>
      </c>
      <c r="D37" s="13"/>
      <c r="F37" s="88" t="s">
        <v>174</v>
      </c>
      <c r="G37" s="89"/>
      <c r="H37" s="89"/>
      <c r="I37" s="89"/>
      <c r="J37" s="90"/>
    </row>
    <row r="38" spans="2:10" x14ac:dyDescent="0.15">
      <c r="B38" s="13" t="s">
        <v>20</v>
      </c>
      <c r="C38" s="14">
        <v>51000</v>
      </c>
      <c r="D38" s="13"/>
      <c r="F38" s="12" t="s">
        <v>175</v>
      </c>
      <c r="G38" s="11"/>
      <c r="H38" s="11"/>
      <c r="I38" s="11"/>
      <c r="J38" s="10"/>
    </row>
    <row r="39" spans="2:10" x14ac:dyDescent="0.15">
      <c r="B39" s="13" t="s">
        <v>24</v>
      </c>
      <c r="C39" s="14">
        <v>80000</v>
      </c>
      <c r="D39" s="13"/>
      <c r="F39" s="12" t="s">
        <v>176</v>
      </c>
      <c r="G39" s="11"/>
      <c r="H39" s="11"/>
      <c r="I39" s="11"/>
      <c r="J39" s="10"/>
    </row>
    <row r="40" spans="2:10" x14ac:dyDescent="0.15">
      <c r="B40" s="13" t="s">
        <v>18</v>
      </c>
      <c r="C40" s="14">
        <v>21000</v>
      </c>
      <c r="D40" s="13"/>
      <c r="F40" s="88" t="s">
        <v>177</v>
      </c>
      <c r="G40" s="89"/>
      <c r="H40" s="89"/>
      <c r="I40" s="89"/>
      <c r="J40" s="90"/>
    </row>
    <row r="41" spans="2:10" x14ac:dyDescent="0.15">
      <c r="B41" s="13" t="s">
        <v>49</v>
      </c>
      <c r="C41" s="14">
        <v>64360</v>
      </c>
      <c r="D41" s="13"/>
      <c r="F41" s="88" t="s">
        <v>48</v>
      </c>
      <c r="G41" s="89"/>
      <c r="H41" s="89"/>
      <c r="I41" s="89"/>
      <c r="J41" s="90"/>
    </row>
    <row r="42" spans="2:10" x14ac:dyDescent="0.15">
      <c r="B42" s="13" t="s">
        <v>14</v>
      </c>
      <c r="C42" s="14">
        <v>6000</v>
      </c>
      <c r="D42" s="13"/>
      <c r="F42" s="12" t="s">
        <v>109</v>
      </c>
      <c r="G42" s="11"/>
      <c r="H42" s="11"/>
      <c r="I42" s="11"/>
      <c r="J42" s="10"/>
    </row>
    <row r="43" spans="2:10" x14ac:dyDescent="0.15">
      <c r="B43" s="13" t="s">
        <v>12</v>
      </c>
      <c r="C43" s="9">
        <v>5000</v>
      </c>
      <c r="D43" s="13"/>
      <c r="F43" s="12" t="s">
        <v>110</v>
      </c>
      <c r="G43" s="11"/>
      <c r="H43" s="11"/>
      <c r="I43" s="11"/>
      <c r="J43" s="10"/>
    </row>
    <row r="44" spans="2:10" x14ac:dyDescent="0.15">
      <c r="B44" s="13" t="s">
        <v>11</v>
      </c>
      <c r="C44" s="18">
        <f>SUM(C32:C43)</f>
        <v>446860</v>
      </c>
      <c r="D44" s="13" t="s">
        <v>10</v>
      </c>
      <c r="F44" s="12"/>
      <c r="G44" s="11"/>
      <c r="H44" s="11"/>
      <c r="I44" s="11"/>
      <c r="J44" s="10"/>
    </row>
    <row r="45" spans="2:10" x14ac:dyDescent="0.15">
      <c r="B45" s="13" t="s">
        <v>45</v>
      </c>
      <c r="D45" s="13">
        <f>C30+C44</f>
        <v>4723860</v>
      </c>
      <c r="F45" s="12"/>
      <c r="G45" s="11"/>
      <c r="H45" s="11"/>
      <c r="I45" s="11"/>
      <c r="J45" s="10"/>
    </row>
    <row r="46" spans="2:10" x14ac:dyDescent="0.15">
      <c r="B46" s="13" t="s">
        <v>44</v>
      </c>
      <c r="D46" s="13"/>
      <c r="F46" s="12"/>
      <c r="G46" s="11"/>
      <c r="H46" s="11"/>
      <c r="I46" s="11"/>
      <c r="J46" s="10"/>
    </row>
    <row r="47" spans="2:10" x14ac:dyDescent="0.15">
      <c r="B47" s="13" t="s">
        <v>43</v>
      </c>
      <c r="D47" s="13"/>
      <c r="F47" s="12"/>
      <c r="G47" s="11"/>
      <c r="H47" s="11"/>
      <c r="I47" s="11"/>
      <c r="J47" s="10"/>
    </row>
    <row r="48" spans="2:10" x14ac:dyDescent="0.15">
      <c r="B48" s="13" t="s">
        <v>42</v>
      </c>
      <c r="C48" s="3">
        <v>600000</v>
      </c>
      <c r="D48" s="13"/>
      <c r="F48" s="12" t="s">
        <v>178</v>
      </c>
      <c r="G48" s="11"/>
      <c r="H48" s="11"/>
      <c r="I48" s="11"/>
      <c r="J48" s="10"/>
    </row>
    <row r="49" spans="2:10" x14ac:dyDescent="0.15">
      <c r="B49" s="13" t="s">
        <v>41</v>
      </c>
      <c r="C49" s="3">
        <v>60000</v>
      </c>
      <c r="D49" s="13"/>
      <c r="F49" s="12" t="s">
        <v>105</v>
      </c>
      <c r="G49" s="11"/>
      <c r="H49" s="11"/>
      <c r="I49" s="11"/>
      <c r="J49" s="10"/>
    </row>
    <row r="50" spans="2:10" x14ac:dyDescent="0.15">
      <c r="B50" s="13" t="s">
        <v>39</v>
      </c>
      <c r="C50" s="3">
        <v>0</v>
      </c>
      <c r="D50" s="13"/>
      <c r="F50" s="12" t="s">
        <v>10</v>
      </c>
      <c r="G50" s="11"/>
      <c r="H50" s="11"/>
      <c r="I50" s="11"/>
      <c r="J50" s="10"/>
    </row>
    <row r="51" spans="2:10" x14ac:dyDescent="0.15">
      <c r="B51" s="13" t="s">
        <v>38</v>
      </c>
      <c r="C51" s="18">
        <f>SUM(C48:C50)</f>
        <v>660000</v>
      </c>
      <c r="D51" s="13" t="s">
        <v>10</v>
      </c>
      <c r="F51" s="12"/>
      <c r="G51" s="11"/>
      <c r="H51" s="11"/>
      <c r="I51" s="11"/>
      <c r="J51" s="10"/>
    </row>
    <row r="52" spans="2:10" x14ac:dyDescent="0.15">
      <c r="B52" s="13" t="s">
        <v>37</v>
      </c>
      <c r="D52" s="13"/>
      <c r="F52" s="12"/>
      <c r="G52" s="11"/>
      <c r="H52" s="11"/>
      <c r="I52" s="11"/>
      <c r="J52" s="10"/>
    </row>
    <row r="53" spans="2:10" x14ac:dyDescent="0.15">
      <c r="B53" s="13" t="s">
        <v>36</v>
      </c>
      <c r="C53" s="19">
        <v>10000</v>
      </c>
      <c r="D53" s="13"/>
      <c r="F53" s="12" t="s">
        <v>35</v>
      </c>
      <c r="G53" s="11"/>
      <c r="H53" s="11"/>
      <c r="I53" s="11"/>
      <c r="J53" s="10"/>
    </row>
    <row r="54" spans="2:10" x14ac:dyDescent="0.15">
      <c r="B54" s="13" t="s">
        <v>34</v>
      </c>
      <c r="C54" s="19">
        <v>5000</v>
      </c>
      <c r="D54" s="13"/>
      <c r="F54" s="12" t="s">
        <v>33</v>
      </c>
      <c r="G54" s="11"/>
      <c r="H54" s="11"/>
      <c r="I54" s="11"/>
      <c r="J54" s="10"/>
    </row>
    <row r="55" spans="2:10" x14ac:dyDescent="0.15">
      <c r="B55" s="13" t="s">
        <v>32</v>
      </c>
      <c r="C55" s="19">
        <v>6400</v>
      </c>
      <c r="D55" s="13"/>
      <c r="F55" s="12" t="s">
        <v>31</v>
      </c>
      <c r="G55" s="11"/>
      <c r="H55" s="11"/>
      <c r="I55" s="11"/>
      <c r="J55" s="10"/>
    </row>
    <row r="56" spans="2:10" x14ac:dyDescent="0.15">
      <c r="B56" s="13" t="s">
        <v>30</v>
      </c>
      <c r="C56" s="19">
        <v>8000</v>
      </c>
      <c r="D56" s="13"/>
      <c r="F56" s="12" t="s">
        <v>29</v>
      </c>
      <c r="G56" s="11"/>
      <c r="H56" s="11"/>
      <c r="I56" s="11"/>
      <c r="J56" s="10"/>
    </row>
    <row r="57" spans="2:10" x14ac:dyDescent="0.15">
      <c r="B57" s="13" t="s">
        <v>28</v>
      </c>
      <c r="C57" s="19">
        <v>8000</v>
      </c>
      <c r="D57" s="13"/>
      <c r="F57" s="12" t="s">
        <v>27</v>
      </c>
      <c r="G57" s="11"/>
      <c r="H57" s="11"/>
      <c r="I57" s="11"/>
      <c r="J57" s="10"/>
    </row>
    <row r="58" spans="2:10" x14ac:dyDescent="0.15">
      <c r="B58" s="13" t="s">
        <v>26</v>
      </c>
      <c r="C58" s="19">
        <v>10000</v>
      </c>
      <c r="D58" s="13"/>
      <c r="F58" s="12" t="s">
        <v>25</v>
      </c>
      <c r="G58" s="11"/>
      <c r="H58" s="11"/>
      <c r="I58" s="11"/>
      <c r="J58" s="10"/>
    </row>
    <row r="59" spans="2:10" x14ac:dyDescent="0.15">
      <c r="B59" s="13" t="s">
        <v>24</v>
      </c>
      <c r="C59" s="19">
        <v>30000</v>
      </c>
      <c r="D59" s="13"/>
      <c r="F59" s="12" t="s">
        <v>23</v>
      </c>
      <c r="G59" s="11"/>
      <c r="H59" s="11"/>
      <c r="I59" s="11"/>
      <c r="J59" s="10"/>
    </row>
    <row r="60" spans="2:10" x14ac:dyDescent="0.15">
      <c r="B60" s="13" t="s">
        <v>22</v>
      </c>
      <c r="C60" s="19">
        <v>30000</v>
      </c>
      <c r="D60" s="13"/>
      <c r="F60" s="12" t="s">
        <v>21</v>
      </c>
      <c r="G60" s="11"/>
      <c r="H60" s="11"/>
      <c r="I60" s="11"/>
      <c r="J60" s="10"/>
    </row>
    <row r="61" spans="2:10" x14ac:dyDescent="0.15">
      <c r="B61" s="13" t="s">
        <v>20</v>
      </c>
      <c r="C61" s="19">
        <v>50000</v>
      </c>
      <c r="D61" s="13"/>
      <c r="F61" s="12" t="s">
        <v>106</v>
      </c>
      <c r="G61" s="11"/>
      <c r="H61" s="11"/>
      <c r="I61" s="11"/>
      <c r="J61" s="10"/>
    </row>
    <row r="62" spans="2:10" x14ac:dyDescent="0.15">
      <c r="B62" s="13" t="s">
        <v>18</v>
      </c>
      <c r="C62" s="19">
        <v>10000</v>
      </c>
      <c r="D62" s="13"/>
      <c r="F62" s="12" t="s">
        <v>17</v>
      </c>
      <c r="G62" s="11"/>
      <c r="H62" s="11"/>
      <c r="I62" s="11"/>
      <c r="J62" s="10"/>
    </row>
    <row r="63" spans="2:10" x14ac:dyDescent="0.15">
      <c r="B63" s="13" t="s">
        <v>16</v>
      </c>
      <c r="C63" s="19">
        <v>90000</v>
      </c>
      <c r="D63" s="13"/>
      <c r="F63" s="12" t="s">
        <v>15</v>
      </c>
      <c r="G63" s="11"/>
      <c r="H63" s="11"/>
      <c r="I63" s="11"/>
      <c r="J63" s="10"/>
    </row>
    <row r="64" spans="2:10" x14ac:dyDescent="0.15">
      <c r="B64" s="13" t="s">
        <v>14</v>
      </c>
      <c r="C64" s="19">
        <v>2000</v>
      </c>
      <c r="D64" s="13"/>
      <c r="F64" s="12" t="s">
        <v>107</v>
      </c>
      <c r="G64" s="11"/>
      <c r="H64" s="11"/>
      <c r="I64" s="11"/>
      <c r="J64" s="10"/>
    </row>
    <row r="65" spans="2:10" x14ac:dyDescent="0.15">
      <c r="B65" s="13" t="s">
        <v>12</v>
      </c>
      <c r="C65" s="19"/>
      <c r="D65" s="13" t="s">
        <v>10</v>
      </c>
      <c r="F65" s="12" t="s">
        <v>0</v>
      </c>
      <c r="G65" s="11"/>
      <c r="H65" s="11"/>
      <c r="I65" s="11"/>
      <c r="J65" s="10"/>
    </row>
    <row r="66" spans="2:10" x14ac:dyDescent="0.15">
      <c r="B66" s="13" t="s">
        <v>11</v>
      </c>
      <c r="C66" s="18">
        <f>SUM(C53:C65)</f>
        <v>259400</v>
      </c>
      <c r="D66" s="13" t="s">
        <v>10</v>
      </c>
      <c r="F66" s="12"/>
      <c r="G66" s="11"/>
      <c r="H66" s="11"/>
      <c r="I66" s="11"/>
      <c r="J66" s="10"/>
    </row>
    <row r="67" spans="2:10" x14ac:dyDescent="0.15">
      <c r="B67" s="13" t="s">
        <v>9</v>
      </c>
      <c r="C67" s="17"/>
      <c r="D67" s="8">
        <f>C51+C66</f>
        <v>919400</v>
      </c>
      <c r="F67" s="12"/>
      <c r="G67" s="11"/>
      <c r="H67" s="11"/>
      <c r="I67" s="11"/>
      <c r="J67" s="10"/>
    </row>
    <row r="68" spans="2:10" x14ac:dyDescent="0.15">
      <c r="B68" s="13" t="s">
        <v>8</v>
      </c>
      <c r="C68" s="14"/>
      <c r="D68" s="13"/>
      <c r="E68" s="1">
        <f>D45+D67</f>
        <v>5643260</v>
      </c>
      <c r="F68" s="12"/>
      <c r="G68" s="11"/>
      <c r="H68" s="11"/>
      <c r="I68" s="11"/>
      <c r="J68" s="10"/>
    </row>
    <row r="69" spans="2:10" x14ac:dyDescent="0.15">
      <c r="B69" s="13" t="s">
        <v>7</v>
      </c>
      <c r="C69" s="14"/>
      <c r="D69" s="13"/>
      <c r="E69" s="16">
        <f>E23-E68</f>
        <v>11086</v>
      </c>
      <c r="F69" s="12"/>
      <c r="G69" s="11"/>
      <c r="H69" s="11"/>
      <c r="I69" s="11"/>
      <c r="J69" s="10"/>
    </row>
    <row r="70" spans="2:10" x14ac:dyDescent="0.15">
      <c r="B70" s="13" t="s">
        <v>6</v>
      </c>
      <c r="C70" s="14"/>
      <c r="D70" s="13"/>
      <c r="E70" s="13">
        <v>0</v>
      </c>
      <c r="F70" s="12"/>
      <c r="G70" s="11"/>
      <c r="H70" s="11"/>
      <c r="I70" s="11"/>
      <c r="J70" s="10"/>
    </row>
    <row r="71" spans="2:10" x14ac:dyDescent="0.15">
      <c r="B71" s="13" t="s">
        <v>5</v>
      </c>
      <c r="C71" s="14"/>
      <c r="D71" s="13"/>
      <c r="E71" s="8">
        <v>0</v>
      </c>
      <c r="F71" s="12"/>
      <c r="G71" s="11"/>
      <c r="H71" s="11"/>
      <c r="I71" s="11"/>
      <c r="J71" s="10"/>
    </row>
    <row r="72" spans="2:10" x14ac:dyDescent="0.15">
      <c r="B72" s="13" t="s">
        <v>4</v>
      </c>
      <c r="C72" s="14"/>
      <c r="D72" s="13"/>
      <c r="E72" s="15">
        <f>E23-E68+E70-E71</f>
        <v>11086</v>
      </c>
      <c r="F72" s="12"/>
      <c r="G72" s="11"/>
      <c r="H72" s="11"/>
      <c r="I72" s="11"/>
      <c r="J72" s="10"/>
    </row>
    <row r="73" spans="2:10" x14ac:dyDescent="0.15">
      <c r="B73" s="13" t="s">
        <v>3</v>
      </c>
      <c r="C73" s="14"/>
      <c r="D73" s="13"/>
      <c r="E73" s="13">
        <v>982819</v>
      </c>
      <c r="F73" s="12"/>
      <c r="G73" s="11"/>
      <c r="H73" s="11"/>
      <c r="I73" s="11"/>
      <c r="J73" s="10"/>
    </row>
    <row r="74" spans="2:10" x14ac:dyDescent="0.15">
      <c r="B74" s="8" t="s">
        <v>2</v>
      </c>
      <c r="C74" s="9"/>
      <c r="D74" s="8"/>
      <c r="E74" s="7">
        <f>SUM(E72:E73)</f>
        <v>993905</v>
      </c>
      <c r="F74" s="6" t="s">
        <v>1</v>
      </c>
      <c r="G74" s="5"/>
      <c r="H74" s="5"/>
      <c r="I74" s="5"/>
      <c r="J74" s="4"/>
    </row>
    <row r="75" spans="2:10" x14ac:dyDescent="0.15">
      <c r="B75" s="1" t="s">
        <v>0</v>
      </c>
    </row>
    <row r="76" spans="2:10" x14ac:dyDescent="0.15">
      <c r="F76" s="2">
        <v>11</v>
      </c>
    </row>
  </sheetData>
  <mergeCells count="9">
    <mergeCell ref="F37:J37"/>
    <mergeCell ref="F40:J40"/>
    <mergeCell ref="F41:J41"/>
    <mergeCell ref="D2:H2"/>
    <mergeCell ref="D3:H3"/>
    <mergeCell ref="F18:J18"/>
    <mergeCell ref="F29:J29"/>
    <mergeCell ref="F34:J34"/>
    <mergeCell ref="F36:J36"/>
  </mergeCells>
  <phoneticPr fontId="3"/>
  <pageMargins left="0.37" right="0.25" top="0.57999999999999996" bottom="0.44" header="0.3" footer="0.3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C9222-AABB-4DA6-A795-1E52BA4A479F}">
  <sheetPr>
    <pageSetUpPr fitToPage="1"/>
  </sheetPr>
  <dimension ref="A2:Q49"/>
  <sheetViews>
    <sheetView zoomScale="70" zoomScaleNormal="70" workbookViewId="0">
      <selection activeCell="H37" sqref="H37"/>
    </sheetView>
  </sheetViews>
  <sheetFormatPr defaultRowHeight="14.25" x14ac:dyDescent="0.15"/>
  <cols>
    <col min="1" max="1" width="2.5" style="31" customWidth="1"/>
    <col min="2" max="2" width="28.125" style="31" customWidth="1"/>
    <col min="3" max="3" width="10.375" style="31" customWidth="1"/>
    <col min="4" max="4" width="8.75" style="31" customWidth="1"/>
    <col min="5" max="5" width="9.125" style="31" customWidth="1"/>
    <col min="6" max="6" width="10.375" style="31" customWidth="1"/>
    <col min="7" max="7" width="13" style="31" customWidth="1"/>
    <col min="8" max="8" width="11.625" style="31" customWidth="1"/>
    <col min="9" max="9" width="11" style="31" customWidth="1"/>
    <col min="10" max="10" width="8.5" style="31" hidden="1" customWidth="1"/>
    <col min="11" max="11" width="12.25" style="31" customWidth="1"/>
    <col min="12" max="12" width="12.5" style="31" customWidth="1"/>
    <col min="13" max="13" width="12.125" style="31" customWidth="1"/>
    <col min="14" max="14" width="9.75" style="31" bestFit="1" customWidth="1"/>
    <col min="15" max="15" width="10.875" style="31" bestFit="1" customWidth="1"/>
    <col min="16" max="16384" width="9" style="31"/>
  </cols>
  <sheetData>
    <row r="2" spans="2:13" ht="18.75" x14ac:dyDescent="0.2">
      <c r="C2" s="32" t="s">
        <v>111</v>
      </c>
    </row>
    <row r="3" spans="2:13" x14ac:dyDescent="0.15">
      <c r="C3" s="31" t="s">
        <v>112</v>
      </c>
      <c r="M3" s="33" t="s">
        <v>113</v>
      </c>
    </row>
    <row r="4" spans="2:13" x14ac:dyDescent="0.15">
      <c r="C4" s="34" t="s">
        <v>114</v>
      </c>
      <c r="H4" s="35" t="s">
        <v>115</v>
      </c>
      <c r="M4" s="33"/>
    </row>
    <row r="5" spans="2:13" ht="15" thickBot="1" x14ac:dyDescent="0.2">
      <c r="C5" s="34" t="s">
        <v>116</v>
      </c>
      <c r="H5" s="36" t="s">
        <v>117</v>
      </c>
      <c r="M5" s="31" t="s">
        <v>88</v>
      </c>
    </row>
    <row r="6" spans="2:13" x14ac:dyDescent="0.15">
      <c r="B6" s="37" t="s">
        <v>118</v>
      </c>
      <c r="C6" s="38"/>
      <c r="D6" s="39" t="s">
        <v>119</v>
      </c>
      <c r="E6" s="39"/>
      <c r="F6" s="39"/>
      <c r="G6" s="96" t="s">
        <v>120</v>
      </c>
      <c r="H6" s="97"/>
      <c r="I6" s="97"/>
      <c r="J6" s="40" t="s">
        <v>121</v>
      </c>
      <c r="K6" s="41" t="s">
        <v>122</v>
      </c>
      <c r="L6" s="42" t="s">
        <v>123</v>
      </c>
      <c r="M6" s="43" t="s">
        <v>124</v>
      </c>
    </row>
    <row r="7" spans="2:13" s="56" customFormat="1" ht="14.25" customHeight="1" x14ac:dyDescent="0.15">
      <c r="B7" s="44"/>
      <c r="C7" s="45" t="s">
        <v>125</v>
      </c>
      <c r="D7" s="46" t="s">
        <v>126</v>
      </c>
      <c r="E7" s="47" t="s">
        <v>127</v>
      </c>
      <c r="F7" s="48" t="s">
        <v>128</v>
      </c>
      <c r="G7" s="49" t="s">
        <v>129</v>
      </c>
      <c r="H7" s="50" t="s">
        <v>56</v>
      </c>
      <c r="I7" s="51" t="s">
        <v>128</v>
      </c>
      <c r="J7" s="52"/>
      <c r="K7" s="53"/>
      <c r="L7" s="54"/>
      <c r="M7" s="55"/>
    </row>
    <row r="8" spans="2:13" x14ac:dyDescent="0.15">
      <c r="B8" s="57" t="s">
        <v>130</v>
      </c>
      <c r="C8" s="57"/>
      <c r="D8" s="58"/>
      <c r="E8" s="59"/>
      <c r="F8" s="60"/>
      <c r="G8" s="57"/>
      <c r="H8" s="61"/>
      <c r="I8" s="22"/>
      <c r="J8" s="57"/>
      <c r="K8" s="62"/>
      <c r="L8" s="63"/>
      <c r="M8" s="64"/>
    </row>
    <row r="9" spans="2:13" x14ac:dyDescent="0.15">
      <c r="B9" s="65" t="s">
        <v>131</v>
      </c>
      <c r="C9" s="65"/>
      <c r="D9" s="66"/>
      <c r="E9" s="67"/>
      <c r="F9" s="22">
        <f t="shared" ref="F9:F17" si="0">SUM(C9:E9)</f>
        <v>0</v>
      </c>
      <c r="G9" s="65"/>
      <c r="H9" s="68"/>
      <c r="I9" s="22">
        <f t="shared" ref="I9:I16" si="1">SUM(G9:H9)</f>
        <v>0</v>
      </c>
      <c r="J9" s="65"/>
      <c r="K9" s="69">
        <f>F9+I9+J9</f>
        <v>0</v>
      </c>
      <c r="L9" s="70">
        <v>800000</v>
      </c>
      <c r="M9" s="71">
        <f>SUM(K9:L9)</f>
        <v>800000</v>
      </c>
    </row>
    <row r="10" spans="2:13" x14ac:dyDescent="0.15">
      <c r="B10" s="65" t="s">
        <v>132</v>
      </c>
      <c r="C10" s="65"/>
      <c r="D10" s="66" t="s">
        <v>0</v>
      </c>
      <c r="E10" s="67"/>
      <c r="F10" s="22">
        <f t="shared" si="0"/>
        <v>0</v>
      </c>
      <c r="G10" s="65"/>
      <c r="H10" s="68"/>
      <c r="I10" s="22">
        <f t="shared" si="1"/>
        <v>0</v>
      </c>
      <c r="J10" s="65"/>
      <c r="K10" s="69">
        <f>F10+I10+J10</f>
        <v>0</v>
      </c>
      <c r="L10" s="70">
        <v>150000</v>
      </c>
      <c r="M10" s="71">
        <f t="shared" ref="M10:M17" si="2">SUM(K10:L10)</f>
        <v>150000</v>
      </c>
    </row>
    <row r="11" spans="2:13" x14ac:dyDescent="0.15">
      <c r="B11" s="65" t="s">
        <v>133</v>
      </c>
      <c r="C11" s="65"/>
      <c r="D11" s="66" t="s">
        <v>0</v>
      </c>
      <c r="E11" s="67"/>
      <c r="F11" s="22">
        <f t="shared" si="0"/>
        <v>0</v>
      </c>
      <c r="G11" s="65"/>
      <c r="H11" s="68">
        <v>160000</v>
      </c>
      <c r="I11" s="22">
        <f t="shared" si="1"/>
        <v>160000</v>
      </c>
      <c r="J11" s="65"/>
      <c r="K11" s="69">
        <f>F11+I11+J11</f>
        <v>160000</v>
      </c>
      <c r="L11" s="70">
        <v>0</v>
      </c>
      <c r="M11" s="71">
        <f t="shared" si="2"/>
        <v>160000</v>
      </c>
    </row>
    <row r="12" spans="2:13" x14ac:dyDescent="0.15">
      <c r="B12" s="65" t="s">
        <v>134</v>
      </c>
      <c r="C12" s="65"/>
      <c r="D12" s="66"/>
      <c r="E12" s="67"/>
      <c r="F12" s="22">
        <f t="shared" si="0"/>
        <v>0</v>
      </c>
      <c r="G12" s="65">
        <v>4047840</v>
      </c>
      <c r="H12" s="68"/>
      <c r="I12" s="22">
        <f t="shared" si="1"/>
        <v>4047840</v>
      </c>
      <c r="J12" s="65"/>
      <c r="K12" s="69">
        <f>F12+I12+J12</f>
        <v>4047840</v>
      </c>
      <c r="L12" s="70"/>
      <c r="M12" s="71">
        <f t="shared" si="2"/>
        <v>4047840</v>
      </c>
    </row>
    <row r="13" spans="2:13" x14ac:dyDescent="0.15">
      <c r="B13" s="65" t="s">
        <v>135</v>
      </c>
      <c r="C13" s="65">
        <v>30000</v>
      </c>
      <c r="D13" s="66"/>
      <c r="E13" s="67"/>
      <c r="F13" s="22">
        <f t="shared" si="0"/>
        <v>30000</v>
      </c>
      <c r="G13" s="65"/>
      <c r="H13" s="68">
        <v>200000</v>
      </c>
      <c r="I13" s="22">
        <f t="shared" si="1"/>
        <v>200000</v>
      </c>
      <c r="J13" s="65"/>
      <c r="K13" s="69">
        <f>F13+I13+J13</f>
        <v>230000</v>
      </c>
      <c r="L13" s="70"/>
      <c r="M13" s="71">
        <f t="shared" si="2"/>
        <v>230000</v>
      </c>
    </row>
    <row r="14" spans="2:13" x14ac:dyDescent="0.15">
      <c r="B14" s="65" t="s">
        <v>136</v>
      </c>
      <c r="C14" s="65">
        <v>150000</v>
      </c>
      <c r="D14" s="66">
        <v>16500</v>
      </c>
      <c r="E14" s="67">
        <v>10000</v>
      </c>
      <c r="F14" s="22">
        <f t="shared" si="0"/>
        <v>176500</v>
      </c>
      <c r="G14" s="65"/>
      <c r="H14" s="68">
        <v>90000</v>
      </c>
      <c r="I14" s="22">
        <f t="shared" si="1"/>
        <v>90000</v>
      </c>
      <c r="J14" s="65"/>
      <c r="K14" s="69">
        <f>[1]活動予算案_R2!C18+I14+J14</f>
        <v>266500</v>
      </c>
      <c r="L14" s="70"/>
      <c r="M14" s="71">
        <f t="shared" si="2"/>
        <v>266500</v>
      </c>
    </row>
    <row r="15" spans="2:13" x14ac:dyDescent="0.15">
      <c r="B15" s="65" t="s">
        <v>137</v>
      </c>
      <c r="C15" s="65"/>
      <c r="D15" s="66"/>
      <c r="E15" s="67"/>
      <c r="F15" s="22">
        <f t="shared" si="0"/>
        <v>0</v>
      </c>
      <c r="G15" s="65"/>
      <c r="H15" s="68"/>
      <c r="I15" s="22">
        <f t="shared" si="1"/>
        <v>0</v>
      </c>
      <c r="J15" s="65"/>
      <c r="K15" s="69">
        <f>F15+I15+J15</f>
        <v>0</v>
      </c>
      <c r="L15" s="70"/>
      <c r="M15" s="71">
        <f t="shared" si="2"/>
        <v>0</v>
      </c>
    </row>
    <row r="16" spans="2:13" x14ac:dyDescent="0.15">
      <c r="B16" s="65" t="s">
        <v>138</v>
      </c>
      <c r="C16" s="65"/>
      <c r="D16" s="66"/>
      <c r="E16" s="67"/>
      <c r="F16" s="22">
        <f t="shared" si="0"/>
        <v>0</v>
      </c>
      <c r="G16" s="65"/>
      <c r="H16" s="68"/>
      <c r="I16" s="22">
        <f t="shared" si="1"/>
        <v>0</v>
      </c>
      <c r="J16" s="65"/>
      <c r="K16" s="69">
        <f>F16+I16+J16</f>
        <v>0</v>
      </c>
      <c r="L16" s="70">
        <v>6</v>
      </c>
      <c r="M16" s="71">
        <f t="shared" si="2"/>
        <v>6</v>
      </c>
    </row>
    <row r="17" spans="1:15" x14ac:dyDescent="0.15">
      <c r="B17" s="72" t="s">
        <v>64</v>
      </c>
      <c r="C17" s="72">
        <f>SUM(C9:C16)</f>
        <v>180000</v>
      </c>
      <c r="D17" s="73">
        <f>SUM(D9:D16)</f>
        <v>16500</v>
      </c>
      <c r="E17" s="15">
        <f>SUM(E9:E16)</f>
        <v>10000</v>
      </c>
      <c r="F17" s="74">
        <f t="shared" si="0"/>
        <v>206500</v>
      </c>
      <c r="G17" s="72">
        <f>SUM(G9:G16)</f>
        <v>4047840</v>
      </c>
      <c r="H17" s="75">
        <f t="shared" ref="H17:K17" si="3">SUM(H9:H16)</f>
        <v>450000</v>
      </c>
      <c r="I17" s="74">
        <f t="shared" si="3"/>
        <v>4497840</v>
      </c>
      <c r="J17" s="72">
        <f>SUM(J9:J16)</f>
        <v>0</v>
      </c>
      <c r="K17" s="76">
        <f t="shared" si="3"/>
        <v>4704340</v>
      </c>
      <c r="L17" s="77">
        <f>SUM(L9:L16)</f>
        <v>950006</v>
      </c>
      <c r="M17" s="78">
        <f t="shared" si="2"/>
        <v>5654346</v>
      </c>
      <c r="N17" s="31" t="s">
        <v>10</v>
      </c>
      <c r="O17" s="31" t="s">
        <v>10</v>
      </c>
    </row>
    <row r="18" spans="1:15" x14ac:dyDescent="0.15">
      <c r="B18" s="65" t="s">
        <v>139</v>
      </c>
      <c r="C18" s="65"/>
      <c r="D18" s="66"/>
      <c r="E18" s="67"/>
      <c r="F18" s="22"/>
      <c r="G18" s="65"/>
      <c r="H18" s="68"/>
      <c r="I18" s="22"/>
      <c r="J18" s="65"/>
      <c r="K18" s="69" t="s">
        <v>0</v>
      </c>
      <c r="L18" s="70"/>
      <c r="M18" s="64"/>
    </row>
    <row r="19" spans="1:15" x14ac:dyDescent="0.15">
      <c r="B19" s="65" t="s">
        <v>140</v>
      </c>
      <c r="C19" s="65"/>
      <c r="D19" s="66"/>
      <c r="E19" s="67"/>
      <c r="F19" s="22"/>
      <c r="G19" s="65"/>
      <c r="H19" s="68"/>
      <c r="I19" s="22"/>
      <c r="J19" s="65"/>
      <c r="K19" s="69" t="s">
        <v>0</v>
      </c>
      <c r="L19" s="70"/>
      <c r="M19" s="71"/>
    </row>
    <row r="20" spans="1:15" x14ac:dyDescent="0.15">
      <c r="A20" s="31" t="s">
        <v>0</v>
      </c>
      <c r="B20" s="65" t="s">
        <v>141</v>
      </c>
      <c r="C20" s="65"/>
      <c r="D20" s="66"/>
      <c r="E20" s="67"/>
      <c r="F20" s="22">
        <f>SUM(C20:E20)</f>
        <v>0</v>
      </c>
      <c r="G20" s="65"/>
      <c r="H20" s="68"/>
      <c r="I20" s="22">
        <f>SUM(G20:H20)</f>
        <v>0</v>
      </c>
      <c r="J20" s="65"/>
      <c r="K20" s="69">
        <f>F20+I20+J20</f>
        <v>0</v>
      </c>
      <c r="L20" s="70" t="s">
        <v>0</v>
      </c>
      <c r="M20" s="71">
        <f t="shared" ref="M20:M42" si="4">SUM(K20:L20)</f>
        <v>0</v>
      </c>
    </row>
    <row r="21" spans="1:15" x14ac:dyDescent="0.15">
      <c r="B21" s="65" t="s">
        <v>142</v>
      </c>
      <c r="C21" s="65"/>
      <c r="D21" s="66"/>
      <c r="E21" s="67"/>
      <c r="F21" s="22">
        <f>SUM(C21:E21)</f>
        <v>0</v>
      </c>
      <c r="G21" s="65"/>
      <c r="H21" s="68"/>
      <c r="I21" s="22">
        <f>SUM(G21:H21)</f>
        <v>0</v>
      </c>
      <c r="J21" s="65"/>
      <c r="K21" s="69">
        <f>F21+I21+J21</f>
        <v>0</v>
      </c>
      <c r="L21" s="70"/>
      <c r="M21" s="71">
        <f t="shared" si="4"/>
        <v>0</v>
      </c>
    </row>
    <row r="22" spans="1:15" x14ac:dyDescent="0.15">
      <c r="B22" s="65" t="s">
        <v>143</v>
      </c>
      <c r="C22" s="65"/>
      <c r="D22" s="66"/>
      <c r="E22" s="67"/>
      <c r="F22" s="22"/>
      <c r="G22" s="65">
        <v>3976000</v>
      </c>
      <c r="H22" s="68"/>
      <c r="I22" s="22">
        <f>SUM(G22:H22)</f>
        <v>3976000</v>
      </c>
      <c r="J22" s="65"/>
      <c r="K22" s="69">
        <f>F22+I22+J22</f>
        <v>3976000</v>
      </c>
      <c r="L22" s="70">
        <v>600000</v>
      </c>
      <c r="M22" s="71">
        <f t="shared" si="4"/>
        <v>4576000</v>
      </c>
    </row>
    <row r="23" spans="1:15" x14ac:dyDescent="0.15">
      <c r="B23" s="65" t="s">
        <v>144</v>
      </c>
      <c r="C23" s="65">
        <v>50000</v>
      </c>
      <c r="D23" s="66">
        <v>2000</v>
      </c>
      <c r="E23" s="67">
        <v>0</v>
      </c>
      <c r="F23" s="22">
        <f>SUM(C23:E23)</f>
        <v>52000</v>
      </c>
      <c r="G23" s="65"/>
      <c r="H23" s="68">
        <v>249000</v>
      </c>
      <c r="I23" s="22">
        <f>SUM(G23:H23)</f>
        <v>249000</v>
      </c>
      <c r="J23" s="65"/>
      <c r="K23" s="69">
        <f>F23+I23+J23</f>
        <v>301000</v>
      </c>
      <c r="L23" s="70">
        <v>60000</v>
      </c>
      <c r="M23" s="71">
        <f t="shared" si="4"/>
        <v>361000</v>
      </c>
    </row>
    <row r="24" spans="1:15" x14ac:dyDescent="0.15">
      <c r="B24" s="65" t="s">
        <v>145</v>
      </c>
      <c r="C24" s="65"/>
      <c r="D24" s="66"/>
      <c r="E24" s="67"/>
      <c r="F24" s="22">
        <f>SUM(C24:E24)</f>
        <v>0</v>
      </c>
      <c r="G24" s="65"/>
      <c r="H24" s="68"/>
      <c r="I24" s="22">
        <f>SUM(G24:H24)</f>
        <v>0</v>
      </c>
      <c r="J24" s="65"/>
      <c r="K24" s="69">
        <f>F24+I24+J24</f>
        <v>0</v>
      </c>
      <c r="L24" s="70">
        <v>0</v>
      </c>
      <c r="M24" s="71">
        <f t="shared" si="4"/>
        <v>0</v>
      </c>
    </row>
    <row r="25" spans="1:15" x14ac:dyDescent="0.15">
      <c r="B25" s="72" t="s">
        <v>146</v>
      </c>
      <c r="C25" s="72">
        <f>SUM(C20:C24)</f>
        <v>50000</v>
      </c>
      <c r="D25" s="73">
        <f t="shared" ref="D25:K25" si="5">SUM(D20:D24)</f>
        <v>2000</v>
      </c>
      <c r="E25" s="15">
        <f t="shared" si="5"/>
        <v>0</v>
      </c>
      <c r="F25" s="74">
        <f t="shared" si="5"/>
        <v>52000</v>
      </c>
      <c r="G25" s="72">
        <f t="shared" si="5"/>
        <v>3976000</v>
      </c>
      <c r="H25" s="75">
        <f t="shared" si="5"/>
        <v>249000</v>
      </c>
      <c r="I25" s="74">
        <f t="shared" si="5"/>
        <v>4225000</v>
      </c>
      <c r="J25" s="72">
        <f t="shared" si="5"/>
        <v>0</v>
      </c>
      <c r="K25" s="76">
        <f t="shared" si="5"/>
        <v>4277000</v>
      </c>
      <c r="L25" s="77">
        <f>SUM(L20:L24)</f>
        <v>660000</v>
      </c>
      <c r="M25" s="78">
        <f t="shared" si="4"/>
        <v>4937000</v>
      </c>
      <c r="N25" s="31" t="s">
        <v>10</v>
      </c>
      <c r="O25" s="31" t="s">
        <v>10</v>
      </c>
    </row>
    <row r="26" spans="1:15" x14ac:dyDescent="0.15">
      <c r="B26" s="65" t="s">
        <v>147</v>
      </c>
      <c r="C26" s="65"/>
      <c r="D26" s="66"/>
      <c r="E26" s="67"/>
      <c r="F26" s="22"/>
      <c r="G26" s="65"/>
      <c r="H26" s="68"/>
      <c r="I26" s="22"/>
      <c r="J26" s="65"/>
      <c r="K26" s="69">
        <f t="shared" ref="K26:K40" si="6">F26+I26+J26</f>
        <v>0</v>
      </c>
      <c r="L26" s="70"/>
      <c r="M26" s="71"/>
    </row>
    <row r="27" spans="1:15" x14ac:dyDescent="0.15">
      <c r="B27" s="65" t="s">
        <v>148</v>
      </c>
      <c r="C27" s="65"/>
      <c r="D27" s="66"/>
      <c r="E27" s="67"/>
      <c r="F27" s="22">
        <f t="shared" ref="F27:F42" si="7">SUM(C27:E27)</f>
        <v>0</v>
      </c>
      <c r="G27" s="65"/>
      <c r="H27" s="68"/>
      <c r="I27" s="22">
        <f t="shared" ref="I27:I40" si="8">SUM(G27:H27)</f>
        <v>0</v>
      </c>
      <c r="J27" s="65"/>
      <c r="K27" s="69">
        <f t="shared" si="6"/>
        <v>0</v>
      </c>
      <c r="L27" s="70">
        <v>10000</v>
      </c>
      <c r="M27" s="71">
        <f t="shared" si="4"/>
        <v>10000</v>
      </c>
    </row>
    <row r="28" spans="1:15" x14ac:dyDescent="0.15">
      <c r="B28" s="65" t="s">
        <v>149</v>
      </c>
      <c r="C28" s="65" t="s">
        <v>0</v>
      </c>
      <c r="D28" s="66"/>
      <c r="E28" s="67"/>
      <c r="F28" s="22">
        <f t="shared" si="7"/>
        <v>0</v>
      </c>
      <c r="G28" s="65">
        <v>1000</v>
      </c>
      <c r="H28" s="68" t="s">
        <v>0</v>
      </c>
      <c r="I28" s="22">
        <f t="shared" si="8"/>
        <v>1000</v>
      </c>
      <c r="J28" s="65"/>
      <c r="K28" s="69">
        <f t="shared" si="6"/>
        <v>1000</v>
      </c>
      <c r="L28" s="70">
        <v>5000</v>
      </c>
      <c r="M28" s="71">
        <f t="shared" si="4"/>
        <v>6000</v>
      </c>
    </row>
    <row r="29" spans="1:15" x14ac:dyDescent="0.15">
      <c r="B29" s="65" t="s">
        <v>150</v>
      </c>
      <c r="C29" s="65"/>
      <c r="D29" s="66"/>
      <c r="E29" s="67"/>
      <c r="F29" s="22">
        <f t="shared" si="7"/>
        <v>0</v>
      </c>
      <c r="G29" s="65"/>
      <c r="H29" s="68"/>
      <c r="I29" s="22">
        <f t="shared" si="8"/>
        <v>0</v>
      </c>
      <c r="J29" s="65"/>
      <c r="K29" s="69">
        <f t="shared" si="6"/>
        <v>0</v>
      </c>
      <c r="L29" s="70">
        <v>6400</v>
      </c>
      <c r="M29" s="71">
        <f t="shared" si="4"/>
        <v>6400</v>
      </c>
    </row>
    <row r="30" spans="1:15" x14ac:dyDescent="0.15">
      <c r="B30" s="65" t="s">
        <v>151</v>
      </c>
      <c r="C30" s="65">
        <v>0</v>
      </c>
      <c r="D30" s="66">
        <v>2500</v>
      </c>
      <c r="E30" s="67"/>
      <c r="F30" s="22">
        <f t="shared" si="7"/>
        <v>2500</v>
      </c>
      <c r="G30" s="65"/>
      <c r="H30" s="68"/>
      <c r="I30" s="22">
        <f t="shared" si="8"/>
        <v>0</v>
      </c>
      <c r="J30" s="65"/>
      <c r="K30" s="69">
        <f t="shared" si="6"/>
        <v>2500</v>
      </c>
      <c r="L30" s="70">
        <v>8000</v>
      </c>
      <c r="M30" s="71">
        <f t="shared" si="4"/>
        <v>10500</v>
      </c>
    </row>
    <row r="31" spans="1:15" x14ac:dyDescent="0.15">
      <c r="B31" s="65" t="s">
        <v>152</v>
      </c>
      <c r="C31" s="65">
        <v>0</v>
      </c>
      <c r="D31" s="66">
        <v>2000</v>
      </c>
      <c r="E31" s="67">
        <v>0</v>
      </c>
      <c r="F31" s="22">
        <f t="shared" si="7"/>
        <v>2000</v>
      </c>
      <c r="G31" s="65">
        <v>0</v>
      </c>
      <c r="H31" s="68">
        <v>160000</v>
      </c>
      <c r="I31" s="22">
        <f t="shared" si="8"/>
        <v>160000</v>
      </c>
      <c r="J31" s="65"/>
      <c r="K31" s="69">
        <f t="shared" si="6"/>
        <v>162000</v>
      </c>
      <c r="L31" s="70">
        <v>8000</v>
      </c>
      <c r="M31" s="71">
        <f t="shared" si="4"/>
        <v>170000</v>
      </c>
    </row>
    <row r="32" spans="1:15" x14ac:dyDescent="0.15">
      <c r="B32" s="65" t="s">
        <v>153</v>
      </c>
      <c r="C32" s="65"/>
      <c r="D32" s="66"/>
      <c r="E32" s="67">
        <v>0</v>
      </c>
      <c r="F32" s="22">
        <f t="shared" si="7"/>
        <v>0</v>
      </c>
      <c r="G32" s="65">
        <v>0</v>
      </c>
      <c r="H32" s="68">
        <v>0</v>
      </c>
      <c r="I32" s="22">
        <f t="shared" si="8"/>
        <v>0</v>
      </c>
      <c r="J32" s="65"/>
      <c r="K32" s="69">
        <f t="shared" si="6"/>
        <v>0</v>
      </c>
      <c r="L32" s="70">
        <v>10000</v>
      </c>
      <c r="M32" s="71">
        <f t="shared" si="4"/>
        <v>10000</v>
      </c>
    </row>
    <row r="33" spans="2:17" x14ac:dyDescent="0.15">
      <c r="B33" s="65" t="s">
        <v>154</v>
      </c>
      <c r="C33" s="65">
        <v>30000</v>
      </c>
      <c r="D33" s="66">
        <v>2000</v>
      </c>
      <c r="E33" s="66">
        <v>2000</v>
      </c>
      <c r="F33" s="22">
        <f t="shared" si="7"/>
        <v>34000</v>
      </c>
      <c r="G33" s="65">
        <v>0</v>
      </c>
      <c r="H33" s="68">
        <v>5000</v>
      </c>
      <c r="I33" s="22">
        <f t="shared" si="8"/>
        <v>5000</v>
      </c>
      <c r="J33" s="65"/>
      <c r="K33" s="69">
        <f t="shared" si="6"/>
        <v>39000</v>
      </c>
      <c r="L33" s="70">
        <v>0</v>
      </c>
      <c r="M33" s="71">
        <f t="shared" si="4"/>
        <v>39000</v>
      </c>
    </row>
    <row r="34" spans="2:17" x14ac:dyDescent="0.15">
      <c r="B34" s="65" t="s">
        <v>155</v>
      </c>
      <c r="C34" s="65">
        <v>10000</v>
      </c>
      <c r="D34" s="66" t="s">
        <v>0</v>
      </c>
      <c r="E34" s="67" t="s">
        <v>0</v>
      </c>
      <c r="F34" s="22">
        <f t="shared" si="7"/>
        <v>10000</v>
      </c>
      <c r="G34" s="65">
        <v>0</v>
      </c>
      <c r="H34" s="68">
        <v>5000</v>
      </c>
      <c r="I34" s="22">
        <f t="shared" si="8"/>
        <v>5000</v>
      </c>
      <c r="J34" s="65"/>
      <c r="K34" s="69">
        <f t="shared" si="6"/>
        <v>15000</v>
      </c>
      <c r="L34" s="70">
        <v>30000</v>
      </c>
      <c r="M34" s="71">
        <f t="shared" si="4"/>
        <v>45000</v>
      </c>
    </row>
    <row r="35" spans="2:17" x14ac:dyDescent="0.15">
      <c r="B35" s="65" t="s">
        <v>156</v>
      </c>
      <c r="C35" s="65">
        <v>30000</v>
      </c>
      <c r="D35" s="66" t="s">
        <v>0</v>
      </c>
      <c r="E35" s="67"/>
      <c r="F35" s="22">
        <f t="shared" si="7"/>
        <v>30000</v>
      </c>
      <c r="G35" s="65">
        <v>1000</v>
      </c>
      <c r="H35" s="68">
        <v>20000</v>
      </c>
      <c r="I35" s="22">
        <f t="shared" si="8"/>
        <v>21000</v>
      </c>
      <c r="J35" s="65"/>
      <c r="K35" s="69">
        <f t="shared" si="6"/>
        <v>51000</v>
      </c>
      <c r="L35" s="70">
        <v>30000</v>
      </c>
      <c r="M35" s="71">
        <f t="shared" si="4"/>
        <v>81000</v>
      </c>
    </row>
    <row r="36" spans="2:17" x14ac:dyDescent="0.15">
      <c r="B36" s="65" t="s">
        <v>157</v>
      </c>
      <c r="C36" s="65">
        <v>20000</v>
      </c>
      <c r="D36" s="66">
        <v>0</v>
      </c>
      <c r="E36" s="67">
        <v>2000</v>
      </c>
      <c r="F36" s="22">
        <f t="shared" si="7"/>
        <v>22000</v>
      </c>
      <c r="G36" s="65">
        <v>0</v>
      </c>
      <c r="H36" s="68">
        <v>58000</v>
      </c>
      <c r="I36" s="22">
        <f t="shared" si="8"/>
        <v>58000</v>
      </c>
      <c r="J36" s="65"/>
      <c r="K36" s="69">
        <f t="shared" si="6"/>
        <v>80000</v>
      </c>
      <c r="L36" s="70">
        <v>50000</v>
      </c>
      <c r="M36" s="71">
        <f t="shared" si="4"/>
        <v>130000</v>
      </c>
    </row>
    <row r="37" spans="2:17" x14ac:dyDescent="0.15">
      <c r="B37" s="65" t="s">
        <v>158</v>
      </c>
      <c r="C37" s="65">
        <v>10000</v>
      </c>
      <c r="D37" s="66">
        <v>1500</v>
      </c>
      <c r="E37" s="66">
        <v>1500</v>
      </c>
      <c r="F37" s="22">
        <f t="shared" si="7"/>
        <v>13000</v>
      </c>
      <c r="G37" s="65">
        <v>0</v>
      </c>
      <c r="H37" s="68">
        <v>8000</v>
      </c>
      <c r="I37" s="22">
        <f t="shared" si="8"/>
        <v>8000</v>
      </c>
      <c r="J37" s="65"/>
      <c r="K37" s="69">
        <f t="shared" si="6"/>
        <v>21000</v>
      </c>
      <c r="L37" s="70">
        <v>10000</v>
      </c>
      <c r="M37" s="71">
        <f t="shared" si="4"/>
        <v>31000</v>
      </c>
    </row>
    <row r="38" spans="2:17" x14ac:dyDescent="0.15">
      <c r="B38" s="65" t="s">
        <v>159</v>
      </c>
      <c r="C38" s="65">
        <v>10000</v>
      </c>
      <c r="D38" s="66">
        <v>1000</v>
      </c>
      <c r="E38" s="67" t="s">
        <v>0</v>
      </c>
      <c r="F38" s="22">
        <f t="shared" si="7"/>
        <v>11000</v>
      </c>
      <c r="G38" s="65">
        <v>68720</v>
      </c>
      <c r="H38" s="68">
        <v>18000</v>
      </c>
      <c r="I38" s="22">
        <f t="shared" si="8"/>
        <v>86720</v>
      </c>
      <c r="J38" s="65"/>
      <c r="K38" s="69">
        <f t="shared" si="6"/>
        <v>97720</v>
      </c>
      <c r="L38" s="70">
        <v>90000</v>
      </c>
      <c r="M38" s="71">
        <f t="shared" si="4"/>
        <v>187720</v>
      </c>
    </row>
    <row r="39" spans="2:17" x14ac:dyDescent="0.15">
      <c r="B39" s="65" t="s">
        <v>160</v>
      </c>
      <c r="C39" s="65">
        <v>5000</v>
      </c>
      <c r="D39" s="66"/>
      <c r="E39" s="67"/>
      <c r="F39" s="22">
        <f t="shared" si="7"/>
        <v>5000</v>
      </c>
      <c r="G39" s="65">
        <v>1000</v>
      </c>
      <c r="H39" s="68" t="s">
        <v>0</v>
      </c>
      <c r="I39" s="22">
        <f t="shared" si="8"/>
        <v>1000</v>
      </c>
      <c r="J39" s="65"/>
      <c r="K39" s="69">
        <f t="shared" si="6"/>
        <v>6000</v>
      </c>
      <c r="L39" s="70">
        <v>2000</v>
      </c>
      <c r="M39" s="71">
        <f t="shared" si="4"/>
        <v>8000</v>
      </c>
    </row>
    <row r="40" spans="2:17" x14ac:dyDescent="0.15">
      <c r="B40" s="65" t="s">
        <v>161</v>
      </c>
      <c r="C40" s="65">
        <v>5000</v>
      </c>
      <c r="D40" s="66">
        <v>0</v>
      </c>
      <c r="E40" s="67">
        <v>0</v>
      </c>
      <c r="F40" s="22">
        <f t="shared" si="7"/>
        <v>5000</v>
      </c>
      <c r="G40" s="65">
        <v>0</v>
      </c>
      <c r="H40" s="68">
        <v>0</v>
      </c>
      <c r="I40" s="22">
        <f t="shared" si="8"/>
        <v>0</v>
      </c>
      <c r="J40" s="65"/>
      <c r="K40" s="69">
        <f t="shared" si="6"/>
        <v>5000</v>
      </c>
      <c r="L40" s="70"/>
      <c r="M40" s="71">
        <f t="shared" si="4"/>
        <v>5000</v>
      </c>
      <c r="N40" s="31" t="s">
        <v>10</v>
      </c>
      <c r="O40" s="31" t="s">
        <v>10</v>
      </c>
      <c r="P40" s="31" t="s">
        <v>10</v>
      </c>
      <c r="Q40" s="31" t="s">
        <v>10</v>
      </c>
    </row>
    <row r="41" spans="2:17" x14ac:dyDescent="0.15">
      <c r="B41" s="72" t="s">
        <v>162</v>
      </c>
      <c r="C41" s="72">
        <f>SUM(C27:C40)</f>
        <v>120000</v>
      </c>
      <c r="D41" s="73">
        <f>SUM(D27:D40)</f>
        <v>9000</v>
      </c>
      <c r="E41" s="15">
        <f>SUM(E27:E40)</f>
        <v>5500</v>
      </c>
      <c r="F41" s="74">
        <f t="shared" si="7"/>
        <v>134500</v>
      </c>
      <c r="G41" s="72">
        <f>SUM(G27:G40)</f>
        <v>71720</v>
      </c>
      <c r="H41" s="75">
        <f t="shared" ref="H41:L41" si="9">SUM(H27:H40)</f>
        <v>274000</v>
      </c>
      <c r="I41" s="74">
        <f t="shared" si="9"/>
        <v>345720</v>
      </c>
      <c r="J41" s="72">
        <f t="shared" si="9"/>
        <v>0</v>
      </c>
      <c r="K41" s="76">
        <f t="shared" si="9"/>
        <v>480220</v>
      </c>
      <c r="L41" s="77">
        <f t="shared" si="9"/>
        <v>259400</v>
      </c>
      <c r="M41" s="78">
        <f t="shared" si="4"/>
        <v>739620</v>
      </c>
      <c r="N41" s="31" t="s">
        <v>10</v>
      </c>
      <c r="O41" s="31" t="s">
        <v>10</v>
      </c>
      <c r="P41" s="31" t="s">
        <v>10</v>
      </c>
      <c r="Q41" s="31" t="s">
        <v>10</v>
      </c>
    </row>
    <row r="42" spans="2:17" x14ac:dyDescent="0.15">
      <c r="B42" s="65" t="s">
        <v>163</v>
      </c>
      <c r="C42" s="65">
        <f>C25+C41</f>
        <v>170000</v>
      </c>
      <c r="D42" s="66">
        <f>D25+D41</f>
        <v>11000</v>
      </c>
      <c r="E42" s="67">
        <f>E25+E41</f>
        <v>5500</v>
      </c>
      <c r="F42" s="22">
        <f t="shared" si="7"/>
        <v>186500</v>
      </c>
      <c r="G42" s="65">
        <f>G25+G41</f>
        <v>4047720</v>
      </c>
      <c r="H42" s="68">
        <f>H25+H41</f>
        <v>523000</v>
      </c>
      <c r="I42" s="22">
        <f>I25+I41</f>
        <v>4570720</v>
      </c>
      <c r="J42" s="65">
        <f>J25+J41</f>
        <v>0</v>
      </c>
      <c r="K42" s="69">
        <f>F42+I42+J42</f>
        <v>4757220</v>
      </c>
      <c r="L42" s="70">
        <f>L25+L41</f>
        <v>919400</v>
      </c>
      <c r="M42" s="71">
        <f t="shared" si="4"/>
        <v>5676620</v>
      </c>
      <c r="N42" s="31" t="s">
        <v>10</v>
      </c>
      <c r="O42" s="31" t="s">
        <v>10</v>
      </c>
      <c r="P42" s="31" t="s">
        <v>10</v>
      </c>
      <c r="Q42" s="31" t="s">
        <v>10</v>
      </c>
    </row>
    <row r="43" spans="2:17" x14ac:dyDescent="0.15">
      <c r="B43" s="72" t="s">
        <v>164</v>
      </c>
      <c r="C43" s="72">
        <f t="shared" ref="C43:J43" si="10">C17-C42</f>
        <v>10000</v>
      </c>
      <c r="D43" s="73">
        <f t="shared" si="10"/>
        <v>5500</v>
      </c>
      <c r="E43" s="15">
        <f t="shared" si="10"/>
        <v>4500</v>
      </c>
      <c r="F43" s="74">
        <f t="shared" si="10"/>
        <v>20000</v>
      </c>
      <c r="G43" s="72">
        <f t="shared" si="10"/>
        <v>120</v>
      </c>
      <c r="H43" s="75">
        <f t="shared" si="10"/>
        <v>-73000</v>
      </c>
      <c r="I43" s="74">
        <f t="shared" si="10"/>
        <v>-72880</v>
      </c>
      <c r="J43" s="72">
        <f t="shared" si="10"/>
        <v>0</v>
      </c>
      <c r="K43" s="76">
        <f>F43+I43+J43</f>
        <v>-52880</v>
      </c>
      <c r="L43" s="77">
        <f>L17-L42</f>
        <v>30606</v>
      </c>
      <c r="M43" s="78">
        <f>M17-M42</f>
        <v>-22274</v>
      </c>
      <c r="N43" s="31" t="s">
        <v>10</v>
      </c>
      <c r="O43" s="31" t="s">
        <v>10</v>
      </c>
    </row>
    <row r="44" spans="2:17" x14ac:dyDescent="0.15">
      <c r="B44" s="72" t="s">
        <v>165</v>
      </c>
      <c r="C44" s="79"/>
      <c r="D44" s="15"/>
      <c r="E44" s="15"/>
      <c r="F44" s="73"/>
      <c r="G44" s="72"/>
      <c r="H44" s="75"/>
      <c r="I44" s="74"/>
      <c r="J44" s="72"/>
      <c r="K44" s="76"/>
      <c r="L44" s="77"/>
      <c r="M44" s="78">
        <v>0</v>
      </c>
    </row>
    <row r="45" spans="2:17" x14ac:dyDescent="0.15">
      <c r="B45" s="72" t="s">
        <v>166</v>
      </c>
      <c r="C45" s="79"/>
      <c r="D45" s="15"/>
      <c r="E45" s="15"/>
      <c r="F45" s="73"/>
      <c r="G45" s="72"/>
      <c r="H45" s="75"/>
      <c r="I45" s="74"/>
      <c r="J45" s="72"/>
      <c r="K45" s="76"/>
      <c r="L45" s="77"/>
      <c r="M45" s="78">
        <v>0</v>
      </c>
    </row>
    <row r="46" spans="2:17" ht="15" thickBot="1" x14ac:dyDescent="0.2">
      <c r="B46" s="80" t="s">
        <v>167</v>
      </c>
      <c r="C46" s="81"/>
      <c r="D46" s="82"/>
      <c r="E46" s="82"/>
      <c r="F46" s="83"/>
      <c r="G46" s="80"/>
      <c r="H46" s="84"/>
      <c r="I46" s="83"/>
      <c r="J46" s="80"/>
      <c r="K46" s="85"/>
      <c r="L46" s="86"/>
      <c r="M46" s="87">
        <f>M43+M44-M45</f>
        <v>-22274</v>
      </c>
    </row>
    <row r="47" spans="2:17" x14ac:dyDescent="0.15">
      <c r="K47" s="31" t="s">
        <v>0</v>
      </c>
    </row>
    <row r="48" spans="2:17" x14ac:dyDescent="0.15">
      <c r="G48" s="31" t="s">
        <v>0</v>
      </c>
    </row>
    <row r="49" spans="7:7" x14ac:dyDescent="0.15">
      <c r="G49" s="31" t="s">
        <v>0</v>
      </c>
    </row>
  </sheetData>
  <mergeCells count="1">
    <mergeCell ref="G6:I6"/>
  </mergeCells>
  <phoneticPr fontId="3"/>
  <pageMargins left="0.25" right="0.25" top="0.75" bottom="0.75" header="0.3" footer="0.3"/>
  <pageSetup paperSize="9" scale="74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B0048-23CB-4F82-9858-27F9AE02F781}">
  <sheetPr>
    <tabColor rgb="FFFFC000"/>
    <pageSetUpPr fitToPage="1"/>
  </sheetPr>
  <dimension ref="B1:J77"/>
  <sheetViews>
    <sheetView view="pageBreakPreview" topLeftCell="A61" zoomScale="85" zoomScaleNormal="100" zoomScaleSheetLayoutView="85" workbookViewId="0">
      <selection activeCell="J25" sqref="J25"/>
    </sheetView>
  </sheetViews>
  <sheetFormatPr defaultRowHeight="14.25" x14ac:dyDescent="0.15"/>
  <cols>
    <col min="1" max="1" width="4.25" style="1" customWidth="1"/>
    <col min="2" max="2" width="25.375" style="1" customWidth="1"/>
    <col min="3" max="3" width="10.5" style="3" customWidth="1"/>
    <col min="4" max="4" width="10.875" style="1" customWidth="1"/>
    <col min="5" max="5" width="12.5" style="1" customWidth="1"/>
    <col min="6" max="6" width="9" style="2"/>
    <col min="7" max="9" width="9" style="1"/>
    <col min="10" max="10" width="30" style="1" customWidth="1"/>
    <col min="11" max="16384" width="9" style="1"/>
  </cols>
  <sheetData>
    <row r="1" spans="2:10" x14ac:dyDescent="0.15">
      <c r="B1" s="1" t="s">
        <v>92</v>
      </c>
    </row>
    <row r="2" spans="2:10" ht="18.75" x14ac:dyDescent="0.2">
      <c r="D2" s="91" t="s">
        <v>104</v>
      </c>
      <c r="E2" s="91"/>
      <c r="F2" s="91"/>
      <c r="G2" s="91"/>
      <c r="H2" s="91"/>
    </row>
    <row r="3" spans="2:10" x14ac:dyDescent="0.15">
      <c r="D3" s="92" t="s">
        <v>103</v>
      </c>
      <c r="E3" s="92"/>
      <c r="F3" s="92"/>
      <c r="G3" s="92"/>
      <c r="H3" s="92"/>
    </row>
    <row r="4" spans="2:10" x14ac:dyDescent="0.15">
      <c r="H4" s="2" t="s">
        <v>89</v>
      </c>
    </row>
    <row r="5" spans="2:10" x14ac:dyDescent="0.15">
      <c r="E5" s="30" t="s">
        <v>88</v>
      </c>
    </row>
    <row r="6" spans="2:10" x14ac:dyDescent="0.15">
      <c r="B6" s="29" t="s">
        <v>87</v>
      </c>
      <c r="C6" s="28"/>
      <c r="D6" s="27" t="s">
        <v>86</v>
      </c>
      <c r="E6" s="25"/>
      <c r="F6" s="26"/>
      <c r="G6" s="25" t="s">
        <v>85</v>
      </c>
      <c r="H6" s="25"/>
      <c r="I6" s="25"/>
      <c r="J6" s="24"/>
    </row>
    <row r="7" spans="2:10" x14ac:dyDescent="0.15">
      <c r="B7" s="13" t="s">
        <v>84</v>
      </c>
      <c r="C7" s="17"/>
      <c r="D7" s="20"/>
      <c r="E7" s="20"/>
      <c r="F7" s="12"/>
      <c r="G7" s="11"/>
      <c r="H7" s="11"/>
      <c r="I7" s="11"/>
      <c r="J7" s="10"/>
    </row>
    <row r="8" spans="2:10" x14ac:dyDescent="0.15">
      <c r="B8" s="13" t="s">
        <v>83</v>
      </c>
      <c r="C8" s="14"/>
      <c r="D8" s="13"/>
      <c r="E8" s="13"/>
      <c r="F8" s="12"/>
      <c r="G8" s="11"/>
      <c r="H8" s="11"/>
      <c r="I8" s="11"/>
      <c r="J8" s="10"/>
    </row>
    <row r="9" spans="2:10" x14ac:dyDescent="0.15">
      <c r="B9" s="13" t="s">
        <v>82</v>
      </c>
      <c r="C9" s="14">
        <f>300000</f>
        <v>300000</v>
      </c>
      <c r="D9" s="13"/>
      <c r="E9" s="13"/>
      <c r="F9" s="12" t="s">
        <v>81</v>
      </c>
      <c r="G9" s="11"/>
      <c r="H9" s="11"/>
      <c r="I9" s="11"/>
      <c r="J9" s="10"/>
    </row>
    <row r="10" spans="2:10" x14ac:dyDescent="0.15">
      <c r="B10" s="13" t="s">
        <v>80</v>
      </c>
      <c r="C10" s="9">
        <f>550000</f>
        <v>550000</v>
      </c>
      <c r="D10" s="13">
        <f>SUM(C9:C10)</f>
        <v>850000</v>
      </c>
      <c r="E10" s="13"/>
      <c r="F10" s="12" t="s">
        <v>102</v>
      </c>
      <c r="G10" s="11"/>
      <c r="H10" s="11"/>
      <c r="I10" s="11"/>
      <c r="J10" s="10"/>
    </row>
    <row r="11" spans="2:10" x14ac:dyDescent="0.15">
      <c r="B11" s="13" t="s">
        <v>79</v>
      </c>
      <c r="D11" s="13"/>
      <c r="E11" s="13"/>
      <c r="F11" s="12"/>
      <c r="G11" s="11"/>
      <c r="H11" s="11"/>
      <c r="I11" s="11"/>
      <c r="J11" s="10"/>
    </row>
    <row r="12" spans="2:10" x14ac:dyDescent="0.15">
      <c r="B12" s="13" t="s">
        <v>78</v>
      </c>
      <c r="C12" s="3">
        <v>200000</v>
      </c>
      <c r="D12" s="13">
        <f>SUM(C12)</f>
        <v>200000</v>
      </c>
      <c r="E12" s="13"/>
      <c r="F12" s="12" t="s">
        <v>77</v>
      </c>
      <c r="G12" s="11"/>
      <c r="H12" s="11"/>
      <c r="I12" s="11"/>
      <c r="J12" s="10"/>
    </row>
    <row r="13" spans="2:10" x14ac:dyDescent="0.15">
      <c r="B13" s="13" t="s">
        <v>76</v>
      </c>
      <c r="C13" s="17"/>
      <c r="D13" s="13"/>
      <c r="E13" s="13"/>
      <c r="F13" s="12" t="s">
        <v>10</v>
      </c>
      <c r="G13" s="11"/>
      <c r="H13" s="11"/>
      <c r="I13" s="11"/>
      <c r="J13" s="10"/>
    </row>
    <row r="14" spans="2:10" x14ac:dyDescent="0.15">
      <c r="B14" s="23" t="s">
        <v>75</v>
      </c>
      <c r="C14" s="14">
        <v>2673876</v>
      </c>
      <c r="D14" s="10"/>
      <c r="E14" s="13"/>
      <c r="F14" s="12" t="s">
        <v>74</v>
      </c>
      <c r="G14" s="11"/>
      <c r="H14" s="11"/>
      <c r="I14" s="11"/>
      <c r="J14" s="10"/>
    </row>
    <row r="15" spans="2:10" x14ac:dyDescent="0.15">
      <c r="B15" s="23" t="s">
        <v>73</v>
      </c>
      <c r="C15" s="14">
        <v>300000</v>
      </c>
      <c r="D15" s="10"/>
      <c r="E15" s="13"/>
      <c r="F15" s="21" t="s">
        <v>101</v>
      </c>
      <c r="G15" s="11"/>
      <c r="H15" s="11"/>
      <c r="I15" s="11"/>
      <c r="J15" s="10"/>
    </row>
    <row r="16" spans="2:10" x14ac:dyDescent="0.15">
      <c r="B16" s="23" t="s">
        <v>72</v>
      </c>
      <c r="C16" s="9">
        <v>100000</v>
      </c>
      <c r="D16" s="10">
        <f>SUM(C14:C16)</f>
        <v>3073876</v>
      </c>
      <c r="E16" s="13"/>
      <c r="F16" s="21" t="s">
        <v>100</v>
      </c>
      <c r="G16" s="11"/>
      <c r="H16" s="11"/>
      <c r="I16" s="11"/>
      <c r="J16" s="10"/>
    </row>
    <row r="17" spans="2:10" x14ac:dyDescent="0.15">
      <c r="B17" s="13" t="s">
        <v>71</v>
      </c>
      <c r="C17" s="17"/>
      <c r="D17" s="13"/>
      <c r="E17" s="13"/>
      <c r="F17" s="12" t="s">
        <v>10</v>
      </c>
      <c r="G17" s="11"/>
      <c r="H17" s="11"/>
      <c r="I17" s="11"/>
      <c r="J17" s="10"/>
    </row>
    <row r="18" spans="2:10" x14ac:dyDescent="0.15">
      <c r="B18" s="13" t="s">
        <v>70</v>
      </c>
      <c r="C18" s="14">
        <v>223000</v>
      </c>
      <c r="D18" s="13"/>
      <c r="E18" s="13"/>
      <c r="F18" s="93" t="s">
        <v>99</v>
      </c>
      <c r="G18" s="94"/>
      <c r="H18" s="94"/>
      <c r="I18" s="94"/>
      <c r="J18" s="95"/>
    </row>
    <row r="19" spans="2:10" x14ac:dyDescent="0.15">
      <c r="B19" s="13" t="s">
        <v>69</v>
      </c>
      <c r="C19" s="9">
        <v>50000</v>
      </c>
      <c r="D19" s="13">
        <f>SUM(C18:C19)</f>
        <v>273000</v>
      </c>
      <c r="E19" s="13"/>
      <c r="F19" s="21" t="s">
        <v>98</v>
      </c>
      <c r="G19" s="11"/>
      <c r="H19" s="11"/>
      <c r="I19" s="11"/>
      <c r="J19" s="10"/>
    </row>
    <row r="20" spans="2:10" x14ac:dyDescent="0.15">
      <c r="B20" s="13" t="s">
        <v>67</v>
      </c>
      <c r="C20" s="17"/>
      <c r="D20" s="13"/>
      <c r="E20" s="13"/>
      <c r="F20" s="12"/>
      <c r="G20" s="11"/>
      <c r="H20" s="11"/>
      <c r="I20" s="11"/>
      <c r="J20" s="10"/>
    </row>
    <row r="21" spans="2:10" x14ac:dyDescent="0.15">
      <c r="B21" s="13" t="s">
        <v>66</v>
      </c>
      <c r="C21" s="14">
        <v>7</v>
      </c>
      <c r="D21" s="13"/>
      <c r="E21" s="13"/>
      <c r="F21" s="12"/>
      <c r="G21" s="11"/>
      <c r="H21" s="11"/>
      <c r="I21" s="11"/>
      <c r="J21" s="10"/>
    </row>
    <row r="22" spans="2:10" x14ac:dyDescent="0.15">
      <c r="B22" s="13" t="s">
        <v>65</v>
      </c>
      <c r="C22" s="9">
        <v>0</v>
      </c>
      <c r="D22" s="8">
        <f>SUM(C21:C22)</f>
        <v>7</v>
      </c>
      <c r="E22" s="13"/>
      <c r="F22" s="12"/>
      <c r="G22" s="11"/>
      <c r="H22" s="11"/>
      <c r="I22" s="11"/>
      <c r="J22" s="10"/>
    </row>
    <row r="23" spans="2:10" x14ac:dyDescent="0.15">
      <c r="B23" s="13" t="s">
        <v>64</v>
      </c>
      <c r="C23" s="17"/>
      <c r="D23" s="20"/>
      <c r="E23" s="8">
        <f>SUM(D10:D22)</f>
        <v>4396883</v>
      </c>
      <c r="F23" s="12"/>
      <c r="G23" s="11"/>
      <c r="H23" s="11"/>
      <c r="I23" s="11"/>
      <c r="J23" s="10"/>
    </row>
    <row r="24" spans="2:10" x14ac:dyDescent="0.15">
      <c r="B24" s="13" t="s">
        <v>63</v>
      </c>
      <c r="C24" s="14"/>
      <c r="D24" s="13"/>
      <c r="F24" s="12"/>
      <c r="G24" s="11"/>
      <c r="H24" s="11"/>
      <c r="I24" s="11"/>
      <c r="J24" s="10"/>
    </row>
    <row r="25" spans="2:10" x14ac:dyDescent="0.15">
      <c r="B25" s="13" t="s">
        <v>62</v>
      </c>
      <c r="C25" s="14"/>
      <c r="D25" s="13"/>
      <c r="F25" s="12"/>
      <c r="G25" s="11"/>
      <c r="H25" s="11"/>
      <c r="I25" s="11"/>
      <c r="J25" s="10"/>
    </row>
    <row r="26" spans="2:10" x14ac:dyDescent="0.15">
      <c r="B26" s="13" t="s">
        <v>43</v>
      </c>
      <c r="C26" s="14"/>
      <c r="D26" s="13"/>
      <c r="F26" s="12"/>
      <c r="G26" s="11"/>
      <c r="H26" s="11"/>
      <c r="I26" s="11"/>
      <c r="J26" s="10"/>
    </row>
    <row r="27" spans="2:10" x14ac:dyDescent="0.15">
      <c r="B27" s="13" t="s">
        <v>61</v>
      </c>
      <c r="C27" s="14">
        <v>0</v>
      </c>
      <c r="D27" s="13"/>
      <c r="F27" s="12"/>
      <c r="G27" s="11"/>
      <c r="H27" s="11"/>
      <c r="I27" s="11"/>
      <c r="J27" s="10"/>
    </row>
    <row r="28" spans="2:10" x14ac:dyDescent="0.15">
      <c r="B28" s="13" t="s">
        <v>42</v>
      </c>
      <c r="C28" s="14">
        <v>2544000</v>
      </c>
      <c r="D28" s="13"/>
      <c r="F28" s="12" t="s">
        <v>60</v>
      </c>
      <c r="G28" s="11"/>
      <c r="H28" s="11"/>
      <c r="I28" s="11"/>
      <c r="J28" s="10"/>
    </row>
    <row r="29" spans="2:10" x14ac:dyDescent="0.15">
      <c r="B29" s="13" t="s">
        <v>41</v>
      </c>
      <c r="C29" s="14">
        <v>264000</v>
      </c>
      <c r="D29" s="13"/>
      <c r="F29" s="88" t="s">
        <v>97</v>
      </c>
      <c r="G29" s="89"/>
      <c r="H29" s="89"/>
      <c r="I29" s="89"/>
      <c r="J29" s="90"/>
    </row>
    <row r="30" spans="2:10" x14ac:dyDescent="0.15">
      <c r="B30" s="13" t="s">
        <v>38</v>
      </c>
      <c r="C30" s="18">
        <f>SUM(C27:C29)</f>
        <v>2808000</v>
      </c>
      <c r="D30" s="13" t="s">
        <v>10</v>
      </c>
      <c r="F30" s="12"/>
      <c r="G30" s="11"/>
      <c r="H30" s="11"/>
      <c r="I30" s="11"/>
      <c r="J30" s="10"/>
    </row>
    <row r="31" spans="2:10" x14ac:dyDescent="0.15">
      <c r="B31" s="13" t="s">
        <v>37</v>
      </c>
      <c r="C31" s="17"/>
      <c r="D31" s="13"/>
      <c r="F31" s="12"/>
      <c r="G31" s="11"/>
      <c r="H31" s="11"/>
      <c r="I31" s="11"/>
      <c r="J31" s="10"/>
    </row>
    <row r="32" spans="2:10" x14ac:dyDescent="0.15">
      <c r="B32" s="13" t="s">
        <v>34</v>
      </c>
      <c r="C32" s="14">
        <v>0</v>
      </c>
      <c r="D32" s="13"/>
      <c r="F32" s="12"/>
      <c r="G32" s="11"/>
      <c r="H32" s="11"/>
      <c r="I32" s="11"/>
      <c r="J32" s="10"/>
    </row>
    <row r="33" spans="2:10" x14ac:dyDescent="0.15">
      <c r="B33" s="13" t="s">
        <v>30</v>
      </c>
      <c r="C33" s="14">
        <v>10000</v>
      </c>
      <c r="D33" s="13"/>
      <c r="F33" s="12" t="s">
        <v>59</v>
      </c>
      <c r="G33" s="11"/>
      <c r="H33" s="11"/>
      <c r="I33" s="11"/>
      <c r="J33" s="10"/>
    </row>
    <row r="34" spans="2:10" x14ac:dyDescent="0.15">
      <c r="B34" s="13" t="s">
        <v>28</v>
      </c>
      <c r="C34" s="14">
        <v>328000</v>
      </c>
      <c r="D34" s="13"/>
      <c r="F34" s="88" t="s">
        <v>58</v>
      </c>
      <c r="G34" s="89"/>
      <c r="H34" s="89"/>
      <c r="I34" s="89"/>
      <c r="J34" s="90"/>
    </row>
    <row r="35" spans="2:10" x14ac:dyDescent="0.15">
      <c r="B35" s="13" t="s">
        <v>57</v>
      </c>
      <c r="C35" s="14">
        <v>26000</v>
      </c>
      <c r="D35" s="13"/>
      <c r="F35" s="12" t="s">
        <v>56</v>
      </c>
      <c r="G35" s="11"/>
      <c r="H35" s="11"/>
      <c r="I35" s="11"/>
      <c r="J35" s="10"/>
    </row>
    <row r="36" spans="2:10" x14ac:dyDescent="0.15">
      <c r="B36" s="13" t="s">
        <v>55</v>
      </c>
      <c r="C36" s="14">
        <v>134000</v>
      </c>
      <c r="D36" s="13"/>
      <c r="F36" s="88" t="s">
        <v>54</v>
      </c>
      <c r="G36" s="89"/>
      <c r="H36" s="89"/>
      <c r="I36" s="89"/>
      <c r="J36" s="90"/>
    </row>
    <row r="37" spans="2:10" x14ac:dyDescent="0.15">
      <c r="B37" s="13" t="s">
        <v>22</v>
      </c>
      <c r="C37" s="14">
        <v>54000</v>
      </c>
      <c r="D37" s="13"/>
      <c r="F37" s="88" t="s">
        <v>53</v>
      </c>
      <c r="G37" s="89"/>
      <c r="H37" s="89"/>
      <c r="I37" s="89"/>
      <c r="J37" s="90"/>
    </row>
    <row r="38" spans="2:10" x14ac:dyDescent="0.15">
      <c r="B38" s="13" t="s">
        <v>20</v>
      </c>
      <c r="C38" s="14">
        <v>49000</v>
      </c>
      <c r="D38" s="13"/>
      <c r="F38" s="12" t="s">
        <v>52</v>
      </c>
      <c r="G38" s="11"/>
      <c r="H38" s="11"/>
      <c r="I38" s="11"/>
      <c r="J38" s="10"/>
    </row>
    <row r="39" spans="2:10" x14ac:dyDescent="0.15">
      <c r="B39" s="13" t="s">
        <v>24</v>
      </c>
      <c r="C39" s="14">
        <v>120000</v>
      </c>
      <c r="D39" s="13"/>
      <c r="F39" s="12" t="s">
        <v>51</v>
      </c>
      <c r="G39" s="11"/>
      <c r="H39" s="11"/>
      <c r="I39" s="11"/>
      <c r="J39" s="10"/>
    </row>
    <row r="40" spans="2:10" x14ac:dyDescent="0.15">
      <c r="B40" s="13" t="s">
        <v>18</v>
      </c>
      <c r="C40" s="14">
        <v>18000</v>
      </c>
      <c r="D40" s="13"/>
      <c r="F40" s="88" t="s">
        <v>50</v>
      </c>
      <c r="G40" s="89"/>
      <c r="H40" s="89"/>
      <c r="I40" s="89"/>
      <c r="J40" s="90"/>
    </row>
    <row r="41" spans="2:10" x14ac:dyDescent="0.15">
      <c r="B41" s="13" t="s">
        <v>49</v>
      </c>
      <c r="C41" s="14">
        <v>116000</v>
      </c>
      <c r="D41" s="13"/>
      <c r="F41" s="88" t="s">
        <v>48</v>
      </c>
      <c r="G41" s="89"/>
      <c r="H41" s="89"/>
      <c r="I41" s="89"/>
      <c r="J41" s="90"/>
    </row>
    <row r="42" spans="2:10" x14ac:dyDescent="0.15">
      <c r="B42" s="13" t="s">
        <v>14</v>
      </c>
      <c r="C42" s="14">
        <v>1000</v>
      </c>
      <c r="D42" s="13"/>
      <c r="F42" s="12" t="s">
        <v>47</v>
      </c>
      <c r="G42" s="11"/>
      <c r="H42" s="11"/>
      <c r="I42" s="11"/>
      <c r="J42" s="10"/>
    </row>
    <row r="43" spans="2:10" x14ac:dyDescent="0.15">
      <c r="B43" s="13" t="s">
        <v>12</v>
      </c>
      <c r="C43" s="9">
        <v>31000</v>
      </c>
      <c r="D43" s="13"/>
      <c r="F43" s="12" t="s">
        <v>46</v>
      </c>
      <c r="G43" s="11"/>
      <c r="H43" s="11"/>
      <c r="I43" s="11"/>
      <c r="J43" s="10"/>
    </row>
    <row r="44" spans="2:10" x14ac:dyDescent="0.15">
      <c r="B44" s="13" t="s">
        <v>11</v>
      </c>
      <c r="C44" s="18">
        <f>SUM(C32:C43)</f>
        <v>887000</v>
      </c>
      <c r="D44" s="13" t="s">
        <v>10</v>
      </c>
      <c r="F44" s="12"/>
      <c r="G44" s="11"/>
      <c r="H44" s="11"/>
      <c r="I44" s="11"/>
      <c r="J44" s="10"/>
    </row>
    <row r="45" spans="2:10" x14ac:dyDescent="0.15">
      <c r="B45" s="13" t="s">
        <v>45</v>
      </c>
      <c r="D45" s="13">
        <f>C30+C44</f>
        <v>3695000</v>
      </c>
      <c r="F45" s="12"/>
      <c r="G45" s="11"/>
      <c r="H45" s="11"/>
      <c r="I45" s="11"/>
      <c r="J45" s="10"/>
    </row>
    <row r="46" spans="2:10" x14ac:dyDescent="0.15">
      <c r="B46" s="13" t="s">
        <v>44</v>
      </c>
      <c r="D46" s="13"/>
      <c r="F46" s="12"/>
      <c r="G46" s="11"/>
      <c r="H46" s="11"/>
      <c r="I46" s="11"/>
      <c r="J46" s="10"/>
    </row>
    <row r="47" spans="2:10" x14ac:dyDescent="0.15">
      <c r="B47" s="13" t="s">
        <v>43</v>
      </c>
      <c r="D47" s="13"/>
      <c r="F47" s="12"/>
      <c r="G47" s="11"/>
      <c r="H47" s="11"/>
      <c r="I47" s="11"/>
      <c r="J47" s="10"/>
    </row>
    <row r="48" spans="2:10" x14ac:dyDescent="0.15">
      <c r="B48" s="13" t="s">
        <v>42</v>
      </c>
      <c r="C48" s="3">
        <v>540000</v>
      </c>
      <c r="D48" s="13"/>
      <c r="F48" s="12" t="s">
        <v>96</v>
      </c>
      <c r="G48" s="11"/>
      <c r="H48" s="11"/>
      <c r="I48" s="11"/>
      <c r="J48" s="10"/>
    </row>
    <row r="49" spans="2:10" x14ac:dyDescent="0.15">
      <c r="B49" s="13" t="s">
        <v>41</v>
      </c>
      <c r="C49" s="3">
        <v>30000</v>
      </c>
      <c r="D49" s="13"/>
      <c r="F49" s="12" t="s">
        <v>40</v>
      </c>
      <c r="G49" s="11"/>
      <c r="H49" s="11"/>
      <c r="I49" s="11"/>
      <c r="J49" s="10"/>
    </row>
    <row r="50" spans="2:10" x14ac:dyDescent="0.15">
      <c r="B50" s="13" t="s">
        <v>39</v>
      </c>
      <c r="C50" s="3">
        <v>0</v>
      </c>
      <c r="D50" s="13"/>
      <c r="F50" s="12" t="s">
        <v>10</v>
      </c>
      <c r="G50" s="11"/>
      <c r="H50" s="11"/>
      <c r="I50" s="11"/>
      <c r="J50" s="10"/>
    </row>
    <row r="51" spans="2:10" x14ac:dyDescent="0.15">
      <c r="B51" s="13" t="s">
        <v>38</v>
      </c>
      <c r="C51" s="18">
        <f>SUM(C48:C50)</f>
        <v>570000</v>
      </c>
      <c r="D51" s="13" t="s">
        <v>10</v>
      </c>
      <c r="F51" s="12"/>
      <c r="G51" s="11"/>
      <c r="H51" s="11"/>
      <c r="I51" s="11"/>
      <c r="J51" s="10"/>
    </row>
    <row r="52" spans="2:10" x14ac:dyDescent="0.15">
      <c r="B52" s="13" t="s">
        <v>37</v>
      </c>
      <c r="D52" s="13"/>
      <c r="F52" s="12"/>
      <c r="G52" s="11"/>
      <c r="H52" s="11"/>
      <c r="I52" s="11"/>
      <c r="J52" s="10"/>
    </row>
    <row r="53" spans="2:10" x14ac:dyDescent="0.15">
      <c r="B53" s="13" t="s">
        <v>36</v>
      </c>
      <c r="C53" s="19">
        <v>10000</v>
      </c>
      <c r="D53" s="13"/>
      <c r="F53" s="12" t="s">
        <v>35</v>
      </c>
      <c r="G53" s="11"/>
      <c r="H53" s="11"/>
      <c r="I53" s="11"/>
      <c r="J53" s="10"/>
    </row>
    <row r="54" spans="2:10" x14ac:dyDescent="0.15">
      <c r="B54" s="13" t="s">
        <v>34</v>
      </c>
      <c r="C54" s="19">
        <v>10000</v>
      </c>
      <c r="D54" s="13"/>
      <c r="F54" s="12" t="s">
        <v>33</v>
      </c>
      <c r="G54" s="11"/>
      <c r="H54" s="11"/>
      <c r="I54" s="11"/>
      <c r="J54" s="10"/>
    </row>
    <row r="55" spans="2:10" x14ac:dyDescent="0.15">
      <c r="B55" s="13" t="s">
        <v>32</v>
      </c>
      <c r="C55" s="19">
        <v>6400</v>
      </c>
      <c r="D55" s="13"/>
      <c r="F55" s="12" t="s">
        <v>31</v>
      </c>
      <c r="G55" s="11"/>
      <c r="H55" s="11"/>
      <c r="I55" s="11"/>
      <c r="J55" s="10"/>
    </row>
    <row r="56" spans="2:10" x14ac:dyDescent="0.15">
      <c r="B56" s="13" t="s">
        <v>30</v>
      </c>
      <c r="C56" s="19">
        <v>10000</v>
      </c>
      <c r="D56" s="13"/>
      <c r="F56" s="12" t="s">
        <v>29</v>
      </c>
      <c r="G56" s="11"/>
      <c r="H56" s="11"/>
      <c r="I56" s="11"/>
      <c r="J56" s="10"/>
    </row>
    <row r="57" spans="2:10" x14ac:dyDescent="0.15">
      <c r="B57" s="13" t="s">
        <v>28</v>
      </c>
      <c r="C57" s="19">
        <v>10000</v>
      </c>
      <c r="D57" s="13"/>
      <c r="F57" s="12" t="s">
        <v>27</v>
      </c>
      <c r="G57" s="11"/>
      <c r="H57" s="11"/>
      <c r="I57" s="11"/>
      <c r="J57" s="10"/>
    </row>
    <row r="58" spans="2:10" x14ac:dyDescent="0.15">
      <c r="B58" s="13" t="s">
        <v>26</v>
      </c>
      <c r="C58" s="19">
        <v>10000</v>
      </c>
      <c r="D58" s="13"/>
      <c r="F58" s="12" t="s">
        <v>25</v>
      </c>
      <c r="G58" s="11"/>
      <c r="H58" s="11"/>
      <c r="I58" s="11"/>
      <c r="J58" s="10"/>
    </row>
    <row r="59" spans="2:10" x14ac:dyDescent="0.15">
      <c r="B59" s="13" t="s">
        <v>24</v>
      </c>
      <c r="C59" s="19">
        <v>60000</v>
      </c>
      <c r="D59" s="13"/>
      <c r="F59" s="12" t="s">
        <v>23</v>
      </c>
      <c r="G59" s="11"/>
      <c r="H59" s="11"/>
      <c r="I59" s="11"/>
      <c r="J59" s="10"/>
    </row>
    <row r="60" spans="2:10" x14ac:dyDescent="0.15">
      <c r="B60" s="13" t="s">
        <v>22</v>
      </c>
      <c r="C60" s="19">
        <v>30000</v>
      </c>
      <c r="D60" s="13"/>
      <c r="F60" s="12" t="s">
        <v>21</v>
      </c>
      <c r="G60" s="11"/>
      <c r="H60" s="11"/>
      <c r="I60" s="11"/>
      <c r="J60" s="10"/>
    </row>
    <row r="61" spans="2:10" x14ac:dyDescent="0.15">
      <c r="B61" s="13" t="s">
        <v>20</v>
      </c>
      <c r="C61" s="19">
        <v>80000</v>
      </c>
      <c r="D61" s="13"/>
      <c r="F61" s="12" t="s">
        <v>19</v>
      </c>
      <c r="G61" s="11"/>
      <c r="H61" s="11"/>
      <c r="I61" s="11"/>
      <c r="J61" s="10"/>
    </row>
    <row r="62" spans="2:10" x14ac:dyDescent="0.15">
      <c r="B62" s="13" t="s">
        <v>18</v>
      </c>
      <c r="C62" s="19">
        <v>10000</v>
      </c>
      <c r="D62" s="13"/>
      <c r="F62" s="12" t="s">
        <v>17</v>
      </c>
      <c r="G62" s="11"/>
      <c r="H62" s="11"/>
      <c r="I62" s="11"/>
      <c r="J62" s="10"/>
    </row>
    <row r="63" spans="2:10" x14ac:dyDescent="0.15">
      <c r="B63" s="13" t="s">
        <v>16</v>
      </c>
      <c r="C63" s="19">
        <v>84000</v>
      </c>
      <c r="D63" s="13"/>
      <c r="F63" s="12" t="s">
        <v>95</v>
      </c>
      <c r="G63" s="11"/>
      <c r="H63" s="11"/>
      <c r="I63" s="11"/>
      <c r="J63" s="10"/>
    </row>
    <row r="64" spans="2:10" x14ac:dyDescent="0.15">
      <c r="B64" s="13" t="s">
        <v>94</v>
      </c>
      <c r="C64" s="19">
        <v>600</v>
      </c>
      <c r="D64" s="13"/>
      <c r="F64" s="12" t="s">
        <v>93</v>
      </c>
      <c r="G64" s="11"/>
      <c r="H64" s="11"/>
      <c r="I64" s="11"/>
      <c r="J64" s="10"/>
    </row>
    <row r="65" spans="2:10" x14ac:dyDescent="0.15">
      <c r="B65" s="13" t="s">
        <v>14</v>
      </c>
      <c r="C65" s="19">
        <v>1000</v>
      </c>
      <c r="D65" s="13"/>
      <c r="F65" s="12" t="s">
        <v>13</v>
      </c>
      <c r="G65" s="11"/>
      <c r="H65" s="11"/>
      <c r="I65" s="11"/>
      <c r="J65" s="10"/>
    </row>
    <row r="66" spans="2:10" x14ac:dyDescent="0.15">
      <c r="B66" s="13" t="s">
        <v>12</v>
      </c>
      <c r="C66" s="19"/>
      <c r="D66" s="13" t="s">
        <v>10</v>
      </c>
      <c r="F66" s="12" t="s">
        <v>0</v>
      </c>
      <c r="G66" s="11"/>
      <c r="H66" s="11"/>
      <c r="I66" s="11"/>
      <c r="J66" s="10"/>
    </row>
    <row r="67" spans="2:10" x14ac:dyDescent="0.15">
      <c r="B67" s="13" t="s">
        <v>11</v>
      </c>
      <c r="C67" s="18">
        <f>SUM(C53:C66)</f>
        <v>322000</v>
      </c>
      <c r="D67" s="13" t="s">
        <v>10</v>
      </c>
      <c r="F67" s="12"/>
      <c r="G67" s="11"/>
      <c r="H67" s="11"/>
      <c r="I67" s="11"/>
      <c r="J67" s="10"/>
    </row>
    <row r="68" spans="2:10" x14ac:dyDescent="0.15">
      <c r="B68" s="13" t="s">
        <v>9</v>
      </c>
      <c r="C68" s="17"/>
      <c r="D68" s="8">
        <f>C51+C67</f>
        <v>892000</v>
      </c>
      <c r="F68" s="12"/>
      <c r="G68" s="11"/>
      <c r="H68" s="11"/>
      <c r="I68" s="11"/>
      <c r="J68" s="10"/>
    </row>
    <row r="69" spans="2:10" x14ac:dyDescent="0.15">
      <c r="B69" s="13" t="s">
        <v>8</v>
      </c>
      <c r="C69" s="14"/>
      <c r="D69" s="13"/>
      <c r="E69" s="1">
        <f>D45+D68</f>
        <v>4587000</v>
      </c>
      <c r="F69" s="12"/>
      <c r="G69" s="11"/>
      <c r="H69" s="11"/>
      <c r="I69" s="11"/>
      <c r="J69" s="10"/>
    </row>
    <row r="70" spans="2:10" x14ac:dyDescent="0.15">
      <c r="B70" s="13" t="s">
        <v>7</v>
      </c>
      <c r="C70" s="14"/>
      <c r="D70" s="13"/>
      <c r="E70" s="16">
        <f>E23-E69</f>
        <v>-190117</v>
      </c>
      <c r="F70" s="12"/>
      <c r="G70" s="11"/>
      <c r="H70" s="11"/>
      <c r="I70" s="11"/>
      <c r="J70" s="10"/>
    </row>
    <row r="71" spans="2:10" x14ac:dyDescent="0.15">
      <c r="B71" s="13" t="s">
        <v>6</v>
      </c>
      <c r="C71" s="14"/>
      <c r="D71" s="13"/>
      <c r="E71" s="13">
        <v>0</v>
      </c>
      <c r="F71" s="12"/>
      <c r="G71" s="11"/>
      <c r="H71" s="11"/>
      <c r="I71" s="11"/>
      <c r="J71" s="10"/>
    </row>
    <row r="72" spans="2:10" x14ac:dyDescent="0.15">
      <c r="B72" s="13" t="s">
        <v>5</v>
      </c>
      <c r="C72" s="14"/>
      <c r="D72" s="13"/>
      <c r="E72" s="8">
        <v>0</v>
      </c>
      <c r="F72" s="12"/>
      <c r="G72" s="11"/>
      <c r="H72" s="11"/>
      <c r="I72" s="11"/>
      <c r="J72" s="10"/>
    </row>
    <row r="73" spans="2:10" x14ac:dyDescent="0.15">
      <c r="B73" s="13" t="s">
        <v>4</v>
      </c>
      <c r="C73" s="14"/>
      <c r="D73" s="13"/>
      <c r="E73" s="15">
        <f>E23-E69+E71-E72</f>
        <v>-190117</v>
      </c>
      <c r="F73" s="12"/>
      <c r="G73" s="11"/>
      <c r="H73" s="11"/>
      <c r="I73" s="11"/>
      <c r="J73" s="10"/>
    </row>
    <row r="74" spans="2:10" x14ac:dyDescent="0.15">
      <c r="B74" s="13" t="s">
        <v>3</v>
      </c>
      <c r="C74" s="14"/>
      <c r="D74" s="13"/>
      <c r="E74" s="13">
        <v>970187</v>
      </c>
      <c r="F74" s="12"/>
      <c r="G74" s="11"/>
      <c r="H74" s="11"/>
      <c r="I74" s="11"/>
      <c r="J74" s="10"/>
    </row>
    <row r="75" spans="2:10" x14ac:dyDescent="0.15">
      <c r="B75" s="8" t="s">
        <v>2</v>
      </c>
      <c r="C75" s="9"/>
      <c r="D75" s="8"/>
      <c r="E75" s="7">
        <f>SUM(E73:E74)</f>
        <v>780070</v>
      </c>
      <c r="F75" s="6" t="s">
        <v>1</v>
      </c>
      <c r="G75" s="5"/>
      <c r="H75" s="5"/>
      <c r="I75" s="5"/>
      <c r="J75" s="4"/>
    </row>
    <row r="76" spans="2:10" x14ac:dyDescent="0.15">
      <c r="B76" s="1" t="s">
        <v>0</v>
      </c>
    </row>
    <row r="77" spans="2:10" x14ac:dyDescent="0.15">
      <c r="F77" s="2">
        <v>10</v>
      </c>
    </row>
  </sheetData>
  <mergeCells count="9">
    <mergeCell ref="F37:J37"/>
    <mergeCell ref="F40:J40"/>
    <mergeCell ref="F41:J41"/>
    <mergeCell ref="D2:H2"/>
    <mergeCell ref="D3:H3"/>
    <mergeCell ref="F18:J18"/>
    <mergeCell ref="F29:J29"/>
    <mergeCell ref="F34:J34"/>
    <mergeCell ref="F36:J36"/>
  </mergeCells>
  <phoneticPr fontId="3"/>
  <pageMargins left="0.37" right="0.25" top="0.57999999999999996" bottom="0.44" header="0.3" footer="0.3"/>
  <pageSetup paperSize="9" scale="68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p11_活動予算案_R2</vt:lpstr>
      <vt:lpstr>(s参考資料）事業別予算案_R2</vt:lpstr>
      <vt:lpstr>(参考資料）活動予算案_R1</vt:lpstr>
      <vt:lpstr>'(参考資料）活動予算案_R1'!Print_Area</vt:lpstr>
      <vt:lpstr>p11_活動予算案_R2!Print_Area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2020-05-06T06:28:11Z</cp:lastPrinted>
  <dcterms:created xsi:type="dcterms:W3CDTF">2020-05-01T09:11:31Z</dcterms:created>
  <dcterms:modified xsi:type="dcterms:W3CDTF">2020-05-06T06:28:23Z</dcterms:modified>
</cp:coreProperties>
</file>