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8.201\home\総務\🚙日本財団（福祉車両申請）\財産目録\"/>
    </mc:Choice>
  </mc:AlternateContent>
  <bookViews>
    <workbookView xWindow="0" yWindow="0" windowWidth="19200" windowHeight="11070"/>
  </bookViews>
  <sheets>
    <sheet name="財産目録" sheetId="6" r:id="rId1"/>
  </sheets>
  <definedNames>
    <definedName name="_xlnm.Print_Area" localSheetId="0">財産目録!$A$1:$I$106</definedName>
    <definedName name="_xlnm.Print_Titles" localSheetId="0">財産目録!$1:$5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6" l="1"/>
  <c r="I12" i="6"/>
  <c r="I52" i="6" l="1"/>
  <c r="I46" i="6"/>
  <c r="I44" i="6"/>
  <c r="I42" i="6"/>
  <c r="I58" i="6" l="1"/>
  <c r="I54" i="6"/>
  <c r="I50" i="6"/>
  <c r="I62" i="6"/>
  <c r="I48" i="6"/>
  <c r="I36" i="6"/>
  <c r="I64" i="6"/>
  <c r="I34" i="6"/>
  <c r="I11" i="6"/>
  <c r="I98" i="6" l="1"/>
  <c r="I74" i="6" l="1"/>
  <c r="I23" i="6"/>
  <c r="I33" i="6" l="1"/>
  <c r="I18" i="6" l="1"/>
  <c r="I17" i="6"/>
  <c r="I10" i="6" l="1"/>
  <c r="I8" i="6" s="1"/>
  <c r="I20" i="6" s="1"/>
  <c r="I79" i="6"/>
  <c r="I91" i="6"/>
  <c r="I66" i="6" l="1"/>
  <c r="I80" i="6" s="1"/>
  <c r="I81" i="6" s="1"/>
  <c r="I99" i="6"/>
  <c r="I100" i="6" l="1"/>
</calcChain>
</file>

<file path=xl/sharedStrings.xml><?xml version="1.0" encoding="utf-8"?>
<sst xmlns="http://schemas.openxmlformats.org/spreadsheetml/2006/main" count="100" uniqueCount="97">
  <si>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5"/>
  </si>
  <si>
    <t>第６号様式</t>
    <rPh sb="0" eb="1">
      <t>ダイ</t>
    </rPh>
    <rPh sb="2" eb="3">
      <t>ゴウ</t>
    </rPh>
    <rPh sb="3" eb="5">
      <t>ヨウシキ</t>
    </rPh>
    <phoneticPr fontId="5"/>
  </si>
  <si>
    <t>資産・負債の内訳</t>
    <rPh sb="0" eb="2">
      <t>シサン</t>
    </rPh>
    <rPh sb="3" eb="5">
      <t>フサイ</t>
    </rPh>
    <rPh sb="6" eb="8">
      <t>ウチワケ</t>
    </rPh>
    <phoneticPr fontId="5"/>
  </si>
  <si>
    <t>金　　　額</t>
    <rPh sb="0" eb="1">
      <t>キン</t>
    </rPh>
    <rPh sb="4" eb="5">
      <t>ガク</t>
    </rPh>
    <phoneticPr fontId="5"/>
  </si>
  <si>
    <t>Ⅰ資産の部</t>
    <rPh sb="1" eb="3">
      <t>シサン</t>
    </rPh>
    <rPh sb="4" eb="5">
      <t>ブ</t>
    </rPh>
    <phoneticPr fontId="5"/>
  </si>
  <si>
    <t>　　１．流動資産</t>
    <rPh sb="4" eb="6">
      <t>リュウドウ</t>
    </rPh>
    <rPh sb="6" eb="8">
      <t>シサン</t>
    </rPh>
    <phoneticPr fontId="5"/>
  </si>
  <si>
    <t>現金預金</t>
    <rPh sb="0" eb="2">
      <t>ゲンキン</t>
    </rPh>
    <rPh sb="2" eb="4">
      <t>ヨキン</t>
    </rPh>
    <phoneticPr fontId="5"/>
  </si>
  <si>
    <t>未収金</t>
    <rPh sb="0" eb="3">
      <t>ミシュウキン</t>
    </rPh>
    <phoneticPr fontId="5"/>
  </si>
  <si>
    <t>流動資産合計  Ａ</t>
    <rPh sb="0" eb="2">
      <t>リュウドウ</t>
    </rPh>
    <rPh sb="2" eb="4">
      <t>シサン</t>
    </rPh>
    <rPh sb="4" eb="6">
      <t>ゴウケイ</t>
    </rPh>
    <phoneticPr fontId="5"/>
  </si>
  <si>
    <t>　　　2．固定資産</t>
    <rPh sb="5" eb="7">
      <t>コテイ</t>
    </rPh>
    <rPh sb="7" eb="9">
      <t>シサン</t>
    </rPh>
    <phoneticPr fontId="5"/>
  </si>
  <si>
    <t>（１）基本財産</t>
    <rPh sb="3" eb="5">
      <t>キホン</t>
    </rPh>
    <rPh sb="5" eb="7">
      <t>ザイサン</t>
    </rPh>
    <phoneticPr fontId="5"/>
  </si>
  <si>
    <t>土地</t>
    <rPh sb="0" eb="2">
      <t>トチ</t>
    </rPh>
    <phoneticPr fontId="5"/>
  </si>
  <si>
    <t>建物</t>
    <rPh sb="0" eb="2">
      <t>タテモノ</t>
    </rPh>
    <phoneticPr fontId="5"/>
  </si>
  <si>
    <t>基本財産合計  Ｂ</t>
    <rPh sb="0" eb="2">
      <t>キホン</t>
    </rPh>
    <rPh sb="2" eb="4">
      <t>ザイサン</t>
    </rPh>
    <rPh sb="4" eb="6">
      <t>ゴウケイ</t>
    </rPh>
    <phoneticPr fontId="5"/>
  </si>
  <si>
    <t>（2）その他の固定資産</t>
    <rPh sb="5" eb="6">
      <t>タ</t>
    </rPh>
    <rPh sb="7" eb="9">
      <t>コテイ</t>
    </rPh>
    <rPh sb="9" eb="11">
      <t>シサン</t>
    </rPh>
    <phoneticPr fontId="5"/>
  </si>
  <si>
    <t>機械及び装置</t>
    <rPh sb="0" eb="2">
      <t>キカイ</t>
    </rPh>
    <rPh sb="2" eb="3">
      <t>オヨ</t>
    </rPh>
    <rPh sb="4" eb="6">
      <t>ソウチ</t>
    </rPh>
    <phoneticPr fontId="5"/>
  </si>
  <si>
    <t>車輌運搬具</t>
    <rPh sb="0" eb="2">
      <t>シャリョウ</t>
    </rPh>
    <rPh sb="2" eb="4">
      <t>ウンパン</t>
    </rPh>
    <rPh sb="4" eb="5">
      <t>グ</t>
    </rPh>
    <phoneticPr fontId="5"/>
  </si>
  <si>
    <t>器具及び備品</t>
    <rPh sb="0" eb="2">
      <t>キグ</t>
    </rPh>
    <rPh sb="2" eb="3">
      <t>オヨ</t>
    </rPh>
    <rPh sb="4" eb="6">
      <t>ビヒン</t>
    </rPh>
    <phoneticPr fontId="5"/>
  </si>
  <si>
    <t>その他の固定資産合計 Ｃ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</si>
  <si>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固定資産合計 Ｄ＝Ｂ＋Ｃ</t>
    <rPh sb="0" eb="2">
      <t>コテイ</t>
    </rPh>
    <rPh sb="2" eb="4">
      <t>シサン</t>
    </rPh>
    <rPh sb="4" eb="6">
      <t>ゴウケイ</t>
    </rPh>
    <phoneticPr fontId="5"/>
  </si>
  <si>
    <t>資　産　合　計　Ｅ＝Ａ＋Ｄ</t>
    <rPh sb="0" eb="1">
      <t>シ</t>
    </rPh>
    <rPh sb="2" eb="3">
      <t>サン</t>
    </rPh>
    <rPh sb="4" eb="5">
      <t>ゴウ</t>
    </rPh>
    <rPh sb="6" eb="7">
      <t>ケイ</t>
    </rPh>
    <phoneticPr fontId="5"/>
  </si>
  <si>
    <t>Ⅱ負債の部</t>
    <rPh sb="1" eb="3">
      <t>フサイ</t>
    </rPh>
    <rPh sb="4" eb="5">
      <t>ブ</t>
    </rPh>
    <phoneticPr fontId="5"/>
  </si>
  <si>
    <t>　　１．流動負債</t>
    <rPh sb="4" eb="6">
      <t>リュウドウ</t>
    </rPh>
    <rPh sb="6" eb="8">
      <t>フサイ</t>
    </rPh>
    <phoneticPr fontId="5"/>
  </si>
  <si>
    <t>未払金</t>
    <rPh sb="0" eb="1">
      <t>ミ</t>
    </rPh>
    <rPh sb="1" eb="2">
      <t>フツ</t>
    </rPh>
    <rPh sb="2" eb="3">
      <t>キン</t>
    </rPh>
    <phoneticPr fontId="5"/>
  </si>
  <si>
    <t>流動負債合計　Ｆ</t>
    <rPh sb="0" eb="2">
      <t>リュウドウ</t>
    </rPh>
    <rPh sb="2" eb="4">
      <t>フサイ</t>
    </rPh>
    <rPh sb="4" eb="6">
      <t>ゴウケイ</t>
    </rPh>
    <phoneticPr fontId="5"/>
  </si>
  <si>
    <t>　　2．固定負債</t>
    <rPh sb="4" eb="6">
      <t>コテイ</t>
    </rPh>
    <rPh sb="6" eb="8">
      <t>フサイ</t>
    </rPh>
    <phoneticPr fontId="5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</si>
  <si>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5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</si>
  <si>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5"/>
  </si>
  <si>
    <t>固定負債合計　Ｇ</t>
    <rPh sb="0" eb="2">
      <t>コテイ</t>
    </rPh>
    <rPh sb="2" eb="4">
      <t>フサイ</t>
    </rPh>
    <rPh sb="4" eb="6">
      <t>ゴウケイ</t>
    </rPh>
    <phoneticPr fontId="5"/>
  </si>
  <si>
    <t>負　債　合　計　Ｈ＝Ｆ＋Ｇ</t>
    <rPh sb="0" eb="1">
      <t>フ</t>
    </rPh>
    <rPh sb="2" eb="3">
      <t>サイ</t>
    </rPh>
    <rPh sb="4" eb="5">
      <t>ゴウ</t>
    </rPh>
    <rPh sb="6" eb="7">
      <t>ケイ</t>
    </rPh>
    <phoneticPr fontId="5"/>
  </si>
  <si>
    <t>差　引　純　資　産　Ｅ－Ｈ</t>
    <rPh sb="0" eb="1">
      <t>サ</t>
    </rPh>
    <rPh sb="2" eb="3">
      <t>イン</t>
    </rPh>
    <rPh sb="4" eb="5">
      <t>ジュン</t>
    </rPh>
    <rPh sb="6" eb="7">
      <t>シ</t>
    </rPh>
    <rPh sb="8" eb="9">
      <t>サン</t>
    </rPh>
    <phoneticPr fontId="5"/>
  </si>
  <si>
    <t>　　上記の財産目録に相違ございません。</t>
    <rPh sb="2" eb="4">
      <t>ジョウキ</t>
    </rPh>
    <rPh sb="5" eb="7">
      <t>ザイサン</t>
    </rPh>
    <rPh sb="7" eb="9">
      <t>モクロク</t>
    </rPh>
    <rPh sb="10" eb="12">
      <t>ソウイ</t>
    </rPh>
    <phoneticPr fontId="5"/>
  </si>
  <si>
    <t>　　　鉄筋コンクリート造陸屋根地上５階建　　　　2,133.67㎡</t>
    <rPh sb="3" eb="5">
      <t>テッキン</t>
    </rPh>
    <rPh sb="11" eb="12">
      <t>ツク</t>
    </rPh>
    <rPh sb="12" eb="13">
      <t>リク</t>
    </rPh>
    <rPh sb="13" eb="15">
      <t>ヤネ</t>
    </rPh>
    <rPh sb="15" eb="17">
      <t>チジョウ</t>
    </rPh>
    <rPh sb="18" eb="20">
      <t>カイダ</t>
    </rPh>
    <phoneticPr fontId="5"/>
  </si>
  <si>
    <t>権利</t>
    <rPh sb="0" eb="2">
      <t>ケンリ</t>
    </rPh>
    <phoneticPr fontId="5"/>
  </si>
  <si>
    <t>その他の積立預金</t>
    <rPh sb="2" eb="3">
      <t>タ</t>
    </rPh>
    <rPh sb="4" eb="6">
      <t>ツミタテ</t>
    </rPh>
    <rPh sb="6" eb="8">
      <t>ヨキン</t>
    </rPh>
    <phoneticPr fontId="5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</si>
  <si>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5"/>
  </si>
  <si>
    <t>預り金</t>
    <rPh sb="0" eb="1">
      <t>アズ</t>
    </rPh>
    <rPh sb="2" eb="3">
      <t>キン</t>
    </rPh>
    <phoneticPr fontId="5"/>
  </si>
  <si>
    <t>社 会 福 祉 法 人  　 木  犀  会</t>
    <rPh sb="0" eb="1">
      <t>シャ</t>
    </rPh>
    <rPh sb="2" eb="3">
      <t>カイ</t>
    </rPh>
    <rPh sb="4" eb="5">
      <t>フク</t>
    </rPh>
    <rPh sb="6" eb="7">
      <t>サイワイ</t>
    </rPh>
    <rPh sb="8" eb="9">
      <t>ホウ</t>
    </rPh>
    <rPh sb="10" eb="11">
      <t>ヒト</t>
    </rPh>
    <rPh sb="15" eb="16">
      <t>キ</t>
    </rPh>
    <rPh sb="18" eb="19">
      <t>サイ</t>
    </rPh>
    <rPh sb="21" eb="22">
      <t>カイ</t>
    </rPh>
    <phoneticPr fontId="5"/>
  </si>
  <si>
    <t>㊞</t>
    <phoneticPr fontId="5"/>
  </si>
  <si>
    <t>立替金</t>
    <rPh sb="0" eb="2">
      <t>タテカエ</t>
    </rPh>
    <rPh sb="2" eb="3">
      <t>キン</t>
    </rPh>
    <phoneticPr fontId="5"/>
  </si>
  <si>
    <t>構築物</t>
    <rPh sb="0" eb="2">
      <t>コウチク</t>
    </rPh>
    <rPh sb="2" eb="3">
      <t>ブツ</t>
    </rPh>
    <phoneticPr fontId="5"/>
  </si>
  <si>
    <t>その他の流動資産</t>
    <rPh sb="2" eb="3">
      <t>タ</t>
    </rPh>
    <rPh sb="4" eb="6">
      <t>リュウドウ</t>
    </rPh>
    <rPh sb="6" eb="8">
      <t>シサン</t>
    </rPh>
    <phoneticPr fontId="5"/>
  </si>
  <si>
    <t>　　　木造スレート葺2階建　　　209.92㎡</t>
    <rPh sb="3" eb="5">
      <t>モクゾウ</t>
    </rPh>
    <rPh sb="9" eb="10">
      <t>フ</t>
    </rPh>
    <rPh sb="11" eb="13">
      <t>カイダ</t>
    </rPh>
    <phoneticPr fontId="5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</si>
  <si>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5"/>
  </si>
  <si>
    <t>預託金</t>
    <rPh sb="0" eb="3">
      <t>ヨタクキン</t>
    </rPh>
    <phoneticPr fontId="5"/>
  </si>
  <si>
    <t>　現金</t>
    <rPh sb="1" eb="3">
      <t>ゲンキン</t>
    </rPh>
    <phoneticPr fontId="5"/>
  </si>
  <si>
    <t>　預金</t>
    <rPh sb="1" eb="3">
      <t>ヨキン</t>
    </rPh>
    <phoneticPr fontId="5"/>
  </si>
  <si>
    <t>　　　鉄骨造亜鉛メッキ鋼板葺平屋建　　123.47㎡</t>
    <rPh sb="3" eb="5">
      <t>テッコツ</t>
    </rPh>
    <rPh sb="5" eb="6">
      <t>ツク</t>
    </rPh>
    <rPh sb="6" eb="8">
      <t>アエン</t>
    </rPh>
    <rPh sb="11" eb="12">
      <t>コウ</t>
    </rPh>
    <rPh sb="12" eb="14">
      <t>イタブキ</t>
    </rPh>
    <rPh sb="14" eb="16">
      <t>ヒラヤ</t>
    </rPh>
    <rPh sb="16" eb="17">
      <t>ダテ</t>
    </rPh>
    <phoneticPr fontId="5"/>
  </si>
  <si>
    <t>　　　鉄筋コンクリート造陸屋根地上２階建　　3,192.49㎡</t>
    <rPh sb="3" eb="5">
      <t>テッキン</t>
    </rPh>
    <rPh sb="11" eb="12">
      <t>ヅクリ</t>
    </rPh>
    <rPh sb="12" eb="13">
      <t>リク</t>
    </rPh>
    <rPh sb="13" eb="15">
      <t>ヤネ</t>
    </rPh>
    <rPh sb="15" eb="17">
      <t>チジョウ</t>
    </rPh>
    <rPh sb="18" eb="20">
      <t>ガイダテ</t>
    </rPh>
    <phoneticPr fontId="5"/>
  </si>
  <si>
    <t>前受金</t>
    <rPh sb="0" eb="2">
      <t>マエウケ</t>
    </rPh>
    <rPh sb="2" eb="3">
      <t>キン</t>
    </rPh>
    <phoneticPr fontId="5"/>
  </si>
  <si>
    <t>水戸市千波町千波山2575-4他　　（667㎡）</t>
    <rPh sb="0" eb="3">
      <t>ミトシ</t>
    </rPh>
    <rPh sb="3" eb="6">
      <t>センバチョウ</t>
    </rPh>
    <rPh sb="6" eb="8">
      <t>センパ</t>
    </rPh>
    <rPh sb="8" eb="9">
      <t>ヤマ</t>
    </rPh>
    <rPh sb="15" eb="16">
      <t>ホカ</t>
    </rPh>
    <phoneticPr fontId="5"/>
  </si>
  <si>
    <t>水戸市酒門町字東原2945　　（4,958㎡）</t>
    <rPh sb="0" eb="3">
      <t>ミトシ</t>
    </rPh>
    <rPh sb="3" eb="6">
      <t>サカドチョウ</t>
    </rPh>
    <rPh sb="6" eb="7">
      <t>アザ</t>
    </rPh>
    <rPh sb="7" eb="9">
      <t>ヒガシハラ</t>
    </rPh>
    <phoneticPr fontId="5"/>
  </si>
  <si>
    <t>笠間市寺崎161他　　　（5,063㎡）</t>
    <rPh sb="0" eb="3">
      <t>カサマシ</t>
    </rPh>
    <rPh sb="3" eb="5">
      <t>テラサキ</t>
    </rPh>
    <rPh sb="8" eb="9">
      <t>ホカ</t>
    </rPh>
    <phoneticPr fontId="5"/>
  </si>
  <si>
    <t>就労支援会計区分</t>
    <rPh sb="0" eb="2">
      <t>シュウロウ</t>
    </rPh>
    <rPh sb="2" eb="4">
      <t>シエン</t>
    </rPh>
    <rPh sb="4" eb="6">
      <t>カイケイ</t>
    </rPh>
    <rPh sb="6" eb="8">
      <t>クブン</t>
    </rPh>
    <phoneticPr fontId="5"/>
  </si>
  <si>
    <t>ケアハウス会計区分</t>
    <rPh sb="5" eb="7">
      <t>カイケイ</t>
    </rPh>
    <rPh sb="7" eb="9">
      <t>クブン</t>
    </rPh>
    <phoneticPr fontId="5"/>
  </si>
  <si>
    <t>はぎの郷会計区分</t>
    <rPh sb="3" eb="4">
      <t>サト</t>
    </rPh>
    <rPh sb="4" eb="6">
      <t>カイケイ</t>
    </rPh>
    <rPh sb="6" eb="8">
      <t>クブン</t>
    </rPh>
    <phoneticPr fontId="5"/>
  </si>
  <si>
    <t>花の郷会計区分</t>
    <rPh sb="0" eb="1">
      <t>ハナ</t>
    </rPh>
    <rPh sb="2" eb="3">
      <t>サト</t>
    </rPh>
    <rPh sb="3" eb="5">
      <t>カイケイ</t>
    </rPh>
    <rPh sb="5" eb="7">
      <t>クブン</t>
    </rPh>
    <phoneticPr fontId="5"/>
  </si>
  <si>
    <t>ｹｱﾎｰﾑかさま会計区分</t>
    <rPh sb="8" eb="10">
      <t>カイケイ</t>
    </rPh>
    <rPh sb="10" eb="12">
      <t>クブン</t>
    </rPh>
    <phoneticPr fontId="5"/>
  </si>
  <si>
    <t>理  事  長   　木　　村　　　秀　　樹</t>
    <rPh sb="0" eb="1">
      <t>リ</t>
    </rPh>
    <rPh sb="3" eb="4">
      <t>コト</t>
    </rPh>
    <rPh sb="6" eb="7">
      <t>チョウ</t>
    </rPh>
    <rPh sb="11" eb="12">
      <t>キ</t>
    </rPh>
    <rPh sb="14" eb="15">
      <t>ムラ</t>
    </rPh>
    <rPh sb="18" eb="19">
      <t>ヒデ</t>
    </rPh>
    <rPh sb="21" eb="22">
      <t>キ</t>
    </rPh>
    <phoneticPr fontId="5"/>
  </si>
  <si>
    <t>　　　鉄骨ブロック平屋建　　　　495.72㎡</t>
    <rPh sb="3" eb="5">
      <t>テッコツ</t>
    </rPh>
    <rPh sb="9" eb="11">
      <t>ヒラヤ</t>
    </rPh>
    <rPh sb="11" eb="12">
      <t>タ</t>
    </rPh>
    <phoneticPr fontId="5"/>
  </si>
  <si>
    <t>水戸市田島133　　（もちの木作業所）</t>
    <rPh sb="0" eb="3">
      <t>ミトシ</t>
    </rPh>
    <rPh sb="3" eb="5">
      <t>タジマ</t>
    </rPh>
    <rPh sb="14" eb="15">
      <t>キ</t>
    </rPh>
    <rPh sb="15" eb="17">
      <t>サギョウ</t>
    </rPh>
    <rPh sb="17" eb="18">
      <t>ショ</t>
    </rPh>
    <phoneticPr fontId="5"/>
  </si>
  <si>
    <t>水戸市千波町千波山2575-4他　（ｸﾞﾙｰﾌﾟﾎｰﾑせんば）</t>
    <rPh sb="0" eb="3">
      <t>ミトシ</t>
    </rPh>
    <rPh sb="3" eb="6">
      <t>センバチョウ</t>
    </rPh>
    <rPh sb="6" eb="8">
      <t>センパ</t>
    </rPh>
    <rPh sb="8" eb="9">
      <t>ヤマ</t>
    </rPh>
    <rPh sb="15" eb="16">
      <t>ホカ</t>
    </rPh>
    <phoneticPr fontId="5"/>
  </si>
  <si>
    <t>水戸市田島町786-1　（石鹸工房）</t>
    <rPh sb="0" eb="3">
      <t>ミトシ</t>
    </rPh>
    <rPh sb="3" eb="6">
      <t>タジマチョウ</t>
    </rPh>
    <rPh sb="13" eb="15">
      <t>セッケン</t>
    </rPh>
    <rPh sb="15" eb="17">
      <t>コウボウ</t>
    </rPh>
    <phoneticPr fontId="5"/>
  </si>
  <si>
    <t>水戸市酒門町字東原2945　　（はぎの郷）</t>
    <rPh sb="0" eb="3">
      <t>ミトシ</t>
    </rPh>
    <rPh sb="3" eb="6">
      <t>サカドチョウ</t>
    </rPh>
    <rPh sb="6" eb="7">
      <t>アザ</t>
    </rPh>
    <rPh sb="7" eb="9">
      <t>ヒガシハラ</t>
    </rPh>
    <rPh sb="19" eb="20">
      <t>サト</t>
    </rPh>
    <phoneticPr fontId="5"/>
  </si>
  <si>
    <t>笠間市寺崎161-1　　（小規模多機能型花の郷、障害者支援さくら）</t>
    <rPh sb="0" eb="3">
      <t>カサマシ</t>
    </rPh>
    <rPh sb="3" eb="5">
      <t>テラサキ</t>
    </rPh>
    <rPh sb="13" eb="16">
      <t>ショウキボ</t>
    </rPh>
    <rPh sb="16" eb="19">
      <t>タキノウ</t>
    </rPh>
    <rPh sb="19" eb="20">
      <t>カタ</t>
    </rPh>
    <rPh sb="20" eb="21">
      <t>ハナ</t>
    </rPh>
    <rPh sb="22" eb="23">
      <t>サト</t>
    </rPh>
    <rPh sb="24" eb="27">
      <t>ショウガイシャ</t>
    </rPh>
    <rPh sb="27" eb="29">
      <t>シエン</t>
    </rPh>
    <phoneticPr fontId="5"/>
  </si>
  <si>
    <t>　　　鉄骨造合金メッキ鋼板葺平屋建　　936.88㎡</t>
    <rPh sb="3" eb="5">
      <t>テッコツ</t>
    </rPh>
    <rPh sb="5" eb="6">
      <t>ツク</t>
    </rPh>
    <rPh sb="6" eb="8">
      <t>ゴウキン</t>
    </rPh>
    <rPh sb="11" eb="13">
      <t>コウバン</t>
    </rPh>
    <rPh sb="13" eb="14">
      <t>フ</t>
    </rPh>
    <rPh sb="14" eb="16">
      <t>ヒラヤ</t>
    </rPh>
    <rPh sb="16" eb="17">
      <t>ダ</t>
    </rPh>
    <phoneticPr fontId="5"/>
  </si>
  <si>
    <t>千の杜会計区分</t>
    <rPh sb="0" eb="1">
      <t>セン</t>
    </rPh>
    <rPh sb="2" eb="3">
      <t>モリ</t>
    </rPh>
    <rPh sb="3" eb="5">
      <t>カイケイ</t>
    </rPh>
    <rPh sb="5" eb="7">
      <t>クブン</t>
    </rPh>
    <phoneticPr fontId="5"/>
  </si>
  <si>
    <t>　　　鉄筋コンクリート造陸屋根地上２階建　　636.79㎡</t>
    <rPh sb="3" eb="5">
      <t>テッキン</t>
    </rPh>
    <rPh sb="11" eb="12">
      <t>ヅクリ</t>
    </rPh>
    <rPh sb="12" eb="13">
      <t>リク</t>
    </rPh>
    <rPh sb="13" eb="15">
      <t>ヤネ</t>
    </rPh>
    <rPh sb="15" eb="17">
      <t>チジョウ</t>
    </rPh>
    <rPh sb="18" eb="20">
      <t>ガイダテ</t>
    </rPh>
    <phoneticPr fontId="5"/>
  </si>
  <si>
    <t>　　　鉄筋コンクリート造陸屋根地上２階建　　3,074.09㎡</t>
    <rPh sb="3" eb="5">
      <t>テッキン</t>
    </rPh>
    <rPh sb="11" eb="12">
      <t>ヅクリ</t>
    </rPh>
    <rPh sb="12" eb="13">
      <t>リク</t>
    </rPh>
    <rPh sb="13" eb="15">
      <t>ヤネ</t>
    </rPh>
    <rPh sb="15" eb="17">
      <t>チジョウ</t>
    </rPh>
    <rPh sb="18" eb="20">
      <t>ガイダテ</t>
    </rPh>
    <phoneticPr fontId="5"/>
  </si>
  <si>
    <t>稲敷郡美浦村木原626-2　（2,111㎡）</t>
    <phoneticPr fontId="5"/>
  </si>
  <si>
    <t>稲敷郡美浦村木原626-2　（ｹｱｽﾃｰｼｮﾝ・ｺﾅﾝ）</t>
    <phoneticPr fontId="5"/>
  </si>
  <si>
    <t>常総市菅生町1321　（千の杜）</t>
    <rPh sb="12" eb="13">
      <t>セン</t>
    </rPh>
    <rPh sb="14" eb="15">
      <t>モリ</t>
    </rPh>
    <phoneticPr fontId="5"/>
  </si>
  <si>
    <t>　　　鉄骨造合金メッキ鋼板葺平屋建　　</t>
    <rPh sb="3" eb="5">
      <t>テッコツ</t>
    </rPh>
    <rPh sb="5" eb="6">
      <t>ツク</t>
    </rPh>
    <rPh sb="6" eb="8">
      <t>ゴウキン</t>
    </rPh>
    <rPh sb="11" eb="13">
      <t>コウバン</t>
    </rPh>
    <rPh sb="13" eb="14">
      <t>フ</t>
    </rPh>
    <rPh sb="14" eb="16">
      <t>ヒラヤ</t>
    </rPh>
    <rPh sb="16" eb="17">
      <t>ダ</t>
    </rPh>
    <phoneticPr fontId="5"/>
  </si>
  <si>
    <t>笠間市寺崎161-1　　障害者共同生活介護かさま　Ａ，Ｂ，Ｃ</t>
    <rPh sb="0" eb="3">
      <t>カサマシ</t>
    </rPh>
    <rPh sb="3" eb="5">
      <t>テラサキ</t>
    </rPh>
    <rPh sb="12" eb="15">
      <t>ショウガイシャ</t>
    </rPh>
    <rPh sb="15" eb="17">
      <t>キョウドウ</t>
    </rPh>
    <rPh sb="17" eb="19">
      <t>セイカツ</t>
    </rPh>
    <rPh sb="19" eb="21">
      <t>カイゴ</t>
    </rPh>
    <phoneticPr fontId="5"/>
  </si>
  <si>
    <t xml:space="preserve">       木造瓦葺2階建　家屋番号143の3、家屋番号143の4　各146.81㎡</t>
    <rPh sb="7" eb="9">
      <t>モクゾウ</t>
    </rPh>
    <rPh sb="9" eb="11">
      <t>カワラブキ</t>
    </rPh>
    <rPh sb="12" eb="14">
      <t>カイダ</t>
    </rPh>
    <rPh sb="15" eb="17">
      <t>カオク</t>
    </rPh>
    <rPh sb="17" eb="19">
      <t>バンゴウ</t>
    </rPh>
    <rPh sb="25" eb="27">
      <t>カオク</t>
    </rPh>
    <rPh sb="27" eb="29">
      <t>バンゴウ</t>
    </rPh>
    <rPh sb="35" eb="36">
      <t>カク</t>
    </rPh>
    <phoneticPr fontId="5"/>
  </si>
  <si>
    <t>　　　木造瓦葺2階建　434.86㎡</t>
    <rPh sb="3" eb="5">
      <t>モクゾウ</t>
    </rPh>
    <rPh sb="5" eb="7">
      <t>カワラブキ</t>
    </rPh>
    <rPh sb="8" eb="10">
      <t>カイダ</t>
    </rPh>
    <phoneticPr fontId="5"/>
  </si>
  <si>
    <t>笠間市鯉淵字十一ノ割6266番地143、6266番地275　（ひまわり）</t>
    <rPh sb="0" eb="3">
      <t>カサマシ</t>
    </rPh>
    <rPh sb="3" eb="5">
      <t>コイブチ</t>
    </rPh>
    <rPh sb="14" eb="16">
      <t>バンチ</t>
    </rPh>
    <rPh sb="24" eb="26">
      <t>バンチ</t>
    </rPh>
    <phoneticPr fontId="5"/>
  </si>
  <si>
    <t>笠間市鯉淵字十一ノ割6266番地143　（ともべ）</t>
    <rPh sb="0" eb="3">
      <t>カサマシ</t>
    </rPh>
    <rPh sb="3" eb="5">
      <t>コイブチ</t>
    </rPh>
    <rPh sb="14" eb="16">
      <t>バンチ</t>
    </rPh>
    <phoneticPr fontId="5"/>
  </si>
  <si>
    <t>水戸市田島町字柊巷792番地1</t>
    <rPh sb="0" eb="3">
      <t>ミトシ</t>
    </rPh>
    <rPh sb="3" eb="6">
      <t>タジマチョウ</t>
    </rPh>
    <rPh sb="6" eb="7">
      <t>アザ</t>
    </rPh>
    <rPh sb="7" eb="8">
      <t>ヒイラギ</t>
    </rPh>
    <rPh sb="8" eb="9">
      <t>チマタ</t>
    </rPh>
    <rPh sb="12" eb="14">
      <t>バンチ</t>
    </rPh>
    <phoneticPr fontId="5"/>
  </si>
  <si>
    <t>　　　木造合金鍍金鋼板ぶき平屋建　295.63㎡</t>
    <rPh sb="3" eb="5">
      <t>モクゾウ</t>
    </rPh>
    <rPh sb="5" eb="7">
      <t>ゴウキン</t>
    </rPh>
    <rPh sb="7" eb="9">
      <t>メッキ</t>
    </rPh>
    <rPh sb="9" eb="11">
      <t>コウバン</t>
    </rPh>
    <rPh sb="13" eb="15">
      <t>ヒラヤ</t>
    </rPh>
    <rPh sb="15" eb="16">
      <t>ダ</t>
    </rPh>
    <phoneticPr fontId="5"/>
  </si>
  <si>
    <t>　　　木造合金鍍金鋼板ぶき平屋建　　414.05㎡</t>
    <rPh sb="3" eb="5">
      <t>モクゾウ</t>
    </rPh>
    <rPh sb="5" eb="7">
      <t>ゴウキン</t>
    </rPh>
    <rPh sb="7" eb="9">
      <t>メッキ</t>
    </rPh>
    <rPh sb="9" eb="11">
      <t>コウバン</t>
    </rPh>
    <rPh sb="13" eb="15">
      <t>ヒラヤ</t>
    </rPh>
    <rPh sb="15" eb="16">
      <t>ダ</t>
    </rPh>
    <phoneticPr fontId="5"/>
  </si>
  <si>
    <t>水戸市田島町字柊巷792番地1　（まなーる多機能事業所）</t>
    <rPh sb="0" eb="3">
      <t>ミトシ</t>
    </rPh>
    <rPh sb="3" eb="6">
      <t>タジマチョウ</t>
    </rPh>
    <rPh sb="6" eb="7">
      <t>アザ</t>
    </rPh>
    <rPh sb="7" eb="8">
      <t>ヒイラギ</t>
    </rPh>
    <rPh sb="8" eb="9">
      <t>チマタ</t>
    </rPh>
    <rPh sb="12" eb="14">
      <t>バンチ</t>
    </rPh>
    <rPh sb="21" eb="24">
      <t>タキノウ</t>
    </rPh>
    <rPh sb="24" eb="27">
      <t>ジギョウショ</t>
    </rPh>
    <phoneticPr fontId="5"/>
  </si>
  <si>
    <t>水戸市田島町字柊巷792番地1　（まなーる児童発達支援事業所）</t>
    <rPh sb="0" eb="3">
      <t>ミトシ</t>
    </rPh>
    <rPh sb="3" eb="6">
      <t>タジマチョウ</t>
    </rPh>
    <rPh sb="6" eb="7">
      <t>アザ</t>
    </rPh>
    <rPh sb="7" eb="8">
      <t>ヒイラギ</t>
    </rPh>
    <rPh sb="8" eb="9">
      <t>チマタ</t>
    </rPh>
    <rPh sb="12" eb="14">
      <t>バンチ</t>
    </rPh>
    <rPh sb="21" eb="23">
      <t>ジドウ</t>
    </rPh>
    <rPh sb="23" eb="25">
      <t>ハッタツ</t>
    </rPh>
    <rPh sb="25" eb="27">
      <t>シエン</t>
    </rPh>
    <rPh sb="27" eb="30">
      <t>ジギョウショ</t>
    </rPh>
    <phoneticPr fontId="5"/>
  </si>
  <si>
    <t>　　　木造合金鍍金鋼板ぶき平屋建　　326.68㎡</t>
    <rPh sb="3" eb="5">
      <t>モクゾウ</t>
    </rPh>
    <rPh sb="5" eb="7">
      <t>ゴウキン</t>
    </rPh>
    <rPh sb="7" eb="9">
      <t>メッキ</t>
    </rPh>
    <rPh sb="9" eb="11">
      <t>コウバン</t>
    </rPh>
    <rPh sb="13" eb="15">
      <t>ヒラヤ</t>
    </rPh>
    <rPh sb="15" eb="16">
      <t>ダ</t>
    </rPh>
    <phoneticPr fontId="5"/>
  </si>
  <si>
    <t>笠間市鯉淵6266-185、186　　　（1,572㎡）</t>
    <rPh sb="0" eb="3">
      <t>カサマシ</t>
    </rPh>
    <rPh sb="3" eb="5">
      <t>コイブチ</t>
    </rPh>
    <phoneticPr fontId="5"/>
  </si>
  <si>
    <t>常総市菅生町1319-1　（7,640㎡）</t>
    <phoneticPr fontId="5"/>
  </si>
  <si>
    <t>笠間市鯉淵6266-185　　（ケアハウス悠）</t>
    <rPh sb="0" eb="3">
      <t>カサマシ</t>
    </rPh>
    <rPh sb="3" eb="5">
      <t>コイブチ</t>
    </rPh>
    <rPh sb="21" eb="22">
      <t>ユウ</t>
    </rPh>
    <phoneticPr fontId="5"/>
  </si>
  <si>
    <t>　　　　　平成　２７年　５月　２６日</t>
    <rPh sb="5" eb="7">
      <t>ヘイセイ</t>
    </rPh>
    <rPh sb="10" eb="11">
      <t>ネン</t>
    </rPh>
    <rPh sb="13" eb="14">
      <t>ガツ</t>
    </rPh>
    <rPh sb="17" eb="18">
      <t>ニチ</t>
    </rPh>
    <phoneticPr fontId="5"/>
  </si>
  <si>
    <t>平成２７年３月３１日現在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</si>
  <si>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建設仮勘定</t>
    <rPh sb="0" eb="2">
      <t>ケンセツ</t>
    </rPh>
    <rPh sb="2" eb="5">
      <t>カリカンジョウ</t>
    </rPh>
    <phoneticPr fontId="5"/>
  </si>
  <si>
    <t>長期未払金</t>
    <rPh sb="0" eb="2">
      <t>チョウキ</t>
    </rPh>
    <rPh sb="2" eb="3">
      <t>ミ</t>
    </rPh>
    <rPh sb="3" eb="4">
      <t>バライ</t>
    </rPh>
    <rPh sb="4" eb="5">
      <t>キン</t>
    </rPh>
    <phoneticPr fontId="5"/>
  </si>
  <si>
    <t>笠間市鯉淵字十一ノ割6612番地147他　（ゆりのき）</t>
    <rPh sb="0" eb="3">
      <t>カサマシ</t>
    </rPh>
    <rPh sb="3" eb="5">
      <t>コイブチ</t>
    </rPh>
    <rPh sb="14" eb="16">
      <t>バンチ</t>
    </rPh>
    <rPh sb="19" eb="20">
      <t>ホカ</t>
    </rPh>
    <phoneticPr fontId="5"/>
  </si>
  <si>
    <t xml:space="preserve">    鉄骨造亜鉛メッキ鋼板葺2階建　家屋番号6612番地147の2　555.80㎡</t>
    <rPh sb="4" eb="6">
      <t>テッコツ</t>
    </rPh>
    <rPh sb="6" eb="7">
      <t>ヅク</t>
    </rPh>
    <rPh sb="7" eb="9">
      <t>アエン</t>
    </rPh>
    <rPh sb="12" eb="14">
      <t>コウバン</t>
    </rPh>
    <rPh sb="14" eb="15">
      <t>ブキ</t>
    </rPh>
    <rPh sb="16" eb="18">
      <t>カイダ</t>
    </rPh>
    <rPh sb="19" eb="21">
      <t>カオク</t>
    </rPh>
    <rPh sb="21" eb="23">
      <t>バンゴウ</t>
    </rPh>
    <rPh sb="27" eb="29">
      <t>バンチ</t>
    </rPh>
    <phoneticPr fontId="5"/>
  </si>
  <si>
    <t>笠間市鯉淵6612-213　　　（624.44㎡）</t>
    <rPh sb="0" eb="3">
      <t>カサマシ</t>
    </rPh>
    <rPh sb="3" eb="5">
      <t>コイブチ</t>
    </rPh>
    <phoneticPr fontId="5"/>
  </si>
  <si>
    <t>水戸市住吉町210-1 　（352.19㎡）</t>
    <phoneticPr fontId="5"/>
  </si>
  <si>
    <t>水戸市住吉町210-1　（ｽﾍﾟｰｽ・ﾄﾞﾘｰﾑ）</t>
    <phoneticPr fontId="5"/>
  </si>
  <si>
    <t>　　　木造スレート葺平屋建　　　270.97㎡</t>
    <rPh sb="3" eb="5">
      <t>モクゾウ</t>
    </rPh>
    <rPh sb="9" eb="10">
      <t>フ</t>
    </rPh>
    <rPh sb="10" eb="12">
      <t>ヒラヤ</t>
    </rPh>
    <rPh sb="12" eb="13">
      <t>ダテ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</si>
</sst>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2" borderId="0" xfId="2" applyFont="1" applyFill="1" applyAlignment="1">
      <alignment vertical="center"/>
    </xf>
    <xf numFmtId="38" fontId="1" fillId="2" borderId="0" xfId="1" applyFont="1" applyFill="1" applyAlignment="1">
      <alignment vertical="center"/>
    </xf>
    <xf numFmtId="0" fontId="3" fillId="2" borderId="0" xfId="2" applyFont="1" applyFill="1" applyAlignment="1">
      <alignment vertical="center"/>
    </xf>
    <xf numFmtId="38" fontId="3" fillId="2" borderId="0" xfId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38" fontId="2" fillId="2" borderId="0" xfId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38" fontId="8" fillId="2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2" xfId="2" applyFont="1" applyFill="1" applyBorder="1" applyAlignment="1">
      <alignment vertical="center"/>
    </xf>
    <xf numFmtId="38" fontId="3" fillId="3" borderId="3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3" borderId="5" xfId="2" applyFont="1" applyFill="1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0" fontId="7" fillId="3" borderId="7" xfId="2" applyFont="1" applyFill="1" applyBorder="1" applyAlignment="1">
      <alignment vertical="center"/>
    </xf>
    <xf numFmtId="0" fontId="7" fillId="3" borderId="8" xfId="2" applyFont="1" applyFill="1" applyBorder="1" applyAlignment="1">
      <alignment vertical="center"/>
    </xf>
    <xf numFmtId="38" fontId="2" fillId="3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38" fontId="1" fillId="0" borderId="0" xfId="1" applyFont="1" applyFill="1" applyAlignment="1">
      <alignment vertical="center"/>
    </xf>
    <xf numFmtId="0" fontId="3" fillId="0" borderId="0" xfId="2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12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3" fillId="3" borderId="9" xfId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vertical="center"/>
    </xf>
    <xf numFmtId="0" fontId="7" fillId="3" borderId="5" xfId="2" applyFont="1" applyFill="1" applyBorder="1" applyAlignment="1">
      <alignment vertical="center"/>
    </xf>
    <xf numFmtId="38" fontId="2" fillId="3" borderId="6" xfId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財産目録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zoomScaleNormal="100" zoomScaleSheetLayoutView="100" workbookViewId="0"/>
  </sheetViews>
  <sheetFormatPr defaultColWidth="9" defaultRowHeight="13.5"/>
  <cols>
    <col min="1" max="1" width="8.5" style="1" customWidth="1"/>
    <col min="2" max="2" width="4.625" style="1" customWidth="1"/>
    <col min="3" max="3" width="7.125" style="1" customWidth="1"/>
    <col min="4" max="7" width="9" style="1"/>
    <col min="8" max="8" width="20.125" style="1" customWidth="1"/>
    <col min="9" max="9" width="17.125" style="2" customWidth="1"/>
    <col min="10" max="12" width="7.625" style="2" customWidth="1"/>
    <col min="13" max="13" width="15.625" style="2" customWidth="1"/>
    <col min="14" max="16384" width="9" style="1"/>
  </cols>
  <sheetData>
    <row r="1" spans="1:13" ht="13.5" customHeight="1">
      <c r="A1" s="25"/>
      <c r="B1" s="25"/>
      <c r="C1" s="44" t="s">
        <v>0</v>
      </c>
      <c r="D1" s="44"/>
      <c r="E1" s="44"/>
      <c r="F1" s="44"/>
      <c r="G1" s="44"/>
      <c r="H1" s="44"/>
      <c r="I1" s="26"/>
    </row>
    <row r="2" spans="1:13" ht="9" customHeight="1">
      <c r="A2" s="25"/>
      <c r="B2" s="25"/>
      <c r="C2" s="44"/>
      <c r="D2" s="44"/>
      <c r="E2" s="44"/>
      <c r="F2" s="44"/>
      <c r="G2" s="44"/>
      <c r="H2" s="44"/>
      <c r="I2" s="26"/>
    </row>
    <row r="3" spans="1:13" s="3" customFormat="1" ht="15" customHeight="1">
      <c r="A3" s="27"/>
      <c r="B3" s="27"/>
      <c r="C3" s="45" t="s">
        <v>88</v>
      </c>
      <c r="D3" s="45"/>
      <c r="E3" s="45"/>
      <c r="F3" s="45"/>
      <c r="G3" s="45"/>
      <c r="H3" s="45"/>
      <c r="I3" s="28" t="s">
        <v>1</v>
      </c>
      <c r="J3" s="4"/>
      <c r="K3" s="4"/>
      <c r="L3" s="4"/>
      <c r="M3" s="4"/>
    </row>
    <row r="4" spans="1:13" s="3" customFormat="1" ht="6" customHeight="1">
      <c r="A4" s="27"/>
      <c r="B4" s="27"/>
      <c r="C4" s="27"/>
      <c r="D4" s="27"/>
      <c r="E4" s="27"/>
      <c r="F4" s="27"/>
      <c r="G4" s="27"/>
      <c r="H4" s="27"/>
      <c r="I4" s="28"/>
      <c r="J4" s="4"/>
      <c r="K4" s="4"/>
      <c r="L4" s="4"/>
      <c r="M4" s="4"/>
    </row>
    <row r="5" spans="1:13" s="3" customFormat="1" ht="15.6" customHeight="1">
      <c r="A5" s="47" t="s">
        <v>2</v>
      </c>
      <c r="B5" s="48"/>
      <c r="C5" s="48"/>
      <c r="D5" s="48"/>
      <c r="E5" s="48"/>
      <c r="F5" s="48"/>
      <c r="G5" s="48"/>
      <c r="H5" s="48"/>
      <c r="I5" s="37" t="s">
        <v>3</v>
      </c>
      <c r="J5" s="4"/>
      <c r="K5" s="4"/>
      <c r="L5" s="4"/>
      <c r="M5" s="4"/>
    </row>
    <row r="6" spans="1:13" s="3" customFormat="1" ht="15.6" customHeight="1">
      <c r="A6" s="42" t="s">
        <v>4</v>
      </c>
      <c r="B6" s="43"/>
      <c r="C6" s="43"/>
      <c r="D6" s="30"/>
      <c r="E6" s="30"/>
      <c r="F6" s="30"/>
      <c r="G6" s="30"/>
      <c r="H6" s="30"/>
      <c r="I6" s="31"/>
      <c r="J6" s="4"/>
      <c r="K6" s="4"/>
      <c r="L6" s="4"/>
      <c r="M6" s="4"/>
    </row>
    <row r="7" spans="1:13" s="3" customFormat="1" ht="15.6" customHeight="1">
      <c r="A7" s="42" t="s">
        <v>5</v>
      </c>
      <c r="B7" s="43"/>
      <c r="C7" s="43"/>
      <c r="D7" s="30"/>
      <c r="E7" s="30"/>
      <c r="F7" s="30"/>
      <c r="G7" s="30"/>
      <c r="H7" s="30"/>
      <c r="I7" s="24"/>
      <c r="J7" s="4"/>
      <c r="K7" s="4"/>
      <c r="L7" s="4"/>
      <c r="M7" s="4"/>
    </row>
    <row r="8" spans="1:13" s="3" customFormat="1" ht="15.6" customHeight="1">
      <c r="A8" s="32"/>
      <c r="B8" s="30"/>
      <c r="C8" s="30" t="s">
        <v>6</v>
      </c>
      <c r="D8" s="30"/>
      <c r="E8" s="30"/>
      <c r="F8" s="30"/>
      <c r="G8" s="30"/>
      <c r="H8" s="30"/>
      <c r="I8" s="24">
        <f>SUM(I9:I10)</f>
        <v>80611204</v>
      </c>
      <c r="J8" s="4"/>
      <c r="K8" s="4"/>
      <c r="L8" s="4"/>
      <c r="M8" s="4"/>
    </row>
    <row r="9" spans="1:13" s="3" customFormat="1" ht="15.6" customHeight="1">
      <c r="A9" s="32"/>
      <c r="B9" s="30"/>
      <c r="C9" s="30" t="s">
        <v>45</v>
      </c>
      <c r="D9" s="30"/>
      <c r="E9" s="30"/>
      <c r="F9" s="30"/>
      <c r="G9" s="30"/>
      <c r="H9" s="30"/>
      <c r="I9" s="24">
        <v>136778</v>
      </c>
      <c r="J9" s="4"/>
      <c r="K9" s="4"/>
      <c r="L9" s="4"/>
      <c r="M9" s="4"/>
    </row>
    <row r="10" spans="1:13" s="3" customFormat="1" ht="15.6" customHeight="1">
      <c r="A10" s="32"/>
      <c r="B10" s="30"/>
      <c r="C10" s="30" t="s">
        <v>46</v>
      </c>
      <c r="D10" s="27"/>
      <c r="E10" s="30"/>
      <c r="F10" s="30"/>
      <c r="G10" s="30"/>
      <c r="H10" s="30"/>
      <c r="I10" s="24">
        <f>SUM(I11:I16)</f>
        <v>80474426</v>
      </c>
      <c r="J10" s="4"/>
      <c r="K10" s="4"/>
      <c r="L10" s="4"/>
      <c r="M10" s="4"/>
    </row>
    <row r="11" spans="1:13" s="3" customFormat="1" ht="15.6" customHeight="1">
      <c r="A11" s="32"/>
      <c r="B11" s="30"/>
      <c r="C11" s="30"/>
      <c r="D11" s="30" t="s">
        <v>53</v>
      </c>
      <c r="E11" s="30"/>
      <c r="F11" s="30"/>
      <c r="G11" s="30"/>
      <c r="H11" s="30"/>
      <c r="I11" s="24">
        <f>3537083+3831773+1395280+2246175+2866910+1658352+4266076+1441471+319166</f>
        <v>21562286</v>
      </c>
      <c r="J11" s="4"/>
      <c r="K11" s="4"/>
      <c r="L11" s="4"/>
      <c r="M11" s="4"/>
    </row>
    <row r="12" spans="1:13" s="3" customFormat="1" ht="15.6" customHeight="1">
      <c r="A12" s="32"/>
      <c r="B12" s="30"/>
      <c r="C12" s="30"/>
      <c r="D12" s="30" t="s">
        <v>54</v>
      </c>
      <c r="E12" s="30"/>
      <c r="F12" s="30"/>
      <c r="G12" s="30"/>
      <c r="H12" s="30"/>
      <c r="I12" s="24">
        <f>45062581-562608</f>
        <v>44499973</v>
      </c>
      <c r="J12" s="4"/>
      <c r="K12" s="4"/>
      <c r="L12" s="4"/>
      <c r="M12" s="4"/>
    </row>
    <row r="13" spans="1:13" s="3" customFormat="1" ht="15.6" customHeight="1">
      <c r="A13" s="32"/>
      <c r="B13" s="30"/>
      <c r="C13" s="30"/>
      <c r="D13" s="30" t="s">
        <v>55</v>
      </c>
      <c r="E13" s="30"/>
      <c r="F13" s="30"/>
      <c r="G13" s="30"/>
      <c r="H13" s="30"/>
      <c r="I13" s="24">
        <v>5169570</v>
      </c>
      <c r="J13" s="4"/>
      <c r="K13" s="4"/>
      <c r="L13" s="4"/>
      <c r="M13" s="4"/>
    </row>
    <row r="14" spans="1:13" s="3" customFormat="1" ht="15.6" customHeight="1">
      <c r="A14" s="32"/>
      <c r="B14" s="30"/>
      <c r="C14" s="30"/>
      <c r="D14" s="30" t="s">
        <v>56</v>
      </c>
      <c r="E14" s="30"/>
      <c r="F14" s="30"/>
      <c r="G14" s="30"/>
      <c r="H14" s="30"/>
      <c r="I14" s="24">
        <v>1112161</v>
      </c>
      <c r="J14" s="4"/>
      <c r="K14" s="4"/>
      <c r="L14" s="4"/>
      <c r="M14" s="4"/>
    </row>
    <row r="15" spans="1:13" s="3" customFormat="1" ht="15.6" customHeight="1">
      <c r="A15" s="32"/>
      <c r="B15" s="30"/>
      <c r="C15" s="30"/>
      <c r="D15" s="30" t="s">
        <v>57</v>
      </c>
      <c r="E15" s="30"/>
      <c r="F15" s="30"/>
      <c r="G15" s="30"/>
      <c r="H15" s="30"/>
      <c r="I15" s="24">
        <v>2648447</v>
      </c>
      <c r="J15" s="4"/>
      <c r="K15" s="4"/>
      <c r="L15" s="4"/>
      <c r="M15" s="4"/>
    </row>
    <row r="16" spans="1:13" s="3" customFormat="1" ht="15.6" customHeight="1">
      <c r="A16" s="32"/>
      <c r="B16" s="30"/>
      <c r="C16" s="30"/>
      <c r="D16" s="30" t="s">
        <v>66</v>
      </c>
      <c r="E16" s="30"/>
      <c r="F16" s="30"/>
      <c r="G16" s="30"/>
      <c r="H16" s="30"/>
      <c r="I16" s="24">
        <v>5481989</v>
      </c>
      <c r="J16" s="4"/>
      <c r="K16" s="4"/>
      <c r="L16" s="4"/>
      <c r="M16" s="4"/>
    </row>
    <row r="17" spans="1:13" s="3" customFormat="1" ht="15.6" customHeight="1">
      <c r="A17" s="32"/>
      <c r="B17" s="30"/>
      <c r="C17" s="30" t="s">
        <v>7</v>
      </c>
      <c r="D17" s="27"/>
      <c r="E17" s="30"/>
      <c r="F17" s="30"/>
      <c r="G17" s="30"/>
      <c r="H17" s="30"/>
      <c r="I17" s="24">
        <f>41826050+51771510+44930830+10100060+20987671+110928493</f>
        <v>280544614</v>
      </c>
      <c r="J17" s="4"/>
      <c r="K17" s="4"/>
      <c r="L17" s="4"/>
      <c r="M17" s="4"/>
    </row>
    <row r="18" spans="1:13" s="3" customFormat="1" ht="15.6" customHeight="1">
      <c r="A18" s="32"/>
      <c r="B18" s="30"/>
      <c r="C18" s="30" t="s">
        <v>39</v>
      </c>
      <c r="D18" s="30"/>
      <c r="E18" s="30"/>
      <c r="F18" s="30"/>
      <c r="G18" s="30"/>
      <c r="H18" s="30"/>
      <c r="I18" s="24">
        <f>31380+-204996+15274</f>
        <v>-158342</v>
      </c>
      <c r="J18" s="4"/>
      <c r="K18" s="4"/>
      <c r="L18" s="4"/>
      <c r="M18" s="4"/>
    </row>
    <row r="19" spans="1:13" s="3" customFormat="1" ht="15.6" customHeight="1">
      <c r="A19" s="32"/>
      <c r="B19" s="30"/>
      <c r="C19" s="30" t="s">
        <v>41</v>
      </c>
      <c r="D19" s="30"/>
      <c r="E19" s="30"/>
      <c r="F19" s="30"/>
      <c r="G19" s="30"/>
      <c r="H19" s="30"/>
      <c r="I19" s="24">
        <f>76340666+1131872+1909254+10000000</f>
        <v>89381792</v>
      </c>
      <c r="J19" s="4"/>
      <c r="K19" s="4"/>
      <c r="L19" s="4"/>
      <c r="M19" s="4"/>
    </row>
    <row r="20" spans="1:13" s="3" customFormat="1" ht="15.6" customHeight="1">
      <c r="A20" s="15"/>
      <c r="B20" s="16"/>
      <c r="C20" s="16"/>
      <c r="D20" s="16"/>
      <c r="E20" s="46" t="s">
        <v>8</v>
      </c>
      <c r="F20" s="46"/>
      <c r="G20" s="46"/>
      <c r="H20" s="16"/>
      <c r="I20" s="17">
        <f>SUM(I8,I17,I18,I19)</f>
        <v>450379268</v>
      </c>
      <c r="J20" s="4"/>
      <c r="K20" s="4"/>
      <c r="L20" s="4"/>
      <c r="M20" s="4"/>
    </row>
    <row r="21" spans="1:13" s="3" customFormat="1" ht="15.6" customHeight="1">
      <c r="A21" s="42" t="s">
        <v>9</v>
      </c>
      <c r="B21" s="43"/>
      <c r="C21" s="43"/>
      <c r="D21" s="30"/>
      <c r="E21" s="30"/>
      <c r="F21" s="30"/>
      <c r="G21" s="30"/>
      <c r="H21" s="30"/>
      <c r="I21" s="24"/>
      <c r="J21" s="4"/>
      <c r="K21" s="4"/>
      <c r="L21" s="4"/>
      <c r="M21" s="4"/>
    </row>
    <row r="22" spans="1:13" s="3" customFormat="1" ht="15.6" customHeight="1">
      <c r="A22" s="33"/>
      <c r="B22" s="43" t="s">
        <v>10</v>
      </c>
      <c r="C22" s="43"/>
      <c r="D22" s="43"/>
      <c r="E22" s="30"/>
      <c r="F22" s="30"/>
      <c r="G22" s="30"/>
      <c r="H22" s="30"/>
      <c r="I22" s="24"/>
      <c r="J22" s="4"/>
      <c r="K22" s="4"/>
      <c r="L22" s="4"/>
      <c r="M22" s="4"/>
    </row>
    <row r="23" spans="1:13" s="3" customFormat="1" ht="15.6" customHeight="1">
      <c r="A23" s="33"/>
      <c r="B23" s="29"/>
      <c r="C23" s="30" t="s">
        <v>11</v>
      </c>
      <c r="D23" s="43"/>
      <c r="E23" s="43"/>
      <c r="F23" s="43"/>
      <c r="G23" s="43"/>
      <c r="H23" s="43"/>
      <c r="I23" s="24">
        <f>SUM(I24:I31)</f>
        <v>341385385</v>
      </c>
      <c r="J23" s="4"/>
      <c r="K23" s="4"/>
      <c r="L23" s="4"/>
      <c r="M23" s="4"/>
    </row>
    <row r="24" spans="1:13" s="3" customFormat="1" ht="15.6" customHeight="1">
      <c r="A24" s="33"/>
      <c r="B24" s="29"/>
      <c r="C24" s="30"/>
      <c r="D24" s="43" t="s">
        <v>84</v>
      </c>
      <c r="E24" s="43"/>
      <c r="F24" s="43"/>
      <c r="G24" s="43"/>
      <c r="H24" s="43"/>
      <c r="I24" s="24">
        <v>21502940</v>
      </c>
      <c r="J24" s="4"/>
      <c r="K24" s="4"/>
      <c r="L24" s="4"/>
      <c r="M24" s="4"/>
    </row>
    <row r="25" spans="1:13" s="3" customFormat="1" ht="15.6" customHeight="1">
      <c r="A25" s="33"/>
      <c r="B25" s="29"/>
      <c r="C25" s="29"/>
      <c r="D25" s="29" t="s">
        <v>50</v>
      </c>
      <c r="E25" s="29"/>
      <c r="F25" s="29"/>
      <c r="G25" s="29"/>
      <c r="H25" s="29"/>
      <c r="I25" s="24">
        <v>18271034</v>
      </c>
      <c r="J25" s="4"/>
      <c r="K25" s="4"/>
      <c r="L25" s="4"/>
      <c r="M25" s="4"/>
    </row>
    <row r="26" spans="1:13" s="3" customFormat="1" ht="15.6" customHeight="1">
      <c r="A26" s="33"/>
      <c r="B26" s="29"/>
      <c r="C26" s="29"/>
      <c r="D26" s="29" t="s">
        <v>51</v>
      </c>
      <c r="E26" s="29"/>
      <c r="F26" s="29"/>
      <c r="G26" s="29"/>
      <c r="H26" s="29"/>
      <c r="I26" s="24">
        <v>103365745</v>
      </c>
      <c r="J26" s="4"/>
      <c r="K26" s="4"/>
      <c r="L26" s="4"/>
      <c r="M26" s="4"/>
    </row>
    <row r="27" spans="1:13" s="3" customFormat="1" ht="15.6" customHeight="1">
      <c r="A27" s="33"/>
      <c r="B27" s="29"/>
      <c r="C27" s="29"/>
      <c r="D27" s="29" t="s">
        <v>52</v>
      </c>
      <c r="E27" s="29"/>
      <c r="F27" s="29"/>
      <c r="G27" s="29"/>
      <c r="H27" s="29"/>
      <c r="I27" s="24">
        <v>42398651</v>
      </c>
      <c r="J27" s="4"/>
      <c r="K27" s="4"/>
      <c r="L27" s="4"/>
      <c r="M27" s="4"/>
    </row>
    <row r="28" spans="1:13" s="3" customFormat="1" ht="15.6" customHeight="1">
      <c r="A28" s="33"/>
      <c r="B28" s="29"/>
      <c r="C28" s="29"/>
      <c r="D28" s="29" t="s">
        <v>94</v>
      </c>
      <c r="E28" s="29"/>
      <c r="F28" s="29"/>
      <c r="G28" s="29"/>
      <c r="H28" s="29"/>
      <c r="I28" s="24">
        <v>23298437</v>
      </c>
      <c r="J28" s="4"/>
      <c r="K28" s="4"/>
      <c r="L28" s="4"/>
      <c r="M28" s="4"/>
    </row>
    <row r="29" spans="1:13" s="3" customFormat="1" ht="15.6" customHeight="1">
      <c r="A29" s="33"/>
      <c r="B29" s="29"/>
      <c r="C29" s="29"/>
      <c r="D29" s="29" t="s">
        <v>69</v>
      </c>
      <c r="E29" s="29"/>
      <c r="F29" s="29"/>
      <c r="G29" s="29"/>
      <c r="H29" s="29"/>
      <c r="I29" s="24">
        <v>44890981</v>
      </c>
      <c r="J29" s="4"/>
      <c r="K29" s="4"/>
      <c r="L29" s="4"/>
      <c r="M29" s="4"/>
    </row>
    <row r="30" spans="1:13" s="3" customFormat="1" ht="15.6" customHeight="1">
      <c r="A30" s="33"/>
      <c r="B30" s="29"/>
      <c r="C30" s="29"/>
      <c r="D30" s="29" t="s">
        <v>85</v>
      </c>
      <c r="E30" s="29"/>
      <c r="F30" s="29"/>
      <c r="G30" s="29"/>
      <c r="H30" s="29"/>
      <c r="I30" s="24">
        <v>64887448</v>
      </c>
      <c r="J30" s="4"/>
      <c r="K30" s="4"/>
      <c r="L30" s="4"/>
      <c r="M30" s="4"/>
    </row>
    <row r="31" spans="1:13" s="3" customFormat="1" ht="15.6" customHeight="1">
      <c r="A31" s="33"/>
      <c r="B31" s="29"/>
      <c r="C31" s="29"/>
      <c r="D31" s="43" t="s">
        <v>93</v>
      </c>
      <c r="E31" s="43"/>
      <c r="F31" s="43"/>
      <c r="G31" s="43"/>
      <c r="H31" s="43"/>
      <c r="I31" s="24">
        <v>22770149</v>
      </c>
      <c r="J31" s="4"/>
      <c r="K31" s="4"/>
      <c r="L31" s="4"/>
      <c r="M31" s="4"/>
    </row>
    <row r="32" spans="1:13" s="3" customFormat="1" ht="15.6" customHeight="1">
      <c r="A32" s="33"/>
      <c r="B32" s="41"/>
      <c r="C32" s="41"/>
      <c r="D32" s="41"/>
      <c r="E32" s="41"/>
      <c r="F32" s="41"/>
      <c r="G32" s="41"/>
      <c r="H32" s="41"/>
      <c r="I32" s="24"/>
      <c r="J32" s="4"/>
      <c r="K32" s="4"/>
      <c r="L32" s="4"/>
      <c r="M32" s="4"/>
    </row>
    <row r="33" spans="1:13" s="3" customFormat="1" ht="15.6" customHeight="1">
      <c r="A33" s="32"/>
      <c r="B33" s="30"/>
      <c r="C33" s="30" t="s">
        <v>12</v>
      </c>
      <c r="D33" s="27"/>
      <c r="E33" s="27"/>
      <c r="F33" s="27"/>
      <c r="G33" s="27"/>
      <c r="H33" s="27"/>
      <c r="I33" s="24">
        <f>SUM(I34:I65)</f>
        <v>2107413070</v>
      </c>
      <c r="J33" s="4"/>
      <c r="K33" s="4"/>
      <c r="L33" s="4"/>
      <c r="M33" s="4"/>
    </row>
    <row r="34" spans="1:13" s="3" customFormat="1" ht="15.6" customHeight="1">
      <c r="A34" s="32"/>
      <c r="B34" s="30"/>
      <c r="C34" s="30"/>
      <c r="D34" s="43" t="s">
        <v>86</v>
      </c>
      <c r="E34" s="43"/>
      <c r="F34" s="43"/>
      <c r="G34" s="43"/>
      <c r="H34" s="43"/>
      <c r="I34" s="24">
        <f>242004019-12969990</f>
        <v>229034029</v>
      </c>
      <c r="J34" s="4"/>
      <c r="K34" s="4"/>
      <c r="L34" s="4"/>
      <c r="M34" s="4"/>
    </row>
    <row r="35" spans="1:13" s="3" customFormat="1" ht="15.6" customHeight="1">
      <c r="A35" s="32"/>
      <c r="B35" s="30"/>
      <c r="C35" s="30"/>
      <c r="D35" s="29" t="s">
        <v>32</v>
      </c>
      <c r="E35" s="29"/>
      <c r="F35" s="29"/>
      <c r="G35" s="29"/>
      <c r="H35" s="29"/>
      <c r="I35" s="24"/>
      <c r="J35" s="4"/>
      <c r="K35" s="4"/>
      <c r="L35" s="4"/>
      <c r="M35" s="4"/>
    </row>
    <row r="36" spans="1:13" s="3" customFormat="1" ht="15.6" customHeight="1">
      <c r="A36" s="32"/>
      <c r="B36" s="30"/>
      <c r="C36" s="30"/>
      <c r="D36" s="29" t="s">
        <v>60</v>
      </c>
      <c r="E36" s="29"/>
      <c r="F36" s="29"/>
      <c r="G36" s="29"/>
      <c r="H36" s="29"/>
      <c r="I36" s="24">
        <f>46122016-2420567</f>
        <v>43701449</v>
      </c>
      <c r="J36" s="4"/>
      <c r="K36" s="4"/>
      <c r="L36" s="4"/>
      <c r="M36" s="4"/>
    </row>
    <row r="37" spans="1:13" s="3" customFormat="1" ht="15.6" customHeight="1">
      <c r="A37" s="32"/>
      <c r="B37" s="30"/>
      <c r="C37" s="30"/>
      <c r="D37" s="29" t="s">
        <v>59</v>
      </c>
      <c r="E37" s="29"/>
      <c r="F37" s="29"/>
      <c r="G37" s="29"/>
      <c r="H37" s="29"/>
      <c r="I37" s="24"/>
      <c r="J37" s="4"/>
      <c r="K37" s="4"/>
      <c r="L37" s="4"/>
      <c r="M37" s="4"/>
    </row>
    <row r="38" spans="1:13" s="3" customFormat="1" ht="15.6" customHeight="1">
      <c r="A38" s="32"/>
      <c r="B38" s="30"/>
      <c r="C38" s="30"/>
      <c r="D38" s="29" t="s">
        <v>61</v>
      </c>
      <c r="E38" s="30"/>
      <c r="F38" s="30"/>
      <c r="G38" s="30"/>
      <c r="H38" s="30"/>
      <c r="I38" s="24">
        <v>789117</v>
      </c>
      <c r="J38" s="4"/>
      <c r="K38" s="4"/>
      <c r="L38" s="4"/>
      <c r="M38" s="4"/>
    </row>
    <row r="39" spans="1:13" s="3" customFormat="1" ht="15.6" customHeight="1">
      <c r="A39" s="32"/>
      <c r="B39" s="30"/>
      <c r="C39" s="30"/>
      <c r="D39" s="30" t="s">
        <v>42</v>
      </c>
      <c r="E39" s="30"/>
      <c r="F39" s="30"/>
      <c r="G39" s="30"/>
      <c r="H39" s="30"/>
      <c r="I39" s="24"/>
      <c r="J39" s="4"/>
      <c r="K39" s="4"/>
      <c r="L39" s="4"/>
      <c r="M39" s="4"/>
    </row>
    <row r="40" spans="1:13" s="3" customFormat="1" ht="15.6" customHeight="1">
      <c r="A40" s="32"/>
      <c r="B40" s="30"/>
      <c r="C40" s="30"/>
      <c r="D40" s="30" t="s">
        <v>62</v>
      </c>
      <c r="E40" s="30"/>
      <c r="F40" s="30"/>
      <c r="G40" s="30"/>
      <c r="H40" s="30"/>
      <c r="I40" s="24">
        <v>13029350</v>
      </c>
      <c r="J40" s="4"/>
      <c r="K40" s="4"/>
      <c r="L40" s="4"/>
      <c r="M40" s="4"/>
    </row>
    <row r="41" spans="1:13" s="3" customFormat="1" ht="15.6" customHeight="1">
      <c r="A41" s="32"/>
      <c r="B41" s="30"/>
      <c r="C41" s="30"/>
      <c r="D41" s="30" t="s">
        <v>47</v>
      </c>
      <c r="E41" s="30"/>
      <c r="F41" s="30"/>
      <c r="G41" s="30"/>
      <c r="H41" s="30"/>
      <c r="I41" s="24"/>
      <c r="J41" s="4"/>
      <c r="K41" s="4"/>
      <c r="L41" s="4"/>
      <c r="M41" s="4"/>
    </row>
    <row r="42" spans="1:13" s="3" customFormat="1" ht="15.6" customHeight="1">
      <c r="A42" s="32"/>
      <c r="B42" s="30"/>
      <c r="C42" s="30"/>
      <c r="D42" s="30" t="s">
        <v>63</v>
      </c>
      <c r="E42" s="30"/>
      <c r="F42" s="30"/>
      <c r="G42" s="30"/>
      <c r="H42" s="30"/>
      <c r="I42" s="24">
        <f>519580244-23804571</f>
        <v>495775673</v>
      </c>
      <c r="J42" s="4"/>
      <c r="K42" s="4"/>
      <c r="L42" s="4"/>
      <c r="M42" s="4"/>
    </row>
    <row r="43" spans="1:13" s="3" customFormat="1" ht="15.6" customHeight="1">
      <c r="A43" s="32"/>
      <c r="B43" s="30"/>
      <c r="C43" s="30"/>
      <c r="D43" s="30" t="s">
        <v>48</v>
      </c>
      <c r="E43" s="30"/>
      <c r="F43" s="30"/>
      <c r="G43" s="30"/>
      <c r="H43" s="30"/>
      <c r="I43" s="24"/>
      <c r="J43" s="4"/>
      <c r="K43" s="4"/>
      <c r="L43" s="4"/>
      <c r="M43" s="4"/>
    </row>
    <row r="44" spans="1:13" s="3" customFormat="1" ht="15.6" customHeight="1">
      <c r="A44" s="32"/>
      <c r="B44" s="30"/>
      <c r="C44" s="30"/>
      <c r="D44" s="30" t="s">
        <v>64</v>
      </c>
      <c r="E44" s="30"/>
      <c r="F44" s="30"/>
      <c r="G44" s="30"/>
      <c r="H44" s="30"/>
      <c r="I44" s="24">
        <f>87454986+58303324-2930116</f>
        <v>142828194</v>
      </c>
      <c r="J44" s="4"/>
      <c r="K44" s="4"/>
      <c r="L44" s="4"/>
      <c r="M44" s="4"/>
    </row>
    <row r="45" spans="1:13" s="3" customFormat="1" ht="15.6" customHeight="1">
      <c r="A45" s="32"/>
      <c r="B45" s="30"/>
      <c r="C45" s="30"/>
      <c r="D45" s="30" t="s">
        <v>65</v>
      </c>
      <c r="E45" s="30"/>
      <c r="F45" s="30"/>
      <c r="G45" s="30"/>
      <c r="H45" s="30"/>
      <c r="I45" s="24"/>
      <c r="J45" s="4"/>
      <c r="K45" s="4"/>
      <c r="L45" s="4"/>
      <c r="M45" s="4"/>
    </row>
    <row r="46" spans="1:13" s="3" customFormat="1" ht="15.6" customHeight="1">
      <c r="A46" s="32"/>
      <c r="B46" s="30"/>
      <c r="C46" s="30"/>
      <c r="D46" s="30" t="s">
        <v>73</v>
      </c>
      <c r="E46" s="30"/>
      <c r="F46" s="30"/>
      <c r="G46" s="30"/>
      <c r="H46" s="30"/>
      <c r="I46" s="24">
        <f>175481575-8905721-4395174</f>
        <v>162180680</v>
      </c>
      <c r="J46" s="4"/>
      <c r="K46" s="4"/>
      <c r="L46" s="4"/>
      <c r="M46" s="4"/>
    </row>
    <row r="47" spans="1:13" s="3" customFormat="1" ht="15.6" customHeight="1">
      <c r="A47" s="32"/>
      <c r="B47" s="30"/>
      <c r="C47" s="30"/>
      <c r="D47" s="30" t="s">
        <v>72</v>
      </c>
      <c r="E47" s="30"/>
      <c r="F47" s="30"/>
      <c r="G47" s="30"/>
      <c r="H47" s="30"/>
      <c r="I47" s="24"/>
      <c r="J47" s="4"/>
      <c r="K47" s="4"/>
      <c r="L47" s="4"/>
      <c r="M47" s="4"/>
    </row>
    <row r="48" spans="1:13" s="3" customFormat="1" ht="15.6" customHeight="1">
      <c r="A48" s="32"/>
      <c r="B48" s="30"/>
      <c r="C48" s="30"/>
      <c r="D48" s="30" t="s">
        <v>95</v>
      </c>
      <c r="E48" s="30"/>
      <c r="F48" s="30"/>
      <c r="G48" s="30"/>
      <c r="H48" s="30"/>
      <c r="I48" s="24">
        <f>6923770-865471</f>
        <v>6058299</v>
      </c>
      <c r="J48" s="4"/>
      <c r="K48" s="4"/>
      <c r="L48" s="4"/>
      <c r="M48" s="4"/>
    </row>
    <row r="49" spans="1:13" s="3" customFormat="1" ht="15.6" customHeight="1">
      <c r="A49" s="32"/>
      <c r="B49" s="30"/>
      <c r="C49" s="30"/>
      <c r="D49" s="30" t="s">
        <v>96</v>
      </c>
      <c r="E49" s="30"/>
      <c r="F49" s="30"/>
      <c r="G49" s="30"/>
      <c r="H49" s="30"/>
      <c r="I49" s="24"/>
      <c r="J49" s="4"/>
      <c r="K49" s="4"/>
      <c r="L49" s="4"/>
      <c r="M49" s="4"/>
    </row>
    <row r="50" spans="1:13" s="3" customFormat="1" ht="15.6" customHeight="1">
      <c r="A50" s="32"/>
      <c r="B50" s="30"/>
      <c r="C50" s="30"/>
      <c r="D50" s="30" t="s">
        <v>70</v>
      </c>
      <c r="E50" s="30"/>
      <c r="F50" s="30"/>
      <c r="G50" s="30"/>
      <c r="H50" s="30"/>
      <c r="I50" s="24">
        <f>23459268-488734</f>
        <v>22970534</v>
      </c>
      <c r="J50" s="4"/>
      <c r="K50" s="4"/>
      <c r="L50" s="4"/>
      <c r="M50" s="4"/>
    </row>
    <row r="51" spans="1:13" s="3" customFormat="1" ht="15.6" customHeight="1">
      <c r="A51" s="32"/>
      <c r="B51" s="30"/>
      <c r="C51" s="30"/>
      <c r="D51" s="30" t="s">
        <v>67</v>
      </c>
      <c r="E51" s="30"/>
      <c r="F51" s="30"/>
      <c r="G51" s="30"/>
      <c r="H51" s="30"/>
      <c r="I51" s="24"/>
      <c r="J51" s="4"/>
      <c r="K51" s="4"/>
      <c r="L51" s="4"/>
      <c r="M51" s="4"/>
    </row>
    <row r="52" spans="1:13" s="3" customFormat="1" ht="15.6" customHeight="1">
      <c r="A52" s="32"/>
      <c r="B52" s="30"/>
      <c r="C52" s="30"/>
      <c r="D52" s="30" t="s">
        <v>71</v>
      </c>
      <c r="E52" s="30"/>
      <c r="F52" s="30"/>
      <c r="G52" s="30"/>
      <c r="H52" s="30"/>
      <c r="I52" s="24">
        <f>578702768-24531644</f>
        <v>554171124</v>
      </c>
      <c r="J52" s="4"/>
      <c r="K52" s="4"/>
      <c r="L52" s="4"/>
      <c r="M52" s="4"/>
    </row>
    <row r="53" spans="1:13" s="3" customFormat="1" ht="15.6" customHeight="1">
      <c r="A53" s="32"/>
      <c r="B53" s="30"/>
      <c r="C53" s="30"/>
      <c r="D53" s="30" t="s">
        <v>68</v>
      </c>
      <c r="E53" s="30"/>
      <c r="F53" s="30"/>
      <c r="G53" s="30"/>
      <c r="H53" s="30"/>
      <c r="I53" s="24"/>
      <c r="J53" s="4"/>
      <c r="K53" s="4"/>
      <c r="L53" s="4"/>
      <c r="M53" s="4"/>
    </row>
    <row r="54" spans="1:13" s="3" customFormat="1" ht="15.6" customHeight="1">
      <c r="A54" s="32"/>
      <c r="B54" s="30"/>
      <c r="C54" s="30"/>
      <c r="D54" s="30" t="s">
        <v>81</v>
      </c>
      <c r="E54" s="30"/>
      <c r="F54" s="30"/>
      <c r="G54" s="30"/>
      <c r="H54" s="30"/>
      <c r="I54" s="24">
        <f>113526491-10257574</f>
        <v>103268917</v>
      </c>
      <c r="J54" s="4"/>
      <c r="K54" s="4"/>
      <c r="L54" s="4"/>
      <c r="M54" s="4"/>
    </row>
    <row r="55" spans="1:13" s="3" customFormat="1" ht="15.6" customHeight="1">
      <c r="A55" s="32"/>
      <c r="B55" s="30"/>
      <c r="C55" s="30"/>
      <c r="D55" s="30" t="s">
        <v>80</v>
      </c>
      <c r="E55" s="30"/>
      <c r="F55" s="30"/>
      <c r="G55" s="30"/>
      <c r="H55" s="30"/>
      <c r="I55" s="24"/>
      <c r="J55" s="4"/>
      <c r="K55" s="4"/>
      <c r="L55" s="4"/>
      <c r="M55" s="4"/>
    </row>
    <row r="56" spans="1:13" s="3" customFormat="1" ht="15.6" customHeight="1">
      <c r="A56" s="32"/>
      <c r="B56" s="30"/>
      <c r="C56" s="30"/>
      <c r="D56" s="30" t="s">
        <v>82</v>
      </c>
      <c r="E56" s="30"/>
      <c r="F56" s="30"/>
      <c r="G56" s="30"/>
      <c r="H56" s="30"/>
      <c r="I56" s="24">
        <v>87000849</v>
      </c>
      <c r="J56" s="4"/>
      <c r="K56" s="4"/>
      <c r="L56" s="4"/>
      <c r="M56" s="4"/>
    </row>
    <row r="57" spans="1:13" s="3" customFormat="1" ht="15.6" customHeight="1">
      <c r="A57" s="32"/>
      <c r="B57" s="30"/>
      <c r="C57" s="30"/>
      <c r="D57" s="30" t="s">
        <v>83</v>
      </c>
      <c r="E57" s="30"/>
      <c r="F57" s="30"/>
      <c r="G57" s="30"/>
      <c r="H57" s="30"/>
      <c r="I57" s="24"/>
      <c r="J57" s="4"/>
      <c r="K57" s="4"/>
      <c r="L57" s="4"/>
      <c r="M57" s="4"/>
    </row>
    <row r="58" spans="1:13" s="3" customFormat="1" ht="15.6" customHeight="1">
      <c r="A58" s="32"/>
      <c r="B58" s="30"/>
      <c r="C58" s="30"/>
      <c r="D58" s="30" t="s">
        <v>78</v>
      </c>
      <c r="E58" s="30"/>
      <c r="F58" s="30"/>
      <c r="G58" s="30"/>
      <c r="H58" s="30"/>
      <c r="I58" s="24">
        <f>86841133-4145623</f>
        <v>82695510</v>
      </c>
      <c r="J58" s="4"/>
      <c r="K58" s="4"/>
      <c r="L58" s="4"/>
      <c r="M58" s="4"/>
    </row>
    <row r="59" spans="1:13" s="3" customFormat="1" ht="15.6" customHeight="1">
      <c r="A59" s="32"/>
      <c r="B59" s="30"/>
      <c r="C59" s="30"/>
      <c r="D59" s="30" t="s">
        <v>79</v>
      </c>
      <c r="E59" s="30"/>
      <c r="F59" s="30"/>
      <c r="G59" s="30"/>
      <c r="H59" s="30"/>
      <c r="I59" s="24"/>
      <c r="J59" s="4"/>
      <c r="K59" s="4"/>
      <c r="L59" s="4"/>
      <c r="M59" s="4"/>
    </row>
    <row r="60" spans="1:13" s="3" customFormat="1" ht="15.6" customHeight="1">
      <c r="A60" s="32"/>
      <c r="B60" s="30"/>
      <c r="C60" s="30"/>
      <c r="D60" s="30" t="s">
        <v>76</v>
      </c>
      <c r="E60" s="30"/>
      <c r="F60" s="30"/>
      <c r="G60" s="30"/>
      <c r="H60" s="30"/>
      <c r="I60" s="24">
        <v>27307411</v>
      </c>
      <c r="J60" s="4"/>
      <c r="K60" s="4"/>
      <c r="L60" s="4"/>
      <c r="M60" s="4"/>
    </row>
    <row r="61" spans="1:13" s="3" customFormat="1" ht="15.6" customHeight="1">
      <c r="A61" s="32"/>
      <c r="B61" s="30"/>
      <c r="C61" s="30"/>
      <c r="D61" s="30" t="s">
        <v>75</v>
      </c>
      <c r="E61" s="30"/>
      <c r="F61" s="30"/>
      <c r="G61" s="30"/>
      <c r="H61" s="30"/>
      <c r="I61" s="24"/>
      <c r="J61" s="4"/>
      <c r="K61" s="4"/>
      <c r="L61" s="4"/>
      <c r="M61" s="4"/>
    </row>
    <row r="62" spans="1:13" s="3" customFormat="1" ht="15.6" customHeight="1">
      <c r="A62" s="32"/>
      <c r="B62" s="30"/>
      <c r="C62" s="30"/>
      <c r="D62" s="30" t="s">
        <v>77</v>
      </c>
      <c r="E62" s="30"/>
      <c r="F62" s="30"/>
      <c r="G62" s="30"/>
      <c r="H62" s="30"/>
      <c r="I62" s="24">
        <f>39101159-38143</f>
        <v>39063016</v>
      </c>
      <c r="J62" s="4"/>
      <c r="K62" s="4"/>
      <c r="L62" s="4"/>
      <c r="M62" s="4"/>
    </row>
    <row r="63" spans="1:13" s="3" customFormat="1" ht="15.6" customHeight="1">
      <c r="A63" s="32"/>
      <c r="B63" s="30"/>
      <c r="C63" s="30"/>
      <c r="D63" s="30" t="s">
        <v>74</v>
      </c>
      <c r="E63" s="30"/>
      <c r="F63" s="30"/>
      <c r="G63" s="30"/>
      <c r="H63" s="30"/>
      <c r="I63" s="24"/>
      <c r="J63" s="4"/>
      <c r="K63" s="4"/>
      <c r="L63" s="4"/>
      <c r="M63" s="4"/>
    </row>
    <row r="64" spans="1:13" s="3" customFormat="1" ht="15.6" customHeight="1">
      <c r="A64" s="32"/>
      <c r="B64" s="30"/>
      <c r="C64" s="30"/>
      <c r="D64" s="30" t="s">
        <v>91</v>
      </c>
      <c r="E64" s="30"/>
      <c r="F64" s="30"/>
      <c r="G64" s="30"/>
      <c r="H64" s="30"/>
      <c r="I64" s="24">
        <f>104950731-7411813</f>
        <v>97538918</v>
      </c>
      <c r="J64" s="4"/>
      <c r="K64" s="4"/>
      <c r="L64" s="4"/>
      <c r="M64" s="4"/>
    </row>
    <row r="65" spans="1:13" s="3" customFormat="1" ht="15.6" customHeight="1">
      <c r="A65" s="32"/>
      <c r="B65" s="30"/>
      <c r="C65" s="30"/>
      <c r="D65" s="30" t="s">
        <v>92</v>
      </c>
      <c r="E65" s="30"/>
      <c r="F65" s="30"/>
      <c r="G65" s="30"/>
      <c r="H65" s="30"/>
      <c r="I65" s="24"/>
      <c r="J65" s="4"/>
      <c r="K65" s="4"/>
      <c r="L65" s="4"/>
      <c r="M65" s="4"/>
    </row>
    <row r="66" spans="1:13" s="3" customFormat="1" ht="15.6" customHeight="1">
      <c r="A66" s="15"/>
      <c r="B66" s="16"/>
      <c r="C66" s="16"/>
      <c r="D66" s="16"/>
      <c r="E66" s="46" t="s">
        <v>13</v>
      </c>
      <c r="F66" s="46"/>
      <c r="G66" s="46"/>
      <c r="H66" s="16"/>
      <c r="I66" s="17">
        <f>SUM(I23,I33)</f>
        <v>2448798455</v>
      </c>
      <c r="J66" s="11"/>
      <c r="K66" s="11"/>
      <c r="L66" s="11"/>
      <c r="M66" s="11"/>
    </row>
    <row r="67" spans="1:13" s="3" customFormat="1" ht="15.6" customHeight="1">
      <c r="A67" s="32"/>
      <c r="B67" s="30"/>
      <c r="C67" s="30"/>
      <c r="D67" s="30"/>
      <c r="E67" s="30"/>
      <c r="F67" s="30"/>
      <c r="G67" s="30"/>
      <c r="H67" s="30"/>
      <c r="I67" s="24"/>
      <c r="J67" s="4"/>
      <c r="K67" s="4"/>
      <c r="L67" s="4"/>
      <c r="M67" s="4"/>
    </row>
    <row r="68" spans="1:13" s="3" customFormat="1" ht="15.6" customHeight="1">
      <c r="A68" s="33"/>
      <c r="B68" s="43" t="s">
        <v>14</v>
      </c>
      <c r="C68" s="43"/>
      <c r="D68" s="43"/>
      <c r="E68" s="30"/>
      <c r="F68" s="30"/>
      <c r="G68" s="30"/>
      <c r="H68" s="30"/>
      <c r="I68" s="24"/>
      <c r="J68" s="4"/>
      <c r="K68" s="4"/>
      <c r="L68" s="4"/>
      <c r="M68" s="4"/>
    </row>
    <row r="69" spans="1:13" s="3" customFormat="1" ht="15.6" customHeight="1">
      <c r="A69" s="33"/>
      <c r="B69" s="29"/>
      <c r="C69" s="29" t="s">
        <v>12</v>
      </c>
      <c r="D69" s="29"/>
      <c r="E69" s="30"/>
      <c r="F69" s="30"/>
      <c r="G69" s="30"/>
      <c r="H69" s="30"/>
      <c r="I69" s="24">
        <v>126458349</v>
      </c>
      <c r="J69" s="4"/>
      <c r="K69" s="4"/>
      <c r="L69" s="4"/>
      <c r="M69" s="4"/>
    </row>
    <row r="70" spans="1:13" s="3" customFormat="1" ht="15.6" customHeight="1">
      <c r="A70" s="33"/>
      <c r="B70" s="29"/>
      <c r="C70" s="29" t="s">
        <v>40</v>
      </c>
      <c r="D70" s="29"/>
      <c r="E70" s="30"/>
      <c r="F70" s="30"/>
      <c r="G70" s="30"/>
      <c r="H70" s="30"/>
      <c r="I70" s="24">
        <v>128978363</v>
      </c>
      <c r="J70" s="4"/>
      <c r="K70" s="4"/>
      <c r="L70" s="4"/>
      <c r="M70" s="4"/>
    </row>
    <row r="71" spans="1:13" s="3" customFormat="1" ht="15.6" customHeight="1">
      <c r="A71" s="33"/>
      <c r="B71" s="29"/>
      <c r="C71" s="29" t="s">
        <v>15</v>
      </c>
      <c r="D71" s="29"/>
      <c r="E71" s="30"/>
      <c r="F71" s="30"/>
      <c r="G71" s="30"/>
      <c r="H71" s="30"/>
      <c r="I71" s="24">
        <v>502780</v>
      </c>
      <c r="J71" s="4"/>
      <c r="K71" s="4"/>
      <c r="L71" s="4"/>
      <c r="M71" s="4"/>
    </row>
    <row r="72" spans="1:13" s="3" customFormat="1" ht="15.6" customHeight="1">
      <c r="A72" s="32"/>
      <c r="B72" s="30"/>
      <c r="C72" s="30" t="s">
        <v>16</v>
      </c>
      <c r="D72" s="30"/>
      <c r="E72" s="30"/>
      <c r="F72" s="30"/>
      <c r="G72" s="30"/>
      <c r="H72" s="30"/>
      <c r="I72" s="24">
        <v>5</v>
      </c>
      <c r="J72" s="4"/>
      <c r="K72" s="4"/>
      <c r="L72" s="4"/>
      <c r="M72" s="4"/>
    </row>
    <row r="73" spans="1:13" s="3" customFormat="1" ht="15.6" customHeight="1">
      <c r="A73" s="32"/>
      <c r="B73" s="30"/>
      <c r="C73" s="30" t="s">
        <v>17</v>
      </c>
      <c r="D73" s="30"/>
      <c r="E73" s="30"/>
      <c r="F73" s="30"/>
      <c r="G73" s="30"/>
      <c r="H73" s="30"/>
      <c r="I73" s="24">
        <v>33589725</v>
      </c>
      <c r="J73" s="4"/>
      <c r="K73" s="4"/>
      <c r="L73" s="4"/>
      <c r="M73" s="4"/>
    </row>
    <row r="74" spans="1:13" s="3" customFormat="1" ht="15.6" customHeight="1">
      <c r="A74" s="32"/>
      <c r="B74" s="30"/>
      <c r="C74" s="30" t="s">
        <v>11</v>
      </c>
      <c r="D74" s="30"/>
      <c r="E74" s="30"/>
      <c r="F74" s="30"/>
      <c r="G74" s="30"/>
      <c r="H74" s="30"/>
      <c r="I74" s="24">
        <f>2142000</f>
        <v>2142000</v>
      </c>
      <c r="J74" s="4"/>
      <c r="K74" s="4"/>
      <c r="L74" s="4"/>
      <c r="M74" s="4"/>
    </row>
    <row r="75" spans="1:13" s="3" customFormat="1" ht="15.6" customHeight="1">
      <c r="A75" s="32"/>
      <c r="B75" s="30"/>
      <c r="C75" s="30" t="s">
        <v>89</v>
      </c>
      <c r="D75" s="30"/>
      <c r="E75" s="30"/>
      <c r="F75" s="30"/>
      <c r="G75" s="30"/>
      <c r="H75" s="30"/>
      <c r="I75" s="24">
        <v>2000000</v>
      </c>
      <c r="J75" s="4"/>
      <c r="K75" s="4"/>
      <c r="L75" s="4"/>
      <c r="M75" s="4"/>
    </row>
    <row r="76" spans="1:13" s="3" customFormat="1" ht="15.6" customHeight="1">
      <c r="A76" s="32"/>
      <c r="B76" s="30"/>
      <c r="C76" s="30" t="s">
        <v>33</v>
      </c>
      <c r="D76" s="30"/>
      <c r="E76" s="30"/>
      <c r="F76" s="30"/>
      <c r="G76" s="30"/>
      <c r="H76" s="30"/>
      <c r="I76" s="24">
        <v>9038521</v>
      </c>
      <c r="J76" s="4"/>
      <c r="K76" s="4"/>
      <c r="L76" s="4"/>
      <c r="M76" s="4"/>
    </row>
    <row r="77" spans="1:13" s="3" customFormat="1" ht="15.6" customHeight="1">
      <c r="A77" s="32"/>
      <c r="B77" s="30"/>
      <c r="C77" s="30" t="s">
        <v>44</v>
      </c>
      <c r="D77" s="30"/>
      <c r="E77" s="30"/>
      <c r="F77" s="30"/>
      <c r="G77" s="30"/>
      <c r="H77" s="30"/>
      <c r="I77" s="24">
        <v>17450</v>
      </c>
      <c r="J77" s="4"/>
      <c r="K77" s="4"/>
      <c r="L77" s="4"/>
      <c r="M77" s="4"/>
    </row>
    <row r="78" spans="1:13" s="3" customFormat="1" ht="15.6" customHeight="1">
      <c r="A78" s="32"/>
      <c r="B78" s="30"/>
      <c r="C78" s="30" t="s">
        <v>34</v>
      </c>
      <c r="D78" s="30"/>
      <c r="E78" s="30"/>
      <c r="F78" s="30"/>
      <c r="G78" s="30"/>
      <c r="H78" s="30"/>
      <c r="I78" s="24">
        <v>58662812</v>
      </c>
      <c r="M78" s="4"/>
    </row>
    <row r="79" spans="1:13" s="3" customFormat="1" ht="15.6" customHeight="1">
      <c r="A79" s="15"/>
      <c r="B79" s="16"/>
      <c r="C79" s="16"/>
      <c r="D79" s="16"/>
      <c r="E79" s="46" t="s">
        <v>18</v>
      </c>
      <c r="F79" s="46"/>
      <c r="G79" s="46"/>
      <c r="H79" s="16"/>
      <c r="I79" s="17">
        <f>SUM(I69:I78)</f>
        <v>361390005</v>
      </c>
      <c r="J79" s="4"/>
      <c r="K79" s="4"/>
      <c r="L79" s="4"/>
      <c r="M79" s="4"/>
    </row>
    <row r="80" spans="1:13" s="3" customFormat="1" ht="15.6" customHeight="1">
      <c r="A80" s="18"/>
      <c r="B80" s="19"/>
      <c r="C80" s="19"/>
      <c r="D80" s="19"/>
      <c r="E80" s="51" t="s">
        <v>19</v>
      </c>
      <c r="F80" s="51"/>
      <c r="G80" s="51"/>
      <c r="H80" s="19"/>
      <c r="I80" s="20">
        <f>SUM(I66,I79)</f>
        <v>2810188460</v>
      </c>
      <c r="J80" s="4"/>
      <c r="K80" s="4"/>
      <c r="L80" s="4"/>
      <c r="M80" s="4"/>
    </row>
    <row r="81" spans="1:13" s="3" customFormat="1" ht="17.25" customHeight="1">
      <c r="A81" s="21"/>
      <c r="B81" s="22"/>
      <c r="C81" s="22"/>
      <c r="D81" s="22"/>
      <c r="E81" s="50" t="s">
        <v>20</v>
      </c>
      <c r="F81" s="50"/>
      <c r="G81" s="50"/>
      <c r="H81" s="22"/>
      <c r="I81" s="23">
        <f>SUM(I20,I80)</f>
        <v>3260567728</v>
      </c>
      <c r="J81" s="4"/>
      <c r="K81" s="4"/>
      <c r="L81" s="4"/>
      <c r="M81" s="4"/>
    </row>
    <row r="82" spans="1:13" s="5" customFormat="1" ht="15.6" customHeight="1">
      <c r="A82" s="34"/>
      <c r="B82" s="35"/>
      <c r="C82" s="35"/>
      <c r="D82" s="35"/>
      <c r="E82" s="35"/>
      <c r="F82" s="35"/>
      <c r="G82" s="35"/>
      <c r="H82" s="35"/>
      <c r="I82" s="36"/>
      <c r="J82" s="12"/>
      <c r="K82" s="12"/>
      <c r="L82" s="12"/>
      <c r="M82" s="12"/>
    </row>
    <row r="83" spans="1:13" s="3" customFormat="1" ht="15.6" customHeight="1">
      <c r="A83" s="42" t="s">
        <v>21</v>
      </c>
      <c r="B83" s="43"/>
      <c r="C83" s="43"/>
      <c r="D83" s="30"/>
      <c r="E83" s="30"/>
      <c r="F83" s="30"/>
      <c r="G83" s="30"/>
      <c r="H83" s="30"/>
      <c r="I83" s="24"/>
      <c r="J83" s="4"/>
      <c r="K83" s="4"/>
      <c r="L83" s="4"/>
      <c r="M83" s="4"/>
    </row>
    <row r="84" spans="1:13" s="3" customFormat="1" ht="15.6" customHeight="1">
      <c r="A84" s="42" t="s">
        <v>22</v>
      </c>
      <c r="B84" s="43"/>
      <c r="C84" s="43"/>
      <c r="D84" s="30"/>
      <c r="E84" s="30"/>
      <c r="F84" s="30"/>
      <c r="G84" s="30"/>
      <c r="H84" s="30"/>
      <c r="I84" s="24"/>
      <c r="J84" s="4"/>
      <c r="K84" s="4"/>
      <c r="L84" s="4"/>
      <c r="M84" s="4"/>
    </row>
    <row r="85" spans="1:13" s="3" customFormat="1" ht="15.6" customHeight="1">
      <c r="A85" s="32"/>
      <c r="B85" s="30"/>
      <c r="C85" s="30" t="s">
        <v>23</v>
      </c>
      <c r="D85" s="30"/>
      <c r="E85" s="30"/>
      <c r="F85" s="30"/>
      <c r="G85" s="30"/>
      <c r="H85" s="30"/>
      <c r="I85" s="24">
        <v>4433428</v>
      </c>
      <c r="J85" s="4"/>
      <c r="K85" s="4"/>
      <c r="L85" s="4"/>
      <c r="M85" s="4"/>
    </row>
    <row r="86" spans="1:13" s="3" customFormat="1" ht="15.6" customHeight="1">
      <c r="A86" s="32"/>
      <c r="B86" s="30"/>
      <c r="C86" s="30" t="s">
        <v>35</v>
      </c>
      <c r="D86" s="30"/>
      <c r="E86" s="30"/>
      <c r="F86" s="30"/>
      <c r="G86" s="30"/>
      <c r="H86" s="30"/>
      <c r="I86" s="24">
        <v>91401000</v>
      </c>
      <c r="M86" s="4"/>
    </row>
    <row r="87" spans="1:13" s="3" customFormat="1" ht="15.6" customHeight="1">
      <c r="A87" s="32"/>
      <c r="B87" s="30"/>
      <c r="C87" s="30" t="s">
        <v>36</v>
      </c>
      <c r="D87" s="30"/>
      <c r="E87" s="30"/>
      <c r="F87" s="30"/>
      <c r="G87" s="30"/>
      <c r="H87" s="30"/>
      <c r="I87" s="24">
        <v>7818391</v>
      </c>
      <c r="J87" s="4"/>
      <c r="K87" s="4"/>
      <c r="L87" s="4"/>
      <c r="M87" s="4"/>
    </row>
    <row r="88" spans="1:13" s="3" customFormat="1" ht="15.6" customHeight="1">
      <c r="A88" s="32"/>
      <c r="B88" s="30"/>
      <c r="C88" s="30" t="s">
        <v>49</v>
      </c>
      <c r="D88" s="30"/>
      <c r="E88" s="30"/>
      <c r="F88" s="30"/>
      <c r="G88" s="30"/>
      <c r="H88" s="30"/>
      <c r="I88" s="24">
        <v>0</v>
      </c>
      <c r="J88" s="4"/>
      <c r="K88" s="4"/>
      <c r="L88" s="4"/>
      <c r="M88" s="4"/>
    </row>
    <row r="89" spans="1:13" s="3" customFormat="1" ht="15.6" customHeight="1">
      <c r="A89" s="32"/>
      <c r="B89" s="30"/>
      <c r="C89" s="30" t="s">
        <v>41</v>
      </c>
      <c r="D89" s="27"/>
      <c r="E89" s="30"/>
      <c r="F89" s="30"/>
      <c r="G89" s="30"/>
      <c r="H89" s="30"/>
      <c r="I89" s="24">
        <v>20000</v>
      </c>
      <c r="J89" s="4"/>
      <c r="K89" s="4"/>
      <c r="L89" s="4"/>
      <c r="M89" s="4"/>
    </row>
    <row r="90" spans="1:13" s="3" customFormat="1" ht="15.6" customHeight="1">
      <c r="A90" s="32"/>
      <c r="B90" s="30"/>
      <c r="C90" s="30"/>
      <c r="D90" s="30"/>
      <c r="E90" s="30"/>
      <c r="F90" s="30"/>
      <c r="G90" s="30"/>
      <c r="H90" s="30"/>
      <c r="I90" s="24"/>
      <c r="J90" s="4"/>
      <c r="K90" s="4"/>
      <c r="L90" s="4"/>
      <c r="M90" s="4"/>
    </row>
    <row r="91" spans="1:13" s="3" customFormat="1" ht="15.6" customHeight="1">
      <c r="A91" s="15"/>
      <c r="B91" s="16"/>
      <c r="C91" s="16"/>
      <c r="D91" s="16"/>
      <c r="E91" s="46" t="s">
        <v>24</v>
      </c>
      <c r="F91" s="46"/>
      <c r="G91" s="46"/>
      <c r="H91" s="16"/>
      <c r="I91" s="17">
        <f>SUM(I85,I86,I87,I89,I88)</f>
        <v>103672819</v>
      </c>
      <c r="J91" s="4"/>
      <c r="K91" s="4"/>
      <c r="L91" s="4"/>
      <c r="M91" s="4"/>
    </row>
    <row r="92" spans="1:13" s="3" customFormat="1" ht="15.6" customHeight="1">
      <c r="A92" s="32"/>
      <c r="B92" s="30"/>
      <c r="C92" s="30"/>
      <c r="D92" s="30"/>
      <c r="E92" s="30"/>
      <c r="F92" s="30"/>
      <c r="G92" s="30"/>
      <c r="H92" s="30"/>
      <c r="I92" s="24"/>
      <c r="J92" s="4"/>
      <c r="K92" s="4"/>
      <c r="L92" s="4"/>
      <c r="M92" s="4"/>
    </row>
    <row r="93" spans="1:13" s="3" customFormat="1" ht="15.6" customHeight="1">
      <c r="A93" s="42" t="s">
        <v>25</v>
      </c>
      <c r="B93" s="43"/>
      <c r="C93" s="43"/>
      <c r="D93" s="30"/>
      <c r="E93" s="30"/>
      <c r="F93" s="30"/>
      <c r="G93" s="30"/>
      <c r="H93" s="30"/>
      <c r="I93" s="24"/>
      <c r="J93" s="4"/>
      <c r="K93" s="4"/>
      <c r="L93" s="4"/>
      <c r="M93" s="4"/>
    </row>
    <row r="94" spans="1:13" s="3" customFormat="1" ht="15.6" customHeight="1">
      <c r="A94" s="32"/>
      <c r="B94" s="30"/>
      <c r="C94" s="30" t="s">
        <v>26</v>
      </c>
      <c r="D94" s="30"/>
      <c r="E94" s="30"/>
      <c r="F94" s="30"/>
      <c r="G94" s="30"/>
      <c r="H94" s="30"/>
      <c r="I94" s="24">
        <v>1919453000</v>
      </c>
      <c r="J94" s="4"/>
      <c r="K94" s="4"/>
      <c r="L94" s="4"/>
      <c r="M94" s="4"/>
    </row>
    <row r="95" spans="1:13" s="3" customFormat="1" ht="15.6" customHeight="1">
      <c r="A95" s="32"/>
      <c r="B95" s="30"/>
      <c r="C95" s="30" t="s">
        <v>43</v>
      </c>
      <c r="D95" s="27"/>
      <c r="E95" s="30"/>
      <c r="F95" s="30"/>
      <c r="G95" s="30"/>
      <c r="H95" s="30"/>
      <c r="I95" s="24">
        <v>237445830</v>
      </c>
      <c r="J95" s="4"/>
      <c r="K95" s="4"/>
      <c r="L95" s="4"/>
      <c r="M95" s="4"/>
    </row>
    <row r="96" spans="1:13" s="3" customFormat="1" ht="15.6" customHeight="1">
      <c r="A96" s="32"/>
      <c r="B96" s="30"/>
      <c r="C96" s="30" t="s">
        <v>90</v>
      </c>
      <c r="D96" s="27"/>
      <c r="E96" s="30"/>
      <c r="F96" s="30"/>
      <c r="G96" s="30"/>
      <c r="H96" s="30"/>
      <c r="I96" s="24">
        <v>10374050</v>
      </c>
      <c r="J96" s="4"/>
      <c r="K96" s="4"/>
      <c r="L96" s="4"/>
      <c r="M96" s="4"/>
    </row>
    <row r="97" spans="1:13" s="3" customFormat="1" ht="15.6" customHeight="1">
      <c r="A97" s="32"/>
      <c r="B97" s="30"/>
      <c r="C97" s="30" t="s">
        <v>27</v>
      </c>
      <c r="D97" s="30"/>
      <c r="E97" s="30"/>
      <c r="F97" s="30"/>
      <c r="G97" s="30"/>
      <c r="H97" s="30"/>
      <c r="I97" s="24">
        <v>24004240</v>
      </c>
      <c r="J97" s="4"/>
      <c r="K97" s="4"/>
      <c r="L97" s="4"/>
      <c r="M97" s="4"/>
    </row>
    <row r="98" spans="1:13" s="3" customFormat="1" ht="15.6" customHeight="1">
      <c r="A98" s="15"/>
      <c r="B98" s="16"/>
      <c r="C98" s="16"/>
      <c r="D98" s="16"/>
      <c r="E98" s="46" t="s">
        <v>28</v>
      </c>
      <c r="F98" s="46"/>
      <c r="G98" s="46"/>
      <c r="H98" s="16"/>
      <c r="I98" s="17">
        <f>SUM(I94:I97)</f>
        <v>2191277120</v>
      </c>
      <c r="J98" s="4"/>
      <c r="K98" s="4"/>
      <c r="L98" s="4"/>
      <c r="M98" s="4"/>
    </row>
    <row r="99" spans="1:13" s="3" customFormat="1" ht="17.25" customHeight="1">
      <c r="A99" s="38"/>
      <c r="B99" s="39"/>
      <c r="C99" s="39"/>
      <c r="D99" s="39"/>
      <c r="E99" s="49" t="s">
        <v>29</v>
      </c>
      <c r="F99" s="49"/>
      <c r="G99" s="49"/>
      <c r="H99" s="39"/>
      <c r="I99" s="40">
        <f>SUM(I91,I98)</f>
        <v>2294949939</v>
      </c>
      <c r="J99" s="4"/>
      <c r="K99" s="4"/>
      <c r="L99" s="4"/>
      <c r="M99" s="4"/>
    </row>
    <row r="100" spans="1:13" s="3" customFormat="1" ht="24.75" customHeight="1">
      <c r="A100" s="18"/>
      <c r="B100" s="19"/>
      <c r="C100" s="19"/>
      <c r="D100" s="19"/>
      <c r="E100" s="49" t="s">
        <v>30</v>
      </c>
      <c r="F100" s="49"/>
      <c r="G100" s="49"/>
      <c r="H100" s="19"/>
      <c r="I100" s="23">
        <f>SUM(I81-I99)</f>
        <v>965617789</v>
      </c>
      <c r="J100" s="4"/>
      <c r="K100" s="4"/>
      <c r="L100" s="4"/>
      <c r="M100" s="4"/>
    </row>
    <row r="101" spans="1:13" ht="22.5" customHeight="1"/>
    <row r="102" spans="1:13" ht="22.5" customHeight="1">
      <c r="B102" s="1" t="s">
        <v>31</v>
      </c>
    </row>
    <row r="103" spans="1:13" ht="22.5" customHeight="1">
      <c r="B103" s="14" t="s">
        <v>87</v>
      </c>
    </row>
    <row r="104" spans="1:13" s="6" customFormat="1" ht="26.25" customHeight="1">
      <c r="D104" s="6" t="s">
        <v>37</v>
      </c>
      <c r="I104" s="7"/>
      <c r="J104" s="7"/>
      <c r="K104" s="7"/>
      <c r="L104" s="7"/>
      <c r="M104" s="7"/>
    </row>
    <row r="105" spans="1:13" s="8" customFormat="1" ht="28.5" customHeight="1">
      <c r="E105" s="9" t="s">
        <v>58</v>
      </c>
      <c r="I105" s="10" t="s">
        <v>38</v>
      </c>
      <c r="J105" s="13"/>
      <c r="K105" s="13"/>
      <c r="L105" s="13"/>
      <c r="M105" s="13"/>
    </row>
    <row r="106" spans="1:13" s="3" customFormat="1" ht="15" customHeight="1">
      <c r="I106" s="2"/>
      <c r="J106" s="4"/>
      <c r="K106" s="4"/>
      <c r="L106" s="4"/>
      <c r="M106" s="4"/>
    </row>
    <row r="107" spans="1:13" s="3" customFormat="1" ht="15" customHeight="1">
      <c r="I107" s="2"/>
      <c r="J107" s="4"/>
      <c r="K107" s="4"/>
      <c r="L107" s="4"/>
      <c r="M107" s="4"/>
    </row>
    <row r="108" spans="1:13" s="3" customFormat="1" ht="15" customHeight="1">
      <c r="I108" s="2"/>
      <c r="J108" s="4"/>
      <c r="K108" s="4"/>
      <c r="L108" s="4"/>
      <c r="M108" s="4"/>
    </row>
    <row r="109" spans="1:13" s="3" customFormat="1">
      <c r="I109" s="2"/>
      <c r="J109" s="4"/>
      <c r="K109" s="4"/>
      <c r="L109" s="4"/>
      <c r="M109" s="4"/>
    </row>
    <row r="110" spans="1:13" s="3" customFormat="1">
      <c r="I110" s="2"/>
      <c r="J110" s="4"/>
      <c r="K110" s="4"/>
      <c r="L110" s="4"/>
      <c r="M110" s="4"/>
    </row>
    <row r="111" spans="1:13" s="3" customFormat="1">
      <c r="I111" s="2"/>
      <c r="J111" s="4"/>
      <c r="K111" s="4"/>
      <c r="L111" s="4"/>
      <c r="M111" s="4"/>
    </row>
    <row r="112" spans="1:13" s="3" customFormat="1">
      <c r="I112" s="2"/>
      <c r="J112" s="4"/>
      <c r="K112" s="4"/>
      <c r="L112" s="4"/>
      <c r="M112" s="4"/>
    </row>
    <row r="113" spans="9:13" s="3" customFormat="1">
      <c r="I113" s="2"/>
      <c r="J113" s="4"/>
      <c r="K113" s="4"/>
      <c r="L113" s="4"/>
      <c r="M113" s="4"/>
    </row>
    <row r="114" spans="9:13" s="3" customFormat="1">
      <c r="I114" s="2"/>
      <c r="J114" s="4"/>
      <c r="K114" s="4"/>
      <c r="L114" s="4"/>
      <c r="M114" s="4"/>
    </row>
    <row r="115" spans="9:13" s="3" customFormat="1">
      <c r="I115" s="2"/>
      <c r="J115" s="4"/>
      <c r="K115" s="4"/>
      <c r="L115" s="4"/>
      <c r="M115" s="4"/>
    </row>
    <row r="116" spans="9:13" s="3" customFormat="1">
      <c r="I116" s="2"/>
      <c r="J116" s="4"/>
      <c r="K116" s="4"/>
      <c r="L116" s="4"/>
      <c r="M116" s="4"/>
    </row>
    <row r="117" spans="9:13" s="3" customFormat="1">
      <c r="I117" s="2"/>
      <c r="J117" s="4"/>
      <c r="K117" s="4"/>
      <c r="L117" s="4"/>
      <c r="M117" s="4"/>
    </row>
    <row r="118" spans="9:13" s="3" customFormat="1">
      <c r="I118" s="2"/>
      <c r="J118" s="4"/>
      <c r="K118" s="4"/>
      <c r="L118" s="4"/>
      <c r="M118" s="4"/>
    </row>
    <row r="119" spans="9:13" s="3" customFormat="1">
      <c r="I119" s="2"/>
      <c r="J119" s="4"/>
      <c r="K119" s="4"/>
      <c r="L119" s="4"/>
      <c r="M119" s="4"/>
    </row>
    <row r="120" spans="9:13" s="3" customFormat="1">
      <c r="I120" s="2"/>
      <c r="J120" s="4"/>
      <c r="K120" s="4"/>
      <c r="L120" s="4"/>
      <c r="M120" s="4"/>
    </row>
    <row r="121" spans="9:13" s="3" customFormat="1">
      <c r="I121" s="2"/>
      <c r="J121" s="4"/>
      <c r="K121" s="4"/>
      <c r="L121" s="4"/>
      <c r="M121" s="4"/>
    </row>
    <row r="122" spans="9:13" s="3" customFormat="1">
      <c r="I122" s="2"/>
      <c r="J122" s="4"/>
      <c r="K122" s="4"/>
      <c r="L122" s="4"/>
      <c r="M122" s="4"/>
    </row>
    <row r="123" spans="9:13" s="3" customFormat="1">
      <c r="I123" s="2"/>
      <c r="J123" s="4"/>
      <c r="K123" s="4"/>
      <c r="L123" s="4"/>
      <c r="M123" s="4"/>
    </row>
    <row r="124" spans="9:13" s="3" customFormat="1">
      <c r="I124" s="2"/>
      <c r="J124" s="4"/>
      <c r="K124" s="4"/>
      <c r="L124" s="4"/>
      <c r="M124" s="4"/>
    </row>
    <row r="125" spans="9:13" s="3" customFormat="1">
      <c r="I125" s="2"/>
      <c r="J125" s="4"/>
      <c r="K125" s="4"/>
      <c r="L125" s="4"/>
      <c r="M125" s="4"/>
    </row>
    <row r="126" spans="9:13" s="3" customFormat="1">
      <c r="I126" s="2"/>
      <c r="J126" s="4"/>
      <c r="K126" s="4"/>
      <c r="L126" s="4"/>
      <c r="M126" s="4"/>
    </row>
    <row r="127" spans="9:13" s="3" customFormat="1">
      <c r="I127" s="2"/>
      <c r="J127" s="4"/>
      <c r="K127" s="4"/>
      <c r="L127" s="4"/>
      <c r="M127" s="4"/>
    </row>
    <row r="128" spans="9:13" s="3" customFormat="1">
      <c r="I128" s="2"/>
      <c r="J128" s="4"/>
      <c r="K128" s="4"/>
      <c r="L128" s="4"/>
      <c r="M128" s="4"/>
    </row>
    <row r="129" spans="9:13" s="3" customFormat="1">
      <c r="I129" s="2"/>
      <c r="J129" s="4"/>
      <c r="K129" s="4"/>
      <c r="L129" s="4"/>
      <c r="M129" s="4"/>
    </row>
    <row r="130" spans="9:13" s="3" customFormat="1">
      <c r="I130" s="2"/>
      <c r="J130" s="4"/>
      <c r="K130" s="4"/>
      <c r="L130" s="4"/>
      <c r="M130" s="4"/>
    </row>
    <row r="131" spans="9:13" s="3" customFormat="1">
      <c r="I131" s="2"/>
      <c r="J131" s="4"/>
      <c r="K131" s="4"/>
      <c r="L131" s="4"/>
      <c r="M131" s="4"/>
    </row>
    <row r="132" spans="9:13" s="3" customFormat="1">
      <c r="I132" s="2"/>
      <c r="J132" s="4"/>
      <c r="K132" s="4"/>
      <c r="L132" s="4"/>
      <c r="M132" s="4"/>
    </row>
    <row r="133" spans="9:13" s="3" customFormat="1">
      <c r="I133" s="2"/>
      <c r="J133" s="4"/>
      <c r="K133" s="4"/>
      <c r="L133" s="4"/>
      <c r="M133" s="4"/>
    </row>
    <row r="134" spans="9:13" s="3" customFormat="1">
      <c r="I134" s="2"/>
      <c r="J134" s="4"/>
      <c r="K134" s="4"/>
      <c r="L134" s="4"/>
      <c r="M134" s="4"/>
    </row>
    <row r="135" spans="9:13" s="3" customFormat="1">
      <c r="I135" s="2"/>
      <c r="J135" s="4"/>
      <c r="K135" s="4"/>
      <c r="L135" s="4"/>
      <c r="M135" s="4"/>
    </row>
  </sheetData>
  <mergeCells count="24">
    <mergeCell ref="D23:H23"/>
    <mergeCell ref="D24:H24"/>
    <mergeCell ref="A83:C83"/>
    <mergeCell ref="A84:C84"/>
    <mergeCell ref="E80:G80"/>
    <mergeCell ref="D34:H34"/>
    <mergeCell ref="D31:H31"/>
    <mergeCell ref="E100:G100"/>
    <mergeCell ref="E81:G81"/>
    <mergeCell ref="B68:D68"/>
    <mergeCell ref="E66:G66"/>
    <mergeCell ref="E79:G79"/>
    <mergeCell ref="E91:G91"/>
    <mergeCell ref="A93:C93"/>
    <mergeCell ref="E98:G98"/>
    <mergeCell ref="E99:G99"/>
    <mergeCell ref="A21:C21"/>
    <mergeCell ref="A6:C6"/>
    <mergeCell ref="A7:C7"/>
    <mergeCell ref="B22:D22"/>
    <mergeCell ref="C1:H2"/>
    <mergeCell ref="C3:H3"/>
    <mergeCell ref="E20:G20"/>
    <mergeCell ref="A5:H5"/>
  </mergeCells>
  <phoneticPr fontId="5"/>
  <printOptions horizontalCentered="1"/>
  <pageMargins left="0.39370078740157483" right="0.39370078740157483" top="0.39370078740157483" bottom="0.39370078740157483" header="0.35433070866141736" footer="0.35433070866141736"/>
  <pageSetup paperSize="9" scale="80" orientation="portrait" r:id="rId1"/>
  <headerFooter alignWithMargins="0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財産目録</vt:lpstr>
      <vt:lpstr>財産目録!Print_Area</vt:lpstr>
      <vt:lpstr>財産目録!Print_Titles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"Mitsunobu Ejiri" &lt;honbu.ejiri@mokusei-grp.jp&gt;</dc:creator>
  <cp:lastModifiedBy>mokuseikai</cp:lastModifiedBy>
  <cp:lastPrinted>2019-09-11T09:39:47Z</cp:lastPrinted>
  <dcterms:created xsi:type="dcterms:W3CDTF">2002-05-01T23:29:47Z</dcterms:created>
  <dcterms:modified xsi:type="dcterms:W3CDTF">2019-09-11T09:39:48Z</dcterms:modified>
</cp:coreProperties>
</file>