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180"/>
  </bookViews>
  <sheets>
    <sheet name="令和3年度予算  " sheetId="1" r:id="rId1"/>
  </sheets>
  <definedNames>
    <definedName name="_xlnm.Print_Area" localSheetId="0">'令和3年度予算  '!$A$1:$F$64</definedName>
    <definedName name="_xlnm.Print_Titles" localSheetId="0">'令和3年度予算  '!$1:$3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3" i="1"/>
  <c r="D59" i="1" s="1"/>
  <c r="F48" i="1"/>
  <c r="F47" i="1"/>
  <c r="E47" i="1"/>
  <c r="F39" i="1"/>
  <c r="E39" i="1"/>
  <c r="D39" i="1"/>
  <c r="D47" i="1" s="1"/>
  <c r="F37" i="1"/>
  <c r="E37" i="1"/>
  <c r="E48" i="1" s="1"/>
  <c r="D37" i="1"/>
  <c r="F32" i="1"/>
  <c r="E32" i="1"/>
  <c r="D32" i="1"/>
  <c r="F6" i="1"/>
  <c r="E6" i="1"/>
  <c r="E5" i="1" s="1"/>
  <c r="E22" i="1" s="1"/>
  <c r="E33" i="1" s="1"/>
  <c r="D6" i="1"/>
  <c r="D5" i="1" s="1"/>
  <c r="D22" i="1" s="1"/>
  <c r="D33" i="1" s="1"/>
  <c r="F5" i="1"/>
  <c r="F22" i="1" s="1"/>
  <c r="F33" i="1" s="1"/>
  <c r="F60" i="1" s="1"/>
  <c r="F63" i="1" s="1"/>
  <c r="E60" i="1" l="1"/>
  <c r="E63" i="1" s="1"/>
  <c r="D48" i="1"/>
  <c r="D60" i="1" s="1"/>
  <c r="D63" i="1" s="1"/>
</calcChain>
</file>

<file path=xl/sharedStrings.xml><?xml version="1.0" encoding="utf-8"?>
<sst xmlns="http://schemas.openxmlformats.org/spreadsheetml/2006/main" count="74" uniqueCount="71">
  <si>
    <t>(自)令和3年4月1日　(至)令和4年3月31日</t>
    <rPh sb="1" eb="2">
      <t>ジ</t>
    </rPh>
    <rPh sb="3" eb="5">
      <t>レイワ</t>
    </rPh>
    <rPh sb="6" eb="7">
      <t>ヘイネン</t>
    </rPh>
    <rPh sb="7" eb="8">
      <t>ヘイネン</t>
    </rPh>
    <rPh sb="8" eb="9">
      <t>ガツ</t>
    </rPh>
    <rPh sb="10" eb="11">
      <t>ニチ</t>
    </rPh>
    <rPh sb="13" eb="14">
      <t>イタ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4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</si>
  <si>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4"/>
  </si>
  <si>
    <t>令和2年度決算見込み</t>
    <rPh sb="0" eb="2">
      <t>レイワ</t>
    </rPh>
    <rPh sb="3" eb="5">
      <t>ネンド</t>
    </rPh>
    <rPh sb="5" eb="7">
      <t>ケッサン</t>
    </rPh>
    <rPh sb="7" eb="9">
      <t>ミコ</t>
    </rPh>
    <phoneticPr fontId="4"/>
  </si>
  <si>
    <t>令和2年度予算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</si>
  <si>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令和3年度予算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</si>
  <si>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</si>
  <si>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</si>
  <si>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収入</t>
    <rPh sb="0" eb="2">
      <t>シュウニュウ</t>
    </rPh>
    <phoneticPr fontId="4"/>
  </si>
  <si>
    <t>障害福祉サービス等事業収入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</si>
  <si>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</si>
  <si>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</si>
  <si>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</si>
  <si>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</si>
  <si>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</si>
  <si>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サービス利用計画作成費収入</t>
  </si>
  <si>
    <t>　利用者負担金収入</t>
  </si>
  <si>
    <t>　補足給付費収入</t>
  </si>
  <si>
    <t>　特定費用収入</t>
  </si>
  <si>
    <t>　その他の事業収入(処遇改善）</t>
    <rPh sb="10" eb="14">
      <t>ショグウカイゼン</t>
    </rPh>
    <phoneticPr fontId="4"/>
  </si>
  <si>
    <t>その他の事業収入(補助金収入）</t>
    <rPh sb="9" eb="12">
      <t>ホジョキン</t>
    </rPh>
    <rPh sb="12" eb="14">
      <t>シュウニュウ</t>
    </rPh>
    <phoneticPr fontId="4"/>
  </si>
  <si>
    <t>その他の収入(サロン売上）</t>
    <rPh sb="10" eb="12">
      <t>ウリアゲ</t>
    </rPh>
    <phoneticPr fontId="4"/>
  </si>
  <si>
    <t>借入金利息補助金収入</t>
  </si>
  <si>
    <t>経常経費寄附金収入</t>
  </si>
  <si>
    <t>受取利息配当金収入</t>
  </si>
  <si>
    <t>その他の収入(給食費収入＋雑収入）</t>
    <rPh sb="7" eb="9">
      <t>キュウショク</t>
    </rPh>
    <rPh sb="9" eb="10">
      <t>ヒ</t>
    </rPh>
    <rPh sb="10" eb="12">
      <t>シュウニュウ</t>
    </rPh>
    <rPh sb="13" eb="16">
      <t>ザツシュウニュウ</t>
    </rPh>
    <phoneticPr fontId="4"/>
  </si>
  <si>
    <t>事業活動収入計(1)</t>
  </si>
  <si>
    <t>支出</t>
    <rPh sb="0" eb="2">
      <t>シシュツ</t>
    </rPh>
    <phoneticPr fontId="4"/>
  </si>
  <si>
    <t>人件費支出</t>
  </si>
  <si>
    <t>事業費支出</t>
    <phoneticPr fontId="4"/>
  </si>
  <si>
    <t>事務費支出</t>
    <rPh sb="0" eb="2">
      <t>ジム</t>
    </rPh>
    <rPh sb="2" eb="3">
      <t>ヒ</t>
    </rPh>
    <rPh sb="3" eb="5">
      <t>シシュツ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</si>
  <si>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4"/>
  </si>
  <si>
    <t>その他の支出(サロン材料代）</t>
    <rPh sb="2" eb="3">
      <t>タ</t>
    </rPh>
    <rPh sb="10" eb="12">
      <t>ザイリョウ</t>
    </rPh>
    <rPh sb="12" eb="13">
      <t>ダイ</t>
    </rPh>
    <phoneticPr fontId="4"/>
  </si>
  <si>
    <t>支払利息支出</t>
  </si>
  <si>
    <t>その他の支出(給食費支出）</t>
    <rPh sb="7" eb="10">
      <t>キュウショクヒ</t>
    </rPh>
    <rPh sb="10" eb="12">
      <t>シシュツ</t>
    </rPh>
    <phoneticPr fontId="4"/>
  </si>
  <si>
    <t>流動資産評価損等による資金減少額</t>
    <rPh sb="13" eb="15">
      <t>ゲンショウ</t>
    </rPh>
    <phoneticPr fontId="4"/>
  </si>
  <si>
    <t>　徴収不能額</t>
    <phoneticPr fontId="4"/>
  </si>
  <si>
    <t>事業活動支出計(2)</t>
  </si>
  <si>
    <t>事業活動資金収支差額(3)=(1)-(2)</t>
    <rPh sb="0" eb="2">
      <t>ジギョウ</t>
    </rPh>
    <phoneticPr fontId="4"/>
  </si>
  <si>
    <t>施設整備等による収支</t>
    <rPh sb="0" eb="5">
      <t>シセツセイビトウ</t>
    </rPh>
    <rPh sb="8" eb="10">
      <t>シュウシ</t>
    </rPh>
    <phoneticPr fontId="4"/>
  </si>
  <si>
    <t>施設整備等補助金収入</t>
  </si>
  <si>
    <t>設備資金借入金収入</t>
    <rPh sb="0" eb="7">
      <t>セツビシキンカリイレキン</t>
    </rPh>
    <rPh sb="7" eb="9">
      <t>シュウニュウ</t>
    </rPh>
    <phoneticPr fontId="4"/>
  </si>
  <si>
    <t>固定資産売却収入</t>
  </si>
  <si>
    <t>施設整備等収入計(4)</t>
  </si>
  <si>
    <t>費用</t>
    <rPh sb="0" eb="2">
      <t>ヒヨウ</t>
    </rPh>
    <phoneticPr fontId="4"/>
  </si>
  <si>
    <t>設備資金借入金元金償還支出</t>
    <rPh sb="0" eb="11">
      <t>セツビシキンカリイレキンガンキンショウカン</t>
    </rPh>
    <rPh sb="11" eb="13">
      <t>シシュツ</t>
    </rPh>
    <phoneticPr fontId="4"/>
  </si>
  <si>
    <t>固定資産取得支出</t>
    <rPh sb="0" eb="8">
      <t>コテイシサンシュトクシシュツ</t>
    </rPh>
    <phoneticPr fontId="4"/>
  </si>
  <si>
    <t>　土地取得支出</t>
    <rPh sb="1" eb="3">
      <t>トチ</t>
    </rPh>
    <rPh sb="3" eb="7">
      <t>シュトクシシュツ</t>
    </rPh>
    <phoneticPr fontId="4"/>
  </si>
  <si>
    <t>　建物取得支出</t>
    <rPh sb="1" eb="3">
      <t>タテモノ</t>
    </rPh>
    <rPh sb="3" eb="7">
      <t>シュトクシシュツ</t>
    </rPh>
    <phoneticPr fontId="4"/>
  </si>
  <si>
    <t>　建物付属設備取得支出</t>
    <rPh sb="1" eb="3">
      <t>タテモノ</t>
    </rPh>
    <rPh sb="3" eb="5">
      <t>フゾク</t>
    </rPh>
    <rPh sb="5" eb="7">
      <t>セツビ</t>
    </rPh>
    <rPh sb="7" eb="11">
      <t>シュトクシシュツ</t>
    </rPh>
    <phoneticPr fontId="4"/>
  </si>
  <si>
    <t>　車輌運搬具取得支出</t>
    <rPh sb="1" eb="6">
      <t>シャリョウウンパング</t>
    </rPh>
    <rPh sb="6" eb="10">
      <t>シュトクシシュツ</t>
    </rPh>
    <phoneticPr fontId="4"/>
  </si>
  <si>
    <t>　器具及び備品取得支出</t>
    <rPh sb="1" eb="3">
      <t>キグ</t>
    </rPh>
    <rPh sb="3" eb="4">
      <t>オヨ</t>
    </rPh>
    <rPh sb="5" eb="7">
      <t>ビヒン</t>
    </rPh>
    <rPh sb="7" eb="11">
      <t>シュトクシシュツ</t>
    </rPh>
    <phoneticPr fontId="4"/>
  </si>
  <si>
    <t>　その他の支出</t>
    <rPh sb="3" eb="4">
      <t>タ</t>
    </rPh>
    <phoneticPr fontId="4"/>
  </si>
  <si>
    <t>ファイナンス・リース債務の返済支出</t>
  </si>
  <si>
    <t>施設整備等支出計(5)</t>
  </si>
  <si>
    <t>施設整備等資金収支差額(6)=(4)-(5)</t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</si>
  <si>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</si>
  <si>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積立資産取崩収入</t>
    <rPh sb="0" eb="4">
      <t>ツミタテシサン</t>
    </rPh>
    <rPh sb="4" eb="8">
      <t>トリクズシシュウニュウ</t>
    </rPh>
    <phoneticPr fontId="4"/>
  </si>
  <si>
    <t>　退職給付引当資産取崩収入</t>
    <rPh sb="1" eb="3">
      <t>タイショク</t>
    </rPh>
    <rPh sb="3" eb="5">
      <t>キュウフ</t>
    </rPh>
    <rPh sb="5" eb="7">
      <t>ヒキアテ</t>
    </rPh>
    <rPh sb="7" eb="9">
      <t>シサン</t>
    </rPh>
    <rPh sb="9" eb="13">
      <t>トリクズシシュウニュウ</t>
    </rPh>
    <phoneticPr fontId="4"/>
  </si>
  <si>
    <t>　○○積立資産取崩収入</t>
    <rPh sb="3" eb="7">
      <t>ツミタテシサン</t>
    </rPh>
    <rPh sb="7" eb="11">
      <t>トリクズシシュウニュウ</t>
    </rPh>
    <phoneticPr fontId="4"/>
  </si>
  <si>
    <t>拠点区分間繰入金収入</t>
    <rPh sb="0" eb="5">
      <t>キョテンクブンカン</t>
    </rPh>
    <rPh sb="5" eb="8">
      <t>クリイレキン</t>
    </rPh>
    <rPh sb="8" eb="10">
      <t>シュウニュウ</t>
    </rPh>
    <phoneticPr fontId="4"/>
  </si>
  <si>
    <t>その他の活動収入計(7)</t>
    <phoneticPr fontId="4"/>
  </si>
  <si>
    <t>積立資産支出</t>
    <rPh sb="0" eb="4">
      <t>ツミタテシサン</t>
    </rPh>
    <rPh sb="4" eb="6">
      <t>シシュツ</t>
    </rPh>
    <phoneticPr fontId="4"/>
  </si>
  <si>
    <t>　退職給付引当資産支出</t>
    <rPh sb="1" eb="3">
      <t>タイショク</t>
    </rPh>
    <rPh sb="3" eb="5">
      <t>キュウフ</t>
    </rPh>
    <rPh sb="5" eb="7">
      <t>ヒキアテ</t>
    </rPh>
    <rPh sb="7" eb="9">
      <t>シサン</t>
    </rPh>
    <rPh sb="9" eb="11">
      <t>シシュツ</t>
    </rPh>
    <phoneticPr fontId="4"/>
  </si>
  <si>
    <t>　○○積立資産支出</t>
    <rPh sb="3" eb="7">
      <t>ツミタテシサン</t>
    </rPh>
    <rPh sb="7" eb="9">
      <t>シシュツ</t>
    </rPh>
    <phoneticPr fontId="4"/>
  </si>
  <si>
    <t>拠点区分間繰入金支出</t>
    <rPh sb="0" eb="5">
      <t>キョテンクブンカン</t>
    </rPh>
    <rPh sb="5" eb="8">
      <t>クリイレキン</t>
    </rPh>
    <rPh sb="8" eb="10">
      <t>シシュツ</t>
    </rPh>
    <phoneticPr fontId="4"/>
  </si>
  <si>
    <t>その他の活動支出計(8)</t>
    <rPh sb="2" eb="3">
      <t>タ</t>
    </rPh>
    <rPh sb="4" eb="6">
      <t>カツドウ</t>
    </rPh>
    <rPh sb="6" eb="9">
      <t>シシュツケイ</t>
    </rPh>
    <phoneticPr fontId="4"/>
  </si>
  <si>
    <t>その他の活動資金収支差額(9)=(7)-(8)</t>
    <rPh sb="2" eb="3">
      <t>タ</t>
    </rPh>
    <phoneticPr fontId="4"/>
  </si>
  <si>
    <t>当期資金収支差額合計(11)=(3)+(6)+(9)-(10)</t>
  </si>
  <si>
    <t>前期末支払資金残高(12)</t>
  </si>
  <si>
    <t>当期末支払資金残高(11)+(12)</t>
  </si>
  <si>
    <t>　　　令和3年度 社会福祉法人身障者ポニーの会 資金収支予算書</t>
    <rPh sb="3" eb="5">
      <t>レイワ</t>
    </rPh>
    <rPh sb="6" eb="8">
      <t>ヘイネンド</t>
    </rPh>
    <rPh sb="9" eb="11">
      <t>シャカイ</t>
    </rPh>
    <rPh sb="11" eb="13">
      <t>フクシ</t>
    </rPh>
    <rPh sb="13" eb="15">
      <t>ホウジン</t>
    </rPh>
    <rPh sb="15" eb="18">
      <t>シンショウシャ</t>
    </rPh>
    <rPh sb="22" eb="23">
      <t>カイ</t>
    </rPh>
    <rPh sb="24" eb="26">
      <t>シキン</t>
    </rPh>
    <rPh sb="26" eb="28">
      <t>シュウシ</t>
    </rPh>
    <rPh sb="28" eb="31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</si>
</sst>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textRotation="255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lef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 textRotation="255" shrinkToFit="1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38" fontId="5" fillId="0" borderId="8" xfId="1" applyFont="1" applyBorder="1" applyAlignment="1">
      <alignment horizontal="center" vertical="center" textRotation="255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 shrinkToFit="1"/>
    </xf>
    <xf numFmtId="38" fontId="5" fillId="2" borderId="5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5" fillId="3" borderId="1" xfId="1" applyFont="1" applyFill="1" applyBorder="1" applyAlignment="1">
      <alignment horizontal="center" vertical="center" shrinkToFit="1"/>
    </xf>
    <xf numFmtId="38" fontId="5" fillId="3" borderId="2" xfId="1" applyFont="1" applyFill="1" applyBorder="1" applyAlignment="1">
      <alignment horizontal="center" vertical="center" shrinkToFit="1"/>
    </xf>
    <xf numFmtId="38" fontId="5" fillId="3" borderId="2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5" fillId="0" borderId="2" xfId="1" applyFont="1" applyBorder="1" applyAlignment="1">
      <alignment vertical="center" shrinkToFit="1"/>
    </xf>
    <xf numFmtId="38" fontId="5" fillId="3" borderId="10" xfId="1" applyFont="1" applyFill="1" applyBorder="1" applyAlignment="1">
      <alignment horizontal="center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5" fillId="0" borderId="0" xfId="1" applyFont="1"/>
    <xf numFmtId="38" fontId="5" fillId="0" borderId="13" xfId="1" applyFont="1" applyBorder="1"/>
    <xf numFmtId="38" fontId="5" fillId="0" borderId="13" xfId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abSelected="1" view="pageLayout" topLeftCell="A25" zoomScaleNormal="75" workbookViewId="0">
      <selection activeCell="A2" sqref="A2:F2"/>
    </sheetView>
  </sheetViews>
  <sheetFormatPr defaultRowHeight="13.5"/>
  <cols>
    <col min="1" max="2" width="3.5" style="40" customWidth="1"/>
    <col min="3" max="3" width="33" style="40" customWidth="1"/>
    <col min="4" max="6" width="20.5" style="40" customWidth="1"/>
    <col min="7" max="7" width="13.5" style="40" customWidth="1"/>
    <col min="8" max="16384" width="9" style="40"/>
  </cols>
  <sheetData>
    <row r="1" spans="1:6" s="2" customFormat="1" ht="18" customHeight="1">
      <c r="A1" s="1" t="s">
        <v>70</v>
      </c>
      <c r="B1" s="1"/>
      <c r="C1" s="1"/>
      <c r="D1" s="1"/>
      <c r="E1" s="1"/>
      <c r="F1" s="1"/>
    </row>
    <row r="2" spans="1:6" s="2" customFormat="1" ht="18" customHeight="1" thickBot="1">
      <c r="A2" s="1" t="s">
        <v>0</v>
      </c>
      <c r="B2" s="1"/>
      <c r="C2" s="1"/>
      <c r="D2" s="1"/>
      <c r="E2" s="1"/>
      <c r="F2" s="1"/>
    </row>
    <row r="3" spans="1:6" s="2" customFormat="1">
      <c r="A3" s="3" t="s">
        <v>1</v>
      </c>
      <c r="B3" s="3"/>
      <c r="C3" s="3"/>
      <c r="D3" s="4" t="s">
        <v>2</v>
      </c>
      <c r="E3" s="5" t="s">
        <v>3</v>
      </c>
      <c r="F3" s="6" t="s">
        <v>4</v>
      </c>
    </row>
    <row r="4" spans="1:6" s="2" customFormat="1">
      <c r="A4" s="7" t="s">
        <v>5</v>
      </c>
      <c r="B4" s="8"/>
      <c r="C4" s="9" t="s">
        <v>6</v>
      </c>
      <c r="D4" s="10">
        <v>13794637</v>
      </c>
      <c r="E4" s="11">
        <v>17000000</v>
      </c>
      <c r="F4" s="12">
        <v>15000000</v>
      </c>
    </row>
    <row r="5" spans="1:6" s="2" customFormat="1" ht="13.5" customHeight="1">
      <c r="A5" s="13"/>
      <c r="B5" s="13" t="s">
        <v>7</v>
      </c>
      <c r="C5" s="14" t="s">
        <v>8</v>
      </c>
      <c r="D5" s="15">
        <f>D6+SUM(D12:D15)</f>
        <v>207605008</v>
      </c>
      <c r="E5" s="15">
        <f>E6+SUM(E12:E15)</f>
        <v>188145072</v>
      </c>
      <c r="F5" s="12">
        <f>F6+SUM(F12:F15)</f>
        <v>219485756</v>
      </c>
    </row>
    <row r="6" spans="1:6" s="2" customFormat="1">
      <c r="A6" s="13"/>
      <c r="B6" s="13"/>
      <c r="C6" s="16" t="s">
        <v>9</v>
      </c>
      <c r="D6" s="15">
        <f>SUM(D7:D11)</f>
        <v>185857910</v>
      </c>
      <c r="E6" s="11">
        <f>SUM(E7:E11)</f>
        <v>166676364</v>
      </c>
      <c r="F6" s="12">
        <f>SUM(F7:F11)</f>
        <v>196610656</v>
      </c>
    </row>
    <row r="7" spans="1:6" s="2" customFormat="1">
      <c r="A7" s="13"/>
      <c r="B7" s="13"/>
      <c r="C7" s="16" t="s">
        <v>10</v>
      </c>
      <c r="D7" s="15">
        <v>141212312</v>
      </c>
      <c r="E7" s="11">
        <v>122276400</v>
      </c>
      <c r="F7" s="12">
        <v>150722460</v>
      </c>
    </row>
    <row r="8" spans="1:6" s="2" customFormat="1">
      <c r="A8" s="13"/>
      <c r="B8" s="13"/>
      <c r="C8" s="16" t="s">
        <v>11</v>
      </c>
      <c r="D8" s="15"/>
      <c r="E8" s="11"/>
      <c r="F8" s="12"/>
    </row>
    <row r="9" spans="1:6" s="2" customFormat="1">
      <c r="A9" s="13"/>
      <c r="B9" s="13"/>
      <c r="C9" s="16" t="s">
        <v>12</v>
      </c>
      <c r="D9" s="15">
        <v>38689722</v>
      </c>
      <c r="E9" s="11">
        <v>38399964</v>
      </c>
      <c r="F9" s="12">
        <v>40388196</v>
      </c>
    </row>
    <row r="10" spans="1:6" s="2" customFormat="1">
      <c r="A10" s="13"/>
      <c r="B10" s="13"/>
      <c r="C10" s="16" t="s">
        <v>13</v>
      </c>
      <c r="D10" s="15"/>
      <c r="E10" s="11"/>
      <c r="F10" s="12"/>
    </row>
    <row r="11" spans="1:6" s="2" customFormat="1">
      <c r="A11" s="13"/>
      <c r="B11" s="13"/>
      <c r="C11" s="16" t="s">
        <v>14</v>
      </c>
      <c r="D11" s="15">
        <v>5955876</v>
      </c>
      <c r="E11" s="11">
        <v>6000000</v>
      </c>
      <c r="F11" s="12">
        <v>5500000</v>
      </c>
    </row>
    <row r="12" spans="1:6" s="2" customFormat="1">
      <c r="A12" s="13"/>
      <c r="B12" s="13"/>
      <c r="C12" s="16" t="s">
        <v>15</v>
      </c>
      <c r="D12" s="15">
        <v>7059802</v>
      </c>
      <c r="E12" s="11">
        <v>7015475</v>
      </c>
      <c r="F12" s="12">
        <v>7066433</v>
      </c>
    </row>
    <row r="13" spans="1:6" s="2" customFormat="1">
      <c r="A13" s="13"/>
      <c r="B13" s="13"/>
      <c r="C13" s="16" t="s">
        <v>16</v>
      </c>
      <c r="D13" s="15">
        <v>1580000</v>
      </c>
      <c r="E13" s="11">
        <v>1560000</v>
      </c>
      <c r="F13" s="12">
        <v>1560000</v>
      </c>
    </row>
    <row r="14" spans="1:6" s="2" customFormat="1">
      <c r="A14" s="13"/>
      <c r="B14" s="13"/>
      <c r="C14" s="16" t="s">
        <v>17</v>
      </c>
      <c r="D14" s="15"/>
      <c r="E14" s="11"/>
      <c r="F14" s="12"/>
    </row>
    <row r="15" spans="1:6" s="2" customFormat="1">
      <c r="A15" s="13"/>
      <c r="B15" s="13"/>
      <c r="C15" s="16" t="s">
        <v>18</v>
      </c>
      <c r="D15" s="15">
        <v>13107296</v>
      </c>
      <c r="E15" s="11">
        <v>12893233</v>
      </c>
      <c r="F15" s="12">
        <v>14248667</v>
      </c>
    </row>
    <row r="16" spans="1:6" s="2" customFormat="1">
      <c r="A16" s="13"/>
      <c r="B16" s="13"/>
      <c r="C16" s="16" t="s">
        <v>19</v>
      </c>
      <c r="D16" s="15">
        <v>4489300</v>
      </c>
      <c r="E16" s="11"/>
      <c r="F16" s="12"/>
    </row>
    <row r="17" spans="1:6" s="2" customFormat="1">
      <c r="A17" s="13"/>
      <c r="B17" s="13"/>
      <c r="C17" s="14" t="s">
        <v>20</v>
      </c>
      <c r="D17" s="15">
        <v>770945</v>
      </c>
      <c r="E17" s="11">
        <v>780000</v>
      </c>
      <c r="F17" s="12">
        <v>780000</v>
      </c>
    </row>
    <row r="18" spans="1:6" s="2" customFormat="1">
      <c r="A18" s="13"/>
      <c r="B18" s="13"/>
      <c r="C18" s="14" t="s">
        <v>21</v>
      </c>
      <c r="D18" s="15"/>
      <c r="E18" s="11"/>
      <c r="F18" s="12"/>
    </row>
    <row r="19" spans="1:6" s="2" customFormat="1">
      <c r="A19" s="13"/>
      <c r="B19" s="13"/>
      <c r="C19" s="14" t="s">
        <v>22</v>
      </c>
      <c r="D19" s="15">
        <v>25000</v>
      </c>
      <c r="E19" s="11"/>
      <c r="F19" s="12"/>
    </row>
    <row r="20" spans="1:6" s="2" customFormat="1">
      <c r="A20" s="13"/>
      <c r="B20" s="13"/>
      <c r="C20" s="14" t="s">
        <v>23</v>
      </c>
      <c r="D20" s="15">
        <v>247</v>
      </c>
      <c r="E20" s="11"/>
      <c r="F20" s="12"/>
    </row>
    <row r="21" spans="1:6" s="2" customFormat="1">
      <c r="A21" s="13"/>
      <c r="B21" s="13"/>
      <c r="C21" s="14" t="s">
        <v>24</v>
      </c>
      <c r="D21" s="15">
        <v>10896756</v>
      </c>
      <c r="E21" s="11">
        <v>12160000</v>
      </c>
      <c r="F21" s="12">
        <v>10544992</v>
      </c>
    </row>
    <row r="22" spans="1:6" s="2" customFormat="1">
      <c r="A22" s="13"/>
      <c r="B22" s="17"/>
      <c r="C22" s="18" t="s">
        <v>25</v>
      </c>
      <c r="D22" s="19">
        <f>D4+D5+D19+D20+D21+D17+D16</f>
        <v>237581893</v>
      </c>
      <c r="E22" s="20">
        <f>E4+E5+E19+E20+E21+E17</f>
        <v>218085072</v>
      </c>
      <c r="F22" s="21">
        <f>F4+F5+F19+F20+F21+F17</f>
        <v>245810748</v>
      </c>
    </row>
    <row r="23" spans="1:6" s="2" customFormat="1" ht="13.5" customHeight="1">
      <c r="A23" s="13"/>
      <c r="B23" s="7" t="s">
        <v>26</v>
      </c>
      <c r="C23" s="14" t="s">
        <v>27</v>
      </c>
      <c r="D23" s="15">
        <v>181287971</v>
      </c>
      <c r="E23" s="11">
        <v>160387328</v>
      </c>
      <c r="F23" s="12">
        <v>178651920</v>
      </c>
    </row>
    <row r="24" spans="1:6" s="2" customFormat="1">
      <c r="A24" s="13"/>
      <c r="B24" s="13"/>
      <c r="C24" s="14" t="s">
        <v>28</v>
      </c>
      <c r="D24" s="15">
        <v>10573859</v>
      </c>
      <c r="E24" s="11">
        <v>9836810</v>
      </c>
      <c r="F24" s="12">
        <v>10469038</v>
      </c>
    </row>
    <row r="25" spans="1:6" s="2" customFormat="1">
      <c r="A25" s="13"/>
      <c r="B25" s="13"/>
      <c r="C25" s="14" t="s">
        <v>29</v>
      </c>
      <c r="D25" s="15">
        <v>20596475</v>
      </c>
      <c r="E25" s="11">
        <v>21502176</v>
      </c>
      <c r="F25" s="12">
        <v>21326011</v>
      </c>
    </row>
    <row r="26" spans="1:6" s="2" customFormat="1">
      <c r="A26" s="13"/>
      <c r="B26" s="13"/>
      <c r="C26" s="14" t="s">
        <v>30</v>
      </c>
      <c r="D26" s="15">
        <v>11007633</v>
      </c>
      <c r="E26" s="11">
        <v>10000000</v>
      </c>
      <c r="F26" s="12">
        <v>10000000</v>
      </c>
    </row>
    <row r="27" spans="1:6" s="2" customFormat="1">
      <c r="A27" s="13"/>
      <c r="B27" s="13"/>
      <c r="C27" s="14" t="s">
        <v>31</v>
      </c>
      <c r="D27" s="15">
        <v>170000</v>
      </c>
      <c r="E27" s="11">
        <v>300000</v>
      </c>
      <c r="F27" s="12">
        <v>300000</v>
      </c>
    </row>
    <row r="28" spans="1:6" s="2" customFormat="1">
      <c r="A28" s="13"/>
      <c r="B28" s="13"/>
      <c r="C28" s="14" t="s">
        <v>32</v>
      </c>
      <c r="D28" s="15">
        <v>420642</v>
      </c>
      <c r="E28" s="11">
        <v>470648</v>
      </c>
      <c r="F28" s="12">
        <v>326886</v>
      </c>
    </row>
    <row r="29" spans="1:6" s="2" customFormat="1">
      <c r="A29" s="13"/>
      <c r="B29" s="13"/>
      <c r="C29" s="14" t="s">
        <v>33</v>
      </c>
      <c r="D29" s="15">
        <v>8246535</v>
      </c>
      <c r="E29" s="11">
        <v>10000000</v>
      </c>
      <c r="F29" s="12">
        <v>9000000</v>
      </c>
    </row>
    <row r="30" spans="1:6" s="2" customFormat="1">
      <c r="A30" s="13"/>
      <c r="B30" s="13"/>
      <c r="C30" s="14" t="s">
        <v>34</v>
      </c>
      <c r="D30" s="15"/>
      <c r="E30" s="11">
        <v>0</v>
      </c>
      <c r="F30" s="12">
        <v>0</v>
      </c>
    </row>
    <row r="31" spans="1:6" s="2" customFormat="1">
      <c r="A31" s="13"/>
      <c r="B31" s="13"/>
      <c r="C31" s="2" t="s">
        <v>35</v>
      </c>
      <c r="D31" s="22"/>
      <c r="E31" s="11">
        <v>0</v>
      </c>
      <c r="F31" s="12">
        <v>0</v>
      </c>
    </row>
    <row r="32" spans="1:6" s="2" customFormat="1">
      <c r="A32" s="13"/>
      <c r="B32" s="17"/>
      <c r="C32" s="18" t="s">
        <v>36</v>
      </c>
      <c r="D32" s="23">
        <f>SUM(D23:D31)</f>
        <v>232303115</v>
      </c>
      <c r="E32" s="24">
        <f>SUM(E23:E30)</f>
        <v>212496962</v>
      </c>
      <c r="F32" s="25">
        <f>SUM(F23:F30)</f>
        <v>230073855</v>
      </c>
    </row>
    <row r="33" spans="1:6" s="2" customFormat="1">
      <c r="A33" s="17"/>
      <c r="B33" s="26" t="s">
        <v>37</v>
      </c>
      <c r="C33" s="27"/>
      <c r="D33" s="28">
        <f>D22-D32</f>
        <v>5278778</v>
      </c>
      <c r="E33" s="29">
        <f>E22-E32</f>
        <v>5588110</v>
      </c>
      <c r="F33" s="30">
        <f>F22-F32</f>
        <v>15736893</v>
      </c>
    </row>
    <row r="34" spans="1:6" s="2" customFormat="1" ht="13.5" customHeight="1">
      <c r="A34" s="7" t="s">
        <v>38</v>
      </c>
      <c r="B34" s="7" t="s">
        <v>7</v>
      </c>
      <c r="C34" s="31" t="s">
        <v>39</v>
      </c>
      <c r="D34" s="10">
        <v>1211000</v>
      </c>
      <c r="E34" s="11">
        <v>1212750</v>
      </c>
      <c r="F34" s="12"/>
    </row>
    <row r="35" spans="1:6" s="2" customFormat="1">
      <c r="A35" s="13"/>
      <c r="B35" s="13"/>
      <c r="C35" s="31" t="s">
        <v>40</v>
      </c>
      <c r="D35" s="10"/>
      <c r="E35" s="11"/>
      <c r="F35" s="12"/>
    </row>
    <row r="36" spans="1:6" s="2" customFormat="1">
      <c r="A36" s="13"/>
      <c r="B36" s="13"/>
      <c r="C36" s="31" t="s">
        <v>41</v>
      </c>
      <c r="D36" s="10"/>
      <c r="E36" s="11">
        <v>0</v>
      </c>
      <c r="F36" s="12">
        <v>0</v>
      </c>
    </row>
    <row r="37" spans="1:6" s="2" customFormat="1">
      <c r="A37" s="13"/>
      <c r="B37" s="17"/>
      <c r="C37" s="18" t="s">
        <v>42</v>
      </c>
      <c r="D37" s="19">
        <f>SUM(D34:D36)</f>
        <v>1211000</v>
      </c>
      <c r="E37" s="24">
        <f>SUM(E34:E36)</f>
        <v>1212750</v>
      </c>
      <c r="F37" s="25">
        <f>SUM(F34:F36)</f>
        <v>0</v>
      </c>
    </row>
    <row r="38" spans="1:6" s="2" customFormat="1" ht="13.5" customHeight="1">
      <c r="A38" s="13"/>
      <c r="B38" s="7" t="s">
        <v>43</v>
      </c>
      <c r="C38" s="31" t="s">
        <v>44</v>
      </c>
      <c r="D38" s="10">
        <v>10956000</v>
      </c>
      <c r="E38" s="11">
        <v>10956000</v>
      </c>
      <c r="F38" s="12">
        <v>10956000</v>
      </c>
    </row>
    <row r="39" spans="1:6" s="2" customFormat="1">
      <c r="A39" s="13"/>
      <c r="B39" s="13"/>
      <c r="C39" s="31" t="s">
        <v>45</v>
      </c>
      <c r="D39" s="15">
        <f>SUM(D40:D45)</f>
        <v>14248739</v>
      </c>
      <c r="E39" s="11">
        <f>SUM(E40:E45)</f>
        <v>1903000</v>
      </c>
      <c r="F39" s="12">
        <f>SUM(F40:F45)</f>
        <v>0</v>
      </c>
    </row>
    <row r="40" spans="1:6" s="2" customFormat="1">
      <c r="A40" s="13"/>
      <c r="B40" s="13"/>
      <c r="C40" s="31" t="s">
        <v>46</v>
      </c>
      <c r="D40" s="10">
        <v>11738539</v>
      </c>
      <c r="E40" s="11"/>
      <c r="F40" s="12"/>
    </row>
    <row r="41" spans="1:6" s="2" customFormat="1">
      <c r="A41" s="13"/>
      <c r="B41" s="13"/>
      <c r="C41" s="31" t="s">
        <v>47</v>
      </c>
      <c r="D41" s="10"/>
      <c r="E41" s="11"/>
      <c r="F41" s="12"/>
    </row>
    <row r="42" spans="1:6" s="2" customFormat="1">
      <c r="A42" s="13"/>
      <c r="B42" s="13"/>
      <c r="C42" s="31" t="s">
        <v>48</v>
      </c>
      <c r="D42" s="10">
        <v>1617000</v>
      </c>
      <c r="E42" s="11">
        <v>1617000</v>
      </c>
      <c r="F42" s="12"/>
    </row>
    <row r="43" spans="1:6" s="2" customFormat="1">
      <c r="A43" s="13"/>
      <c r="B43" s="13"/>
      <c r="C43" s="31" t="s">
        <v>49</v>
      </c>
      <c r="D43" s="10"/>
      <c r="E43" s="11"/>
      <c r="F43" s="12"/>
    </row>
    <row r="44" spans="1:6" s="2" customFormat="1">
      <c r="A44" s="13"/>
      <c r="B44" s="13"/>
      <c r="C44" s="31" t="s">
        <v>50</v>
      </c>
      <c r="D44" s="10">
        <v>893200</v>
      </c>
      <c r="E44" s="11"/>
      <c r="F44" s="12"/>
    </row>
    <row r="45" spans="1:6" s="2" customFormat="1">
      <c r="A45" s="13"/>
      <c r="B45" s="13"/>
      <c r="C45" s="31" t="s">
        <v>51</v>
      </c>
      <c r="D45" s="10"/>
      <c r="E45" s="11">
        <v>286000</v>
      </c>
      <c r="F45" s="12"/>
    </row>
    <row r="46" spans="1:6" s="2" customFormat="1">
      <c r="A46" s="13"/>
      <c r="B46" s="13"/>
      <c r="C46" s="31" t="s">
        <v>52</v>
      </c>
      <c r="D46" s="10">
        <v>1592994</v>
      </c>
      <c r="E46" s="11">
        <v>1314144</v>
      </c>
      <c r="F46" s="12">
        <v>1983384</v>
      </c>
    </row>
    <row r="47" spans="1:6" s="2" customFormat="1">
      <c r="A47" s="13"/>
      <c r="B47" s="17"/>
      <c r="C47" s="18" t="s">
        <v>53</v>
      </c>
      <c r="D47" s="19">
        <f>D38+D39+D46</f>
        <v>26797733</v>
      </c>
      <c r="E47" s="24">
        <f>E38+E39+E46</f>
        <v>14173144</v>
      </c>
      <c r="F47" s="25">
        <f>F38+F39+F46</f>
        <v>12939384</v>
      </c>
    </row>
    <row r="48" spans="1:6" s="2" customFormat="1" ht="13.5" customHeight="1">
      <c r="A48" s="17"/>
      <c r="B48" s="27" t="s">
        <v>54</v>
      </c>
      <c r="C48" s="32"/>
      <c r="D48" s="33">
        <f>D37-D47</f>
        <v>-25586733</v>
      </c>
      <c r="E48" s="29">
        <f>E37-E47</f>
        <v>-12960394</v>
      </c>
      <c r="F48" s="30">
        <f>F37-F47</f>
        <v>-12939384</v>
      </c>
    </row>
    <row r="49" spans="1:6" s="2" customFormat="1">
      <c r="A49" s="13" t="s">
        <v>55</v>
      </c>
      <c r="B49" s="13" t="s">
        <v>7</v>
      </c>
      <c r="C49" s="34" t="s">
        <v>56</v>
      </c>
      <c r="D49" s="35"/>
      <c r="E49" s="11">
        <v>0</v>
      </c>
      <c r="F49" s="12">
        <v>0</v>
      </c>
    </row>
    <row r="50" spans="1:6" s="2" customFormat="1">
      <c r="A50" s="13"/>
      <c r="B50" s="13"/>
      <c r="C50" s="31" t="s">
        <v>57</v>
      </c>
      <c r="D50" s="10"/>
      <c r="E50" s="11">
        <v>0</v>
      </c>
      <c r="F50" s="12">
        <v>0</v>
      </c>
    </row>
    <row r="51" spans="1:6" s="2" customFormat="1">
      <c r="A51" s="13"/>
      <c r="B51" s="13"/>
      <c r="C51" s="31" t="s">
        <v>58</v>
      </c>
      <c r="D51" s="10"/>
      <c r="E51" s="11">
        <v>0</v>
      </c>
      <c r="F51" s="12">
        <v>0</v>
      </c>
    </row>
    <row r="52" spans="1:6" s="2" customFormat="1">
      <c r="A52" s="13"/>
      <c r="B52" s="13"/>
      <c r="C52" s="31" t="s">
        <v>59</v>
      </c>
      <c r="D52" s="10">
        <v>62000000</v>
      </c>
      <c r="E52" s="11">
        <v>0</v>
      </c>
      <c r="F52" s="12">
        <v>0</v>
      </c>
    </row>
    <row r="53" spans="1:6" s="2" customFormat="1" ht="13.5" customHeight="1">
      <c r="A53" s="13"/>
      <c r="B53" s="17"/>
      <c r="C53" s="18" t="s">
        <v>60</v>
      </c>
      <c r="D53" s="23">
        <f>SUM(D49:D52)</f>
        <v>62000000</v>
      </c>
      <c r="E53" s="24">
        <v>0</v>
      </c>
      <c r="F53" s="25">
        <v>0</v>
      </c>
    </row>
    <row r="54" spans="1:6" s="2" customFormat="1" ht="13.5" customHeight="1">
      <c r="A54" s="13"/>
      <c r="B54" s="7" t="s">
        <v>26</v>
      </c>
      <c r="C54" s="31" t="s">
        <v>61</v>
      </c>
      <c r="D54" s="10"/>
      <c r="E54" s="11">
        <v>0</v>
      </c>
      <c r="F54" s="12">
        <v>0</v>
      </c>
    </row>
    <row r="55" spans="1:6" s="2" customFormat="1">
      <c r="A55" s="13"/>
      <c r="B55" s="13"/>
      <c r="C55" s="31" t="s">
        <v>62</v>
      </c>
      <c r="D55" s="10"/>
      <c r="E55" s="11">
        <v>0</v>
      </c>
      <c r="F55" s="12">
        <v>0</v>
      </c>
    </row>
    <row r="56" spans="1:6" s="2" customFormat="1">
      <c r="A56" s="13"/>
      <c r="B56" s="13"/>
      <c r="C56" s="31" t="s">
        <v>63</v>
      </c>
      <c r="D56" s="10"/>
      <c r="E56" s="11"/>
      <c r="F56" s="12"/>
    </row>
    <row r="57" spans="1:6" s="2" customFormat="1">
      <c r="A57" s="13"/>
      <c r="B57" s="13"/>
      <c r="C57" s="31" t="s">
        <v>64</v>
      </c>
      <c r="D57" s="10">
        <v>62000000</v>
      </c>
      <c r="E57" s="11">
        <v>0</v>
      </c>
      <c r="F57" s="12">
        <v>0</v>
      </c>
    </row>
    <row r="58" spans="1:6" s="2" customFormat="1">
      <c r="A58" s="13"/>
      <c r="B58" s="17"/>
      <c r="C58" s="18" t="s">
        <v>65</v>
      </c>
      <c r="D58" s="23">
        <f>SUM(D54:D57)</f>
        <v>62000000</v>
      </c>
      <c r="E58" s="29">
        <v>0</v>
      </c>
      <c r="F58" s="30">
        <v>0</v>
      </c>
    </row>
    <row r="59" spans="1:6" s="2" customFormat="1">
      <c r="A59" s="17"/>
      <c r="B59" s="27" t="s">
        <v>66</v>
      </c>
      <c r="C59" s="32"/>
      <c r="D59" s="33">
        <f>D53-D58</f>
        <v>0</v>
      </c>
      <c r="E59" s="29">
        <v>0</v>
      </c>
      <c r="F59" s="30">
        <v>0</v>
      </c>
    </row>
    <row r="60" spans="1:6" s="2" customFormat="1">
      <c r="A60" s="36" t="s">
        <v>67</v>
      </c>
      <c r="B60" s="37"/>
      <c r="C60" s="37"/>
      <c r="D60" s="38">
        <f>D33+D48+D59</f>
        <v>-20307955</v>
      </c>
      <c r="E60" s="11">
        <f>E33+E48+E59</f>
        <v>-7372284</v>
      </c>
      <c r="F60" s="12">
        <f>F33+F48+F59</f>
        <v>2797509</v>
      </c>
    </row>
    <row r="61" spans="1:6" s="2" customFormat="1">
      <c r="A61" s="37"/>
      <c r="B61" s="37"/>
      <c r="C61" s="37"/>
      <c r="D61" s="10"/>
      <c r="E61" s="15"/>
      <c r="F61" s="12"/>
    </row>
    <row r="62" spans="1:6" s="2" customFormat="1">
      <c r="A62" s="36" t="s">
        <v>68</v>
      </c>
      <c r="B62" s="37"/>
      <c r="C62" s="37"/>
      <c r="D62" s="10">
        <v>95065628</v>
      </c>
      <c r="E62" s="15"/>
      <c r="F62" s="12"/>
    </row>
    <row r="63" spans="1:6" s="2" customFormat="1" ht="14.25" thickBot="1">
      <c r="A63" s="36" t="s">
        <v>69</v>
      </c>
      <c r="B63" s="37"/>
      <c r="C63" s="37"/>
      <c r="D63" s="15">
        <f>D60+D62</f>
        <v>74757673</v>
      </c>
      <c r="E63" s="15">
        <f>E62+E60</f>
        <v>-7372284</v>
      </c>
      <c r="F63" s="39">
        <f>F60+F62</f>
        <v>2797509</v>
      </c>
    </row>
    <row r="64" spans="1:6">
      <c r="B64" s="41"/>
      <c r="C64" s="42"/>
      <c r="D64" s="43"/>
    </row>
  </sheetData>
  <mergeCells count="19">
    <mergeCell ref="A60:C60"/>
    <mergeCell ref="A61:C61"/>
    <mergeCell ref="A62:C62"/>
    <mergeCell ref="A63:C63"/>
    <mergeCell ref="A34:A48"/>
    <mergeCell ref="B34:B37"/>
    <mergeCell ref="B38:B47"/>
    <mergeCell ref="B48:C48"/>
    <mergeCell ref="A49:A59"/>
    <mergeCell ref="B49:B53"/>
    <mergeCell ref="B54:B58"/>
    <mergeCell ref="B59:C59"/>
    <mergeCell ref="A1:F1"/>
    <mergeCell ref="A2:F2"/>
    <mergeCell ref="A3:C3"/>
    <mergeCell ref="A4:A33"/>
    <mergeCell ref="B5:B22"/>
    <mergeCell ref="B23:B32"/>
    <mergeCell ref="B33:C33"/>
  </mergeCells>
  <phoneticPr fontId="3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令和3年度予算  </vt:lpstr>
      <vt:lpstr>'令和3年度予算  '!Print_Area</vt:lpstr>
      <vt:lpstr>'令和3年度予算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2021-07-13T04:35:19Z</cp:lastPrinted>
  <dcterms:created xsi:type="dcterms:W3CDTF">2021-07-13T04:34:17Z</dcterms:created>
  <dcterms:modified xsi:type="dcterms:W3CDTF">2021-07-13T04:37:43Z</dcterms:modified>
</cp:coreProperties>
</file>