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ri\Desktop\"/>
    </mc:Choice>
  </mc:AlternateContent>
  <xr:revisionPtr revIDLastSave="0" documentId="8_{CF744668-2BB3-4EB2-9F73-E20D24E2E1AF}" xr6:coauthVersionLast="47" xr6:coauthVersionMax="47" xr10:uidLastSave="{00000000-0000-0000-0000-000000000000}"/>
  <bookViews>
    <workbookView xWindow="1005" yWindow="465" windowWidth="18540" windowHeight="14520" xr2:uid="{643E80A6-6279-4CD2-B407-53F23298D0BD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1" l="1"/>
  <c r="G65" i="1"/>
  <c r="I65" i="1" s="1"/>
  <c r="E65" i="1"/>
  <c r="E64" i="1"/>
  <c r="E63" i="1"/>
  <c r="E62" i="1"/>
  <c r="E61" i="1"/>
  <c r="E60" i="1"/>
  <c r="E59" i="1"/>
  <c r="E58" i="1"/>
  <c r="E57" i="1"/>
  <c r="E56" i="1"/>
  <c r="E55" i="1"/>
  <c r="I54" i="1"/>
  <c r="E54" i="1"/>
  <c r="I53" i="1"/>
  <c r="E53" i="1"/>
  <c r="I52" i="1"/>
  <c r="E52" i="1"/>
  <c r="H51" i="1"/>
  <c r="G51" i="1"/>
  <c r="I51" i="1" s="1"/>
  <c r="E51" i="1"/>
  <c r="I50" i="1"/>
  <c r="E50" i="1"/>
  <c r="I49" i="1"/>
  <c r="E49" i="1"/>
  <c r="E48" i="1"/>
  <c r="E47" i="1"/>
  <c r="I46" i="1"/>
  <c r="E46" i="1"/>
  <c r="I45" i="1"/>
  <c r="E45" i="1"/>
  <c r="I44" i="1"/>
  <c r="E44" i="1"/>
  <c r="I43" i="1"/>
  <c r="E43" i="1"/>
  <c r="I42" i="1"/>
  <c r="D42" i="1"/>
  <c r="C42" i="1"/>
  <c r="E42" i="1" s="1"/>
  <c r="I41" i="1"/>
  <c r="E41" i="1"/>
  <c r="I40" i="1"/>
  <c r="E40" i="1"/>
  <c r="I39" i="1"/>
  <c r="E39" i="1"/>
  <c r="I38" i="1"/>
  <c r="E38" i="1"/>
  <c r="I37" i="1"/>
  <c r="E37" i="1"/>
  <c r="I36" i="1"/>
  <c r="E36" i="1"/>
  <c r="D36" i="1"/>
  <c r="C36" i="1"/>
  <c r="H35" i="1"/>
  <c r="G35" i="1"/>
  <c r="I35" i="1" s="1"/>
  <c r="D35" i="1"/>
  <c r="C35" i="1"/>
  <c r="E35" i="1" s="1"/>
  <c r="E34" i="1"/>
  <c r="E33" i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7" i="1" s="1"/>
  <c r="H66" i="1" s="1"/>
  <c r="G9" i="1"/>
  <c r="I9" i="1" s="1"/>
  <c r="D9" i="1"/>
  <c r="D66" i="1" s="1"/>
  <c r="C9" i="1"/>
  <c r="E9" i="1" s="1"/>
  <c r="C66" i="1" l="1"/>
  <c r="E66" i="1" s="1"/>
  <c r="G47" i="1"/>
  <c r="G66" i="1" l="1"/>
  <c r="I66" i="1" s="1"/>
  <c r="I47" i="1"/>
</calcChain>
</file>

<file path=xl/sharedStrings.xml><?xml version="1.0" encoding="utf-8"?>
<sst xmlns="http://schemas.openxmlformats.org/spreadsheetml/2006/main" count="114" uniqueCount="106">
  <si>
    <t>第三号第一様式（第二十七条第四項関係）</t>
    <phoneticPr fontId="4"/>
  </si>
  <si>
    <t>法人単位貸借対照表</t>
    <phoneticPr fontId="2"/>
  </si>
  <si>
    <t>令和5年3月31日現在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</si>
  <si>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</si>
  <si>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</si>
  <si>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</si>
  <si>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</si>
  <si>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</si>
  <si>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</si>
  <si>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</si>
  <si>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</si>
  <si>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</si>
  <si>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</si>
  <si>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</si>
  <si>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</si>
  <si>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</si>
  <si>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</si>
  <si>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</si>
  <si>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</si>
  <si>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</si>
  <si>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社会福祉連携推進業務短期運営資金借入金</t>
  </si>
  <si>
    <t>　未収収益</t>
  </si>
  <si>
    <t>　役員等短期借入金</t>
  </si>
  <si>
    <t>　受取手形</t>
  </si>
  <si>
    <t>　１年以内返済予定社会福祉連携推進業務設備資金借入金</t>
  </si>
  <si>
    <t>　貯蔵品</t>
  </si>
  <si>
    <t>　１年以内返済予定設備資金借入金</t>
  </si>
  <si>
    <t>　医薬品</t>
  </si>
  <si>
    <t>　１年以内返済予定社会福祉連携推進業務長期運営資金借入金</t>
  </si>
  <si>
    <t>　診療・療養費等材料</t>
  </si>
  <si>
    <t>　１年以内返済予定長期運営資金借入金</t>
  </si>
  <si>
    <t>　給食用材料</t>
  </si>
  <si>
    <t>　１年以内返済予定リース債務</t>
  </si>
  <si>
    <t>　商品・製品</t>
  </si>
  <si>
    <t>　１年以内返済予定役員等長期借入金</t>
  </si>
  <si>
    <t>　仕掛品</t>
  </si>
  <si>
    <t>　１年以内支払予定長期未払金</t>
  </si>
  <si>
    <t>　原材料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</si>
  <si>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</si>
  <si>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</si>
  <si>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</si>
  <si>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</si>
  <si>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</si>
  <si>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</si>
  <si>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</si>
  <si>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１年以内回収予定社会福祉連携推進業務長期貸付金</t>
  </si>
  <si>
    <t>　前受収益</t>
  </si>
  <si>
    <t>　１年以内回収予定長期貸付金</t>
  </si>
  <si>
    <t>　仮受金</t>
  </si>
  <si>
    <t>　社会福祉連携推進業務短期貸付金</t>
  </si>
  <si>
    <t>　賞与引当金</t>
  </si>
  <si>
    <t>　短期貸付金</t>
  </si>
  <si>
    <t>　その他の流動負債</t>
  </si>
  <si>
    <t>　仮払金</t>
  </si>
  <si>
    <t>　その他の流動資産</t>
  </si>
  <si>
    <t>　貸倒引当金</t>
  </si>
  <si>
    <t>　徴収不能引当金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</si>
  <si>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</si>
  <si>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</si>
  <si>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</si>
  <si>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</si>
  <si>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</si>
  <si>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</si>
  <si>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</si>
  <si>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</si>
  <si>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　定期預金</t>
  </si>
  <si>
    <t>　長期運営資金借入金</t>
  </si>
  <si>
    <t>　投資有価証券</t>
  </si>
  <si>
    <t>　リース債務</t>
  </si>
  <si>
    <t>　建物減価償却累計額</t>
  </si>
  <si>
    <t>　役員等長期借入金</t>
  </si>
  <si>
    <t>その他の固定資産</t>
  </si>
  <si>
    <t>　退職給付引当金</t>
  </si>
  <si>
    <t>　役員退職慰労引当金</t>
  </si>
  <si>
    <t>　長期未払金</t>
  </si>
  <si>
    <t>　構築物</t>
  </si>
  <si>
    <t>　長期預り金</t>
  </si>
  <si>
    <t>　機械及び装置</t>
  </si>
  <si>
    <t>　その他の固定負債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</si>
  <si>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</si>
  <si>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</si>
  <si>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</si>
  <si>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</si>
  <si>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</si>
  <si>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</si>
  <si>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</si>
  <si>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</si>
  <si>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</si>
  <si>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</si>
  <si>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</si>
  <si>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（何）積立金</t>
  </si>
  <si>
    <t>　無形リース資産</t>
  </si>
  <si>
    <t>次期繰越活動増減差額</t>
  </si>
  <si>
    <t>　（何）減価償却累計額</t>
  </si>
  <si>
    <t>（うち当期活動増減差額）</t>
  </si>
  <si>
    <t>　社会福祉連携推進業務長期貸付金</t>
  </si>
  <si>
    <t>　長期貸付金</t>
  </si>
  <si>
    <t>　退職給付引当資産</t>
  </si>
  <si>
    <t>　長期預り金積立資産</t>
  </si>
  <si>
    <t>　（何）積立資産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</si>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</sst>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176" fontId="9" fillId="0" borderId="5" xfId="0" applyNumberFormat="1" applyFont="1" applyBorder="1" applyProtection="1">
      <alignment vertical="center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176" fontId="9" fillId="0" borderId="6" xfId="0" applyNumberFormat="1" applyFont="1" applyBorder="1" applyProtection="1">
      <alignment vertical="center"/>
      <protection locked="0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176" fontId="9" fillId="0" borderId="7" xfId="0" applyNumberFormat="1" applyFont="1" applyBorder="1" applyProtection="1">
      <alignment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308E98D7-BD1B-49A9-A0B0-5EECA84977C9}"/>
    <cellStyle name="標準 3" xfId="2" xr:uid="{2F75AA11-12AC-4E29-8F66-4C64F55481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446D-1F1B-444F-8414-B137525B27F7}">
  <sheetPr>
    <pageSetUpPr fitToPage="1"/>
  </sheetPr>
  <dimension ref="B1:I66"/>
  <sheetViews>
    <sheetView showGridLines="0" tabSelected="1" workbookViewId="0"/>
  </sheetViews>
  <sheetFormatPr defaultRowHeight="18.75" x14ac:dyDescent="0.4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 x14ac:dyDescent="0.4">
      <c r="B1" s="1"/>
      <c r="C1" s="1"/>
      <c r="D1" s="1"/>
      <c r="E1" s="1"/>
      <c r="F1" s="1"/>
      <c r="G1" s="1"/>
      <c r="H1" s="1"/>
      <c r="I1" s="1"/>
    </row>
    <row r="2" spans="2:9" ht="21" x14ac:dyDescent="0.4">
      <c r="B2" s="2"/>
      <c r="C2" s="1"/>
      <c r="D2" s="1"/>
      <c r="E2" s="1"/>
      <c r="F2" s="1"/>
      <c r="G2" s="1"/>
      <c r="H2" s="3"/>
      <c r="I2" s="3" t="s">
        <v>0</v>
      </c>
    </row>
    <row r="3" spans="2:9" ht="21" x14ac:dyDescent="0.4">
      <c r="B3" s="4" t="s">
        <v>1</v>
      </c>
      <c r="C3" s="4"/>
      <c r="D3" s="4"/>
      <c r="E3" s="4"/>
      <c r="F3" s="4"/>
      <c r="G3" s="4"/>
      <c r="H3" s="4"/>
      <c r="I3" s="4"/>
    </row>
    <row r="4" spans="2:9" ht="21" x14ac:dyDescent="0.4">
      <c r="B4" s="5"/>
      <c r="C4" s="2"/>
      <c r="D4" s="1"/>
      <c r="E4" s="1"/>
      <c r="F4" s="1"/>
      <c r="G4" s="1"/>
      <c r="H4" s="1"/>
      <c r="I4" s="1"/>
    </row>
    <row r="5" spans="2:9" ht="21" x14ac:dyDescent="0.4">
      <c r="B5" s="6" t="s">
        <v>2</v>
      </c>
      <c r="C5" s="6"/>
      <c r="D5" s="6"/>
      <c r="E5" s="6"/>
      <c r="F5" s="6"/>
      <c r="G5" s="6"/>
      <c r="H5" s="6"/>
      <c r="I5" s="6"/>
    </row>
    <row r="6" spans="2:9" x14ac:dyDescent="0.4">
      <c r="B6" s="7"/>
      <c r="C6" s="1"/>
      <c r="D6" s="1"/>
      <c r="E6" s="1"/>
      <c r="F6" s="1"/>
      <c r="G6" s="1"/>
      <c r="H6" s="1"/>
      <c r="I6" s="8" t="s">
        <v>3</v>
      </c>
    </row>
    <row r="7" spans="2:9" x14ac:dyDescent="0.4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 x14ac:dyDescent="0.4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 x14ac:dyDescent="0.4">
      <c r="B9" s="14" t="s">
        <v>9</v>
      </c>
      <c r="C9" s="15">
        <f>+C10+C11+C12+C13+C14+C15+C16+C17+C18+C19+C20+C21+C22+C23+C24+C25+C26+C27+C28+C29+C30+C31+C32-ABS(C33)-ABS(C34)</f>
        <v>80699090</v>
      </c>
      <c r="D9" s="16">
        <f>+D10+D11+D12+D13+D14+D15+D16+D17+D18+D19+D20+D21+D22+D23+D24+D25+D26+D27+D28+D29+D30+D31+D32-ABS(D33)-ABS(D34)</f>
        <v>69486918</v>
      </c>
      <c r="E9" s="15">
        <f>C9-D9</f>
        <v>11212172</v>
      </c>
      <c r="F9" s="14" t="s">
        <v>10</v>
      </c>
      <c r="G9" s="15">
        <f>+G10+G11+G12+G13+G14+G15+G16+G17+G18+G19+G20+G21+G22+G23+G24+G25+G26+G27+G28+G29+G30</f>
        <v>2315862</v>
      </c>
      <c r="H9" s="16">
        <f>+H10+H11+H12+H13+H14+H15+H16+H17+H18+H19+H20+H21+H22+H23+H24+H25+H26+H27+H28+H29+H30</f>
        <v>2964249</v>
      </c>
      <c r="I9" s="15">
        <f>G9-H9</f>
        <v>-648387</v>
      </c>
    </row>
    <row r="10" spans="2:9" x14ac:dyDescent="0.4">
      <c r="B10" s="17" t="s">
        <v>11</v>
      </c>
      <c r="C10" s="18">
        <v>43215439</v>
      </c>
      <c r="D10" s="19">
        <v>36350205</v>
      </c>
      <c r="E10" s="18">
        <f t="shared" ref="E10:E66" si="0">C10-D10</f>
        <v>6865234</v>
      </c>
      <c r="F10" s="17" t="s">
        <v>12</v>
      </c>
      <c r="G10" s="18"/>
      <c r="H10" s="19"/>
      <c r="I10" s="18">
        <f t="shared" ref="I10:I66" si="1">G10-H10</f>
        <v>0</v>
      </c>
    </row>
    <row r="11" spans="2:9" x14ac:dyDescent="0.4">
      <c r="B11" s="20" t="s">
        <v>13</v>
      </c>
      <c r="C11" s="21">
        <v>50000</v>
      </c>
      <c r="D11" s="22">
        <v>50000</v>
      </c>
      <c r="E11" s="21">
        <f t="shared" si="0"/>
        <v>0</v>
      </c>
      <c r="F11" s="20" t="s">
        <v>14</v>
      </c>
      <c r="G11" s="21">
        <v>1044306</v>
      </c>
      <c r="H11" s="22">
        <v>833518</v>
      </c>
      <c r="I11" s="21">
        <f t="shared" si="1"/>
        <v>210788</v>
      </c>
    </row>
    <row r="12" spans="2:9" x14ac:dyDescent="0.4">
      <c r="B12" s="20" t="s">
        <v>15</v>
      </c>
      <c r="C12" s="21">
        <v>36355602</v>
      </c>
      <c r="D12" s="22">
        <v>32187048</v>
      </c>
      <c r="E12" s="21">
        <f t="shared" si="0"/>
        <v>4168554</v>
      </c>
      <c r="F12" s="20" t="s">
        <v>16</v>
      </c>
      <c r="G12" s="21"/>
      <c r="H12" s="22"/>
      <c r="I12" s="21">
        <f t="shared" si="1"/>
        <v>0</v>
      </c>
    </row>
    <row r="13" spans="2:9" x14ac:dyDescent="0.4">
      <c r="B13" s="20" t="s">
        <v>17</v>
      </c>
      <c r="C13" s="21">
        <v>201130</v>
      </c>
      <c r="D13" s="22">
        <v>106240</v>
      </c>
      <c r="E13" s="21">
        <f t="shared" si="0"/>
        <v>94890</v>
      </c>
      <c r="F13" s="20" t="s">
        <v>18</v>
      </c>
      <c r="G13" s="21"/>
      <c r="H13" s="22"/>
      <c r="I13" s="21">
        <f t="shared" si="1"/>
        <v>0</v>
      </c>
    </row>
    <row r="14" spans="2:9" x14ac:dyDescent="0.4">
      <c r="B14" s="20" t="s">
        <v>19</v>
      </c>
      <c r="C14" s="21"/>
      <c r="D14" s="22"/>
      <c r="E14" s="21">
        <f t="shared" si="0"/>
        <v>0</v>
      </c>
      <c r="F14" s="20" t="s">
        <v>20</v>
      </c>
      <c r="G14" s="21"/>
      <c r="H14" s="22"/>
      <c r="I14" s="21">
        <f t="shared" si="1"/>
        <v>0</v>
      </c>
    </row>
    <row r="15" spans="2:9" x14ac:dyDescent="0.4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 x14ac:dyDescent="0.4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 x14ac:dyDescent="0.4">
      <c r="B17" s="20" t="s">
        <v>25</v>
      </c>
      <c r="C17" s="21">
        <v>848819</v>
      </c>
      <c r="D17" s="22">
        <v>771575</v>
      </c>
      <c r="E17" s="21">
        <f t="shared" si="0"/>
        <v>77244</v>
      </c>
      <c r="F17" s="20" t="s">
        <v>26</v>
      </c>
      <c r="G17" s="21"/>
      <c r="H17" s="22"/>
      <c r="I17" s="21">
        <f t="shared" si="1"/>
        <v>0</v>
      </c>
    </row>
    <row r="18" spans="2:9" x14ac:dyDescent="0.4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 x14ac:dyDescent="0.4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 x14ac:dyDescent="0.4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>
        <v>1271556</v>
      </c>
      <c r="H20" s="22">
        <v>1928628</v>
      </c>
      <c r="I20" s="21">
        <f t="shared" si="1"/>
        <v>-657072</v>
      </c>
    </row>
    <row r="21" spans="2:9" x14ac:dyDescent="0.4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 x14ac:dyDescent="0.4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 x14ac:dyDescent="0.4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/>
      <c r="H23" s="22"/>
      <c r="I23" s="21">
        <f t="shared" si="1"/>
        <v>0</v>
      </c>
    </row>
    <row r="24" spans="2:9" x14ac:dyDescent="0.4">
      <c r="B24" s="20" t="s">
        <v>39</v>
      </c>
      <c r="C24" s="21">
        <v>28100</v>
      </c>
      <c r="D24" s="22">
        <v>21850</v>
      </c>
      <c r="E24" s="21">
        <f t="shared" si="0"/>
        <v>6250</v>
      </c>
      <c r="F24" s="20" t="s">
        <v>40</v>
      </c>
      <c r="G24" s="21"/>
      <c r="H24" s="22">
        <v>202103</v>
      </c>
      <c r="I24" s="21">
        <f t="shared" si="1"/>
        <v>-202103</v>
      </c>
    </row>
    <row r="25" spans="2:9" x14ac:dyDescent="0.4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/>
      <c r="H25" s="22"/>
      <c r="I25" s="21">
        <f t="shared" si="1"/>
        <v>0</v>
      </c>
    </row>
    <row r="26" spans="2:9" x14ac:dyDescent="0.4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 x14ac:dyDescent="0.4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 x14ac:dyDescent="0.4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 x14ac:dyDescent="0.4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/>
      <c r="H29" s="22"/>
      <c r="I29" s="21">
        <f t="shared" si="1"/>
        <v>0</v>
      </c>
    </row>
    <row r="30" spans="2:9" x14ac:dyDescent="0.4">
      <c r="B30" s="20" t="s">
        <v>51</v>
      </c>
      <c r="C30" s="21"/>
      <c r="D30" s="22"/>
      <c r="E30" s="21">
        <f t="shared" si="0"/>
        <v>0</v>
      </c>
      <c r="F30" s="20" t="s">
        <v>52</v>
      </c>
      <c r="G30" s="21"/>
      <c r="H30" s="22"/>
      <c r="I30" s="21">
        <f t="shared" si="1"/>
        <v>0</v>
      </c>
    </row>
    <row r="31" spans="2:9" x14ac:dyDescent="0.4">
      <c r="B31" s="20" t="s">
        <v>53</v>
      </c>
      <c r="C31" s="21"/>
      <c r="D31" s="22"/>
      <c r="E31" s="21">
        <f t="shared" si="0"/>
        <v>0</v>
      </c>
      <c r="F31" s="20"/>
      <c r="G31" s="21"/>
      <c r="H31" s="21"/>
      <c r="I31" s="21"/>
    </row>
    <row r="32" spans="2:9" x14ac:dyDescent="0.4">
      <c r="B32" s="20" t="s">
        <v>54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 x14ac:dyDescent="0.4">
      <c r="B33" s="20" t="s">
        <v>55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 x14ac:dyDescent="0.4">
      <c r="B34" s="20" t="s">
        <v>56</v>
      </c>
      <c r="C34" s="21"/>
      <c r="D34" s="22"/>
      <c r="E34" s="21">
        <f t="shared" si="0"/>
        <v>0</v>
      </c>
      <c r="F34" s="20"/>
      <c r="G34" s="21"/>
      <c r="H34" s="21"/>
      <c r="I34" s="21"/>
    </row>
    <row r="35" spans="2:9" x14ac:dyDescent="0.4">
      <c r="B35" s="14" t="s">
        <v>57</v>
      </c>
      <c r="C35" s="15">
        <f>+C36 +C42</f>
        <v>340263169</v>
      </c>
      <c r="D35" s="16">
        <f>+D36 +D42</f>
        <v>351626548</v>
      </c>
      <c r="E35" s="15">
        <f t="shared" si="0"/>
        <v>-11363379</v>
      </c>
      <c r="F35" s="14" t="s">
        <v>58</v>
      </c>
      <c r="G35" s="15">
        <f>+G36+G37+G38+G39+G40+G41+G42+G43+G44+G45+G46</f>
        <v>79785630</v>
      </c>
      <c r="H35" s="16">
        <f>+H36+H37+H38+H39+H40+H41+H42+H43+H44+H45+H46</f>
        <v>92013186</v>
      </c>
      <c r="I35" s="15">
        <f t="shared" si="1"/>
        <v>-12227556</v>
      </c>
    </row>
    <row r="36" spans="2:9" x14ac:dyDescent="0.4">
      <c r="B36" s="14" t="s">
        <v>59</v>
      </c>
      <c r="C36" s="15">
        <f>+C37+C38+C39+C40-ABS(C41)</f>
        <v>327163078</v>
      </c>
      <c r="D36" s="16">
        <f>+D37+D38+D39+D40-ABS(D41)</f>
        <v>333968338</v>
      </c>
      <c r="E36" s="15">
        <f t="shared" si="0"/>
        <v>-6805260</v>
      </c>
      <c r="F36" s="17" t="s">
        <v>60</v>
      </c>
      <c r="G36" s="18"/>
      <c r="H36" s="19"/>
      <c r="I36" s="18">
        <f t="shared" si="1"/>
        <v>0</v>
      </c>
    </row>
    <row r="37" spans="2:9" x14ac:dyDescent="0.4">
      <c r="B37" s="17" t="s">
        <v>61</v>
      </c>
      <c r="C37" s="18">
        <v>52752187</v>
      </c>
      <c r="D37" s="19">
        <v>52752187</v>
      </c>
      <c r="E37" s="18">
        <f t="shared" si="0"/>
        <v>0</v>
      </c>
      <c r="F37" s="20" t="s">
        <v>62</v>
      </c>
      <c r="G37" s="21">
        <v>78726000</v>
      </c>
      <c r="H37" s="22">
        <v>89682000</v>
      </c>
      <c r="I37" s="21">
        <f t="shared" si="1"/>
        <v>-10956000</v>
      </c>
    </row>
    <row r="38" spans="2:9" x14ac:dyDescent="0.4">
      <c r="B38" s="20" t="s">
        <v>63</v>
      </c>
      <c r="C38" s="21">
        <v>264410891</v>
      </c>
      <c r="D38" s="22">
        <v>271216151</v>
      </c>
      <c r="E38" s="21">
        <f t="shared" si="0"/>
        <v>-6805260</v>
      </c>
      <c r="F38" s="20" t="s">
        <v>64</v>
      </c>
      <c r="G38" s="21"/>
      <c r="H38" s="22"/>
      <c r="I38" s="21">
        <f t="shared" si="1"/>
        <v>0</v>
      </c>
    </row>
    <row r="39" spans="2:9" x14ac:dyDescent="0.4">
      <c r="B39" s="20" t="s">
        <v>65</v>
      </c>
      <c r="C39" s="21">
        <v>10000000</v>
      </c>
      <c r="D39" s="22">
        <v>10000000</v>
      </c>
      <c r="E39" s="21">
        <f t="shared" si="0"/>
        <v>0</v>
      </c>
      <c r="F39" s="20" t="s">
        <v>66</v>
      </c>
      <c r="G39" s="21"/>
      <c r="H39" s="22"/>
      <c r="I39" s="21">
        <f t="shared" si="1"/>
        <v>0</v>
      </c>
    </row>
    <row r="40" spans="2:9" x14ac:dyDescent="0.4">
      <c r="B40" s="20" t="s">
        <v>67</v>
      </c>
      <c r="C40" s="21"/>
      <c r="D40" s="22"/>
      <c r="E40" s="21">
        <f t="shared" si="0"/>
        <v>0</v>
      </c>
      <c r="F40" s="20" t="s">
        <v>68</v>
      </c>
      <c r="G40" s="21">
        <v>1059630</v>
      </c>
      <c r="H40" s="22">
        <v>2331186</v>
      </c>
      <c r="I40" s="21">
        <f t="shared" si="1"/>
        <v>-1271556</v>
      </c>
    </row>
    <row r="41" spans="2:9" x14ac:dyDescent="0.4">
      <c r="B41" s="23" t="s">
        <v>69</v>
      </c>
      <c r="C41" s="24"/>
      <c r="D41" s="25"/>
      <c r="E41" s="24">
        <f t="shared" si="0"/>
        <v>0</v>
      </c>
      <c r="F41" s="20" t="s">
        <v>70</v>
      </c>
      <c r="G41" s="21"/>
      <c r="H41" s="22"/>
      <c r="I41" s="21">
        <f t="shared" si="1"/>
        <v>0</v>
      </c>
    </row>
    <row r="42" spans="2:9" x14ac:dyDescent="0.4">
      <c r="B42" s="14" t="s">
        <v>71</v>
      </c>
      <c r="C42" s="15">
        <f>+C43+C44+C45+C46+C47+C48+C49+C50+C51+C52+C53-ABS(C54)+C55+C56+C57+C58+C59+C60+C61+C62+C63-ABS(C64)-ABS(C65)</f>
        <v>13100091</v>
      </c>
      <c r="D42" s="16">
        <f>+D43+D44+D45+D46+D47+D48+D49+D50+D51+D52+D53-ABS(D54)+D55+D56+D57+D58+D59+D60+D61+D62+D63-ABS(D64)-ABS(D65)</f>
        <v>17658210</v>
      </c>
      <c r="E42" s="15">
        <f t="shared" si="0"/>
        <v>-4558119</v>
      </c>
      <c r="F42" s="20" t="s">
        <v>72</v>
      </c>
      <c r="G42" s="21"/>
      <c r="H42" s="22"/>
      <c r="I42" s="21">
        <f t="shared" si="1"/>
        <v>0</v>
      </c>
    </row>
    <row r="43" spans="2:9" x14ac:dyDescent="0.4">
      <c r="B43" s="17" t="s">
        <v>61</v>
      </c>
      <c r="C43" s="18"/>
      <c r="D43" s="19"/>
      <c r="E43" s="18">
        <f t="shared" si="0"/>
        <v>0</v>
      </c>
      <c r="F43" s="20" t="s">
        <v>73</v>
      </c>
      <c r="G43" s="21"/>
      <c r="H43" s="22"/>
      <c r="I43" s="21">
        <f t="shared" si="1"/>
        <v>0</v>
      </c>
    </row>
    <row r="44" spans="2:9" x14ac:dyDescent="0.4">
      <c r="B44" s="20" t="s">
        <v>63</v>
      </c>
      <c r="C44" s="21"/>
      <c r="D44" s="22"/>
      <c r="E44" s="21">
        <f t="shared" si="0"/>
        <v>0</v>
      </c>
      <c r="F44" s="20" t="s">
        <v>74</v>
      </c>
      <c r="G44" s="21"/>
      <c r="H44" s="22"/>
      <c r="I44" s="21">
        <f t="shared" si="1"/>
        <v>0</v>
      </c>
    </row>
    <row r="45" spans="2:9" x14ac:dyDescent="0.4">
      <c r="B45" s="20" t="s">
        <v>75</v>
      </c>
      <c r="C45" s="21">
        <v>2601186</v>
      </c>
      <c r="D45" s="22">
        <v>3110926</v>
      </c>
      <c r="E45" s="21">
        <f t="shared" si="0"/>
        <v>-509740</v>
      </c>
      <c r="F45" s="20" t="s">
        <v>76</v>
      </c>
      <c r="G45" s="21"/>
      <c r="H45" s="22"/>
      <c r="I45" s="21">
        <f t="shared" si="1"/>
        <v>0</v>
      </c>
    </row>
    <row r="46" spans="2:9" x14ac:dyDescent="0.4">
      <c r="B46" s="20" t="s">
        <v>77</v>
      </c>
      <c r="C46" s="21">
        <v>5557383</v>
      </c>
      <c r="D46" s="22">
        <v>6647771</v>
      </c>
      <c r="E46" s="21">
        <f t="shared" si="0"/>
        <v>-1090388</v>
      </c>
      <c r="F46" s="20" t="s">
        <v>78</v>
      </c>
      <c r="G46" s="21"/>
      <c r="H46" s="22"/>
      <c r="I46" s="21">
        <f t="shared" si="1"/>
        <v>0</v>
      </c>
    </row>
    <row r="47" spans="2:9" x14ac:dyDescent="0.4">
      <c r="B47" s="20" t="s">
        <v>79</v>
      </c>
      <c r="C47" s="21">
        <v>492687</v>
      </c>
      <c r="D47" s="22">
        <v>916681</v>
      </c>
      <c r="E47" s="21">
        <f t="shared" si="0"/>
        <v>-423994</v>
      </c>
      <c r="F47" s="14" t="s">
        <v>80</v>
      </c>
      <c r="G47" s="15">
        <f>+G9 +G35</f>
        <v>82101492</v>
      </c>
      <c r="H47" s="15">
        <f>+H9 +H35</f>
        <v>94977435</v>
      </c>
      <c r="I47" s="15">
        <f t="shared" si="1"/>
        <v>-12875943</v>
      </c>
    </row>
    <row r="48" spans="2:9" x14ac:dyDescent="0.4">
      <c r="B48" s="20" t="s">
        <v>81</v>
      </c>
      <c r="C48" s="21">
        <v>1186114</v>
      </c>
      <c r="D48" s="22">
        <v>1643205</v>
      </c>
      <c r="E48" s="21">
        <f t="shared" si="0"/>
        <v>-457091</v>
      </c>
      <c r="F48" s="26" t="s">
        <v>82</v>
      </c>
      <c r="G48" s="27"/>
      <c r="H48" s="27"/>
      <c r="I48" s="28"/>
    </row>
    <row r="49" spans="2:9" x14ac:dyDescent="0.4">
      <c r="B49" s="20" t="s">
        <v>83</v>
      </c>
      <c r="C49" s="21"/>
      <c r="D49" s="22"/>
      <c r="E49" s="21">
        <f t="shared" si="0"/>
        <v>0</v>
      </c>
      <c r="F49" s="17" t="s">
        <v>84</v>
      </c>
      <c r="G49" s="18">
        <v>10000000</v>
      </c>
      <c r="H49" s="19">
        <v>10000000</v>
      </c>
      <c r="I49" s="18">
        <f t="shared" si="1"/>
        <v>0</v>
      </c>
    </row>
    <row r="50" spans="2:9" x14ac:dyDescent="0.4">
      <c r="B50" s="20" t="s">
        <v>85</v>
      </c>
      <c r="C50" s="21">
        <v>2717685</v>
      </c>
      <c r="D50" s="22">
        <v>4687927</v>
      </c>
      <c r="E50" s="21">
        <f t="shared" si="0"/>
        <v>-1970242</v>
      </c>
      <c r="F50" s="20" t="s">
        <v>86</v>
      </c>
      <c r="G50" s="21"/>
      <c r="H50" s="22"/>
      <c r="I50" s="21">
        <f t="shared" si="1"/>
        <v>0</v>
      </c>
    </row>
    <row r="51" spans="2:9" x14ac:dyDescent="0.4">
      <c r="B51" s="20" t="s">
        <v>87</v>
      </c>
      <c r="C51" s="21">
        <v>121006</v>
      </c>
      <c r="D51" s="22">
        <v>166230</v>
      </c>
      <c r="E51" s="21">
        <f t="shared" si="0"/>
        <v>-45224</v>
      </c>
      <c r="F51" s="20" t="s">
        <v>88</v>
      </c>
      <c r="G51" s="21">
        <f>+G52</f>
        <v>0</v>
      </c>
      <c r="H51" s="22">
        <f>+H52</f>
        <v>0</v>
      </c>
      <c r="I51" s="21">
        <f t="shared" si="1"/>
        <v>0</v>
      </c>
    </row>
    <row r="52" spans="2:9" x14ac:dyDescent="0.4">
      <c r="B52" s="20" t="s">
        <v>89</v>
      </c>
      <c r="C52" s="21">
        <v>69930</v>
      </c>
      <c r="D52" s="22">
        <v>116550</v>
      </c>
      <c r="E52" s="21">
        <f t="shared" si="0"/>
        <v>-46620</v>
      </c>
      <c r="F52" s="20" t="s">
        <v>90</v>
      </c>
      <c r="G52" s="21"/>
      <c r="H52" s="22"/>
      <c r="I52" s="21">
        <f t="shared" si="1"/>
        <v>0</v>
      </c>
    </row>
    <row r="53" spans="2:9" x14ac:dyDescent="0.4">
      <c r="B53" s="20" t="s">
        <v>91</v>
      </c>
      <c r="C53" s="21"/>
      <c r="D53" s="22"/>
      <c r="E53" s="21">
        <f t="shared" si="0"/>
        <v>0</v>
      </c>
      <c r="F53" s="20" t="s">
        <v>92</v>
      </c>
      <c r="G53" s="21">
        <v>328860767</v>
      </c>
      <c r="H53" s="22">
        <v>316136031</v>
      </c>
      <c r="I53" s="21">
        <f t="shared" si="1"/>
        <v>12724736</v>
      </c>
    </row>
    <row r="54" spans="2:9" x14ac:dyDescent="0.4">
      <c r="B54" s="20" t="s">
        <v>93</v>
      </c>
      <c r="C54" s="21"/>
      <c r="D54" s="22"/>
      <c r="E54" s="21">
        <f t="shared" si="0"/>
        <v>0</v>
      </c>
      <c r="F54" s="20" t="s">
        <v>94</v>
      </c>
      <c r="G54" s="21">
        <v>12724736</v>
      </c>
      <c r="H54" s="22">
        <v>-1531216</v>
      </c>
      <c r="I54" s="21">
        <f t="shared" si="1"/>
        <v>14255952</v>
      </c>
    </row>
    <row r="55" spans="2:9" x14ac:dyDescent="0.4">
      <c r="B55" s="20" t="s">
        <v>67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 x14ac:dyDescent="0.4">
      <c r="B56" s="20" t="s">
        <v>95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 x14ac:dyDescent="0.4">
      <c r="B57" s="20" t="s">
        <v>96</v>
      </c>
      <c r="C57" s="21"/>
      <c r="D57" s="22"/>
      <c r="E57" s="21">
        <f t="shared" si="0"/>
        <v>0</v>
      </c>
      <c r="F57" s="20"/>
      <c r="G57" s="21"/>
      <c r="H57" s="21"/>
      <c r="I57" s="21"/>
    </row>
    <row r="58" spans="2:9" x14ac:dyDescent="0.4">
      <c r="B58" s="20" t="s">
        <v>97</v>
      </c>
      <c r="C58" s="21"/>
      <c r="D58" s="22"/>
      <c r="E58" s="21">
        <f t="shared" si="0"/>
        <v>0</v>
      </c>
      <c r="F58" s="20"/>
      <c r="G58" s="21"/>
      <c r="H58" s="21"/>
      <c r="I58" s="21"/>
    </row>
    <row r="59" spans="2:9" x14ac:dyDescent="0.4">
      <c r="B59" s="20" t="s">
        <v>98</v>
      </c>
      <c r="C59" s="21"/>
      <c r="D59" s="22"/>
      <c r="E59" s="21">
        <f t="shared" si="0"/>
        <v>0</v>
      </c>
      <c r="F59" s="20"/>
      <c r="G59" s="21"/>
      <c r="H59" s="21"/>
      <c r="I59" s="21"/>
    </row>
    <row r="60" spans="2:9" x14ac:dyDescent="0.4">
      <c r="B60" s="20" t="s">
        <v>99</v>
      </c>
      <c r="C60" s="21"/>
      <c r="D60" s="22"/>
      <c r="E60" s="21">
        <f t="shared" si="0"/>
        <v>0</v>
      </c>
      <c r="F60" s="20"/>
      <c r="G60" s="21"/>
      <c r="H60" s="21"/>
      <c r="I60" s="21"/>
    </row>
    <row r="61" spans="2:9" x14ac:dyDescent="0.4">
      <c r="B61" s="20" t="s">
        <v>100</v>
      </c>
      <c r="C61" s="21">
        <v>250000</v>
      </c>
      <c r="D61" s="22">
        <v>250000</v>
      </c>
      <c r="E61" s="21">
        <f t="shared" si="0"/>
        <v>0</v>
      </c>
      <c r="F61" s="20"/>
      <c r="G61" s="21"/>
      <c r="H61" s="21"/>
      <c r="I61" s="21"/>
    </row>
    <row r="62" spans="2:9" x14ac:dyDescent="0.4">
      <c r="B62" s="20" t="s">
        <v>101</v>
      </c>
      <c r="C62" s="21">
        <v>104100</v>
      </c>
      <c r="D62" s="22">
        <v>118920</v>
      </c>
      <c r="E62" s="21">
        <f t="shared" si="0"/>
        <v>-14820</v>
      </c>
      <c r="F62" s="20"/>
      <c r="G62" s="21"/>
      <c r="H62" s="21"/>
      <c r="I62" s="21"/>
    </row>
    <row r="63" spans="2:9" x14ac:dyDescent="0.4">
      <c r="B63" s="20" t="s">
        <v>102</v>
      </c>
      <c r="C63" s="21"/>
      <c r="D63" s="22"/>
      <c r="E63" s="21">
        <f t="shared" si="0"/>
        <v>0</v>
      </c>
      <c r="F63" s="20"/>
      <c r="G63" s="21"/>
      <c r="H63" s="21"/>
      <c r="I63" s="21"/>
    </row>
    <row r="64" spans="2:9" x14ac:dyDescent="0.4">
      <c r="B64" s="20" t="s">
        <v>55</v>
      </c>
      <c r="C64" s="21"/>
      <c r="D64" s="22"/>
      <c r="E64" s="21">
        <f t="shared" si="0"/>
        <v>0</v>
      </c>
      <c r="F64" s="23"/>
      <c r="G64" s="24"/>
      <c r="H64" s="24"/>
      <c r="I64" s="24"/>
    </row>
    <row r="65" spans="2:9" x14ac:dyDescent="0.4">
      <c r="B65" s="23" t="s">
        <v>56</v>
      </c>
      <c r="C65" s="24"/>
      <c r="D65" s="25"/>
      <c r="E65" s="24">
        <f t="shared" si="0"/>
        <v>0</v>
      </c>
      <c r="F65" s="14" t="s">
        <v>103</v>
      </c>
      <c r="G65" s="15">
        <f>+G49 +G50 +G51 +G53</f>
        <v>338860767</v>
      </c>
      <c r="H65" s="15">
        <f>+H49 +H50 +H51 +H53</f>
        <v>326136031</v>
      </c>
      <c r="I65" s="15">
        <f t="shared" si="1"/>
        <v>12724736</v>
      </c>
    </row>
    <row r="66" spans="2:9" x14ac:dyDescent="0.4">
      <c r="B66" s="14" t="s">
        <v>104</v>
      </c>
      <c r="C66" s="15">
        <f>+C9 +C35</f>
        <v>420962259</v>
      </c>
      <c r="D66" s="15">
        <f>+D9 +D35</f>
        <v>421113466</v>
      </c>
      <c r="E66" s="15">
        <f t="shared" si="0"/>
        <v>-151207</v>
      </c>
      <c r="F66" s="29" t="s">
        <v>105</v>
      </c>
      <c r="G66" s="30">
        <f>+G47 +G65</f>
        <v>420962259</v>
      </c>
      <c r="H66" s="30">
        <f>+H47 +H65</f>
        <v>421113466</v>
      </c>
      <c r="I66" s="30">
        <f t="shared" si="1"/>
        <v>-151207</v>
      </c>
    </row>
  </sheetData>
  <mergeCells count="5">
    <mergeCell ref="B3:I3"/>
    <mergeCell ref="B5:I5"/>
    <mergeCell ref="B7:E7"/>
    <mergeCell ref="F7:I7"/>
    <mergeCell ref="F48:I48"/>
  </mergeCells>
  <phoneticPr fontId="2"/>
  <pageMargins left="0.7" right="0.7" top="0.75" bottom="0.75" header="0.3" footer="0.3"/>
  <pageSetup paperSize="9" fitToHeight="0" orientation="portrait" r:id="rId1"/>
  <headerFooter>
    <oddHeader>&amp;L社会福祉法人　身障者ポニーの会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keiri</dc:creator>
  <cp:lastModifiedBy>keiri</cp:lastModifiedBy>
  <dcterms:created xsi:type="dcterms:W3CDTF">2023-06-15T03:15:42Z</dcterms:created>
  <dcterms:modified xsi:type="dcterms:W3CDTF">2023-06-15T03:15:43Z</dcterms:modified>
</cp:coreProperties>
</file>