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はとぽっぽ\新しいフォルダー\新しいフォルダ\R6（R7.4.1現在）\公開用計算書類\"/>
    </mc:Choice>
  </mc:AlternateContent>
  <xr:revisionPtr revIDLastSave="0" documentId="8_{32283850-1707-4756-9F2A-2723CB7D66F0}" xr6:coauthVersionLast="47" xr6:coauthVersionMax="47" xr10:uidLastSave="{00000000-0000-0000-0000-000000000000}"/>
  <bookViews>
    <workbookView xWindow="-108" yWindow="-108" windowWidth="23256" windowHeight="12576" xr2:uid="{9632002F-3710-4DEF-94CB-DF9C6C1B4009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E35" i="1"/>
  <c r="E34" i="1"/>
  <c r="E33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H25" i="1"/>
  <c r="G25" i="1"/>
  <c r="G35" i="1" s="1"/>
  <c r="I35" i="1" s="1"/>
  <c r="E25" i="1"/>
  <c r="I24" i="1"/>
  <c r="E24" i="1"/>
  <c r="I23" i="1"/>
  <c r="D23" i="1"/>
  <c r="C23" i="1"/>
  <c r="E23" i="1" s="1"/>
  <c r="E22" i="1"/>
  <c r="E21" i="1"/>
  <c r="I20" i="1"/>
  <c r="D20" i="1"/>
  <c r="D19" i="1" s="1"/>
  <c r="C20" i="1"/>
  <c r="E20" i="1" s="1"/>
  <c r="I19" i="1"/>
  <c r="H19" i="1"/>
  <c r="H21" i="1" s="1"/>
  <c r="H36" i="1" s="1"/>
  <c r="G19" i="1"/>
  <c r="G21" i="1" s="1"/>
  <c r="E18" i="1"/>
  <c r="E17" i="1"/>
  <c r="E16" i="1"/>
  <c r="E15" i="1"/>
  <c r="I14" i="1"/>
  <c r="E14" i="1"/>
  <c r="I13" i="1"/>
  <c r="E13" i="1"/>
  <c r="I12" i="1"/>
  <c r="E12" i="1"/>
  <c r="I11" i="1"/>
  <c r="E11" i="1"/>
  <c r="I10" i="1"/>
  <c r="E10" i="1"/>
  <c r="H9" i="1"/>
  <c r="G9" i="1"/>
  <c r="I9" i="1" s="1"/>
  <c r="D9" i="1"/>
  <c r="E9" i="1" s="1"/>
  <c r="C9" i="1"/>
  <c r="G36" i="1" l="1"/>
  <c r="I36" i="1" s="1"/>
  <c r="I21" i="1"/>
  <c r="D36" i="1"/>
  <c r="C19" i="1"/>
  <c r="E19" i="1" s="1"/>
  <c r="I25" i="1"/>
  <c r="C36" i="1" l="1"/>
  <c r="E36" i="1" s="1"/>
</calcChain>
</file>

<file path=xl/sharedStrings.xml><?xml version="1.0" encoding="utf-8"?>
<sst xmlns="http://schemas.openxmlformats.org/spreadsheetml/2006/main" count="61" uniqueCount="57">
  <si>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</si>
  <si>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</si>
  <si>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</si>
  <si>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</si>
  <si>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</si>
  <si>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</si>
  <si>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</si>
  <si>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</si>
  <si>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</si>
  <si>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</si>
  <si>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</si>
  <si>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</si>
  <si>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</si>
  <si>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他店商品券</t>
  </si>
  <si>
    <t>　その他の未払金</t>
  </si>
  <si>
    <t>　事業未収金</t>
  </si>
  <si>
    <t>　１年以内返済予定設備資金借入金</t>
  </si>
  <si>
    <t>　未収金</t>
  </si>
  <si>
    <t>　職員預り金</t>
  </si>
  <si>
    <t>　未収補助金</t>
  </si>
  <si>
    <t>　賞与引当金</t>
  </si>
  <si>
    <t>　未収収益</t>
  </si>
  <si>
    <t>　商品・製品</t>
  </si>
  <si>
    <t>　原材料</t>
  </si>
  <si>
    <t>　立替金</t>
  </si>
  <si>
    <t>固定資産</t>
  </si>
  <si>
    <t>固定負債</t>
  </si>
  <si>
    <t>基本財産</t>
  </si>
  <si>
    <t>　設備資金借入金</t>
  </si>
  <si>
    <t>　土地</t>
  </si>
  <si>
    <t>負債の部合計</t>
  </si>
  <si>
    <t>　建物</t>
  </si>
  <si>
    <t>純資産の部</t>
  </si>
  <si>
    <t>その他の固定資産</t>
  </si>
  <si>
    <t>基本金</t>
  </si>
  <si>
    <t>国庫補助金等特別積立金</t>
  </si>
  <si>
    <t>　構築物</t>
  </si>
  <si>
    <t>その他の積立金</t>
  </si>
  <si>
    <t>　機械及び装置</t>
  </si>
  <si>
    <t>　工賃変動積立金</t>
  </si>
  <si>
    <t>　車輌運搬具</t>
  </si>
  <si>
    <t>　施設等整備積立金</t>
  </si>
  <si>
    <t>　器具及び備品</t>
  </si>
  <si>
    <t>　設備等整備積立金</t>
  </si>
  <si>
    <t>　権利</t>
  </si>
  <si>
    <t>　人件費積立金</t>
  </si>
  <si>
    <t>　リサイクル預託金</t>
  </si>
  <si>
    <t>次期繰越活動増減差額</t>
  </si>
  <si>
    <t>　差入保証金</t>
  </si>
  <si>
    <t>（うち当期活動増減差額）</t>
  </si>
  <si>
    <t>　工賃変動積立資産</t>
  </si>
  <si>
    <t>　施設等整備積立資産</t>
  </si>
  <si>
    <t>　設備等整備積立資産</t>
  </si>
  <si>
    <t>　人件費積立資産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</si>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</sst>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6C21C611-62D4-4980-9F18-022FAB7B4ED6}"/>
    <cellStyle name="標準 3" xfId="2" xr:uid="{91835AC1-D150-4AE9-A91B-59CF0BB8B3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CB7B-8EDD-486D-B63D-5B1AE16B6FEA}">
  <sheetPr>
    <pageSetUpPr fitToPage="1"/>
  </sheetPr>
  <dimension ref="B1:I36"/>
  <sheetViews>
    <sheetView showGridLines="0" tabSelected="1" workbookViewId="0"/>
  </sheetViews>
  <sheetFormatPr defaultRowHeight="18" x14ac:dyDescent="0.45"/>
  <cols>
    <col min="1" max="1" width="3" customWidth="1"/>
    <col min="2" max="2" width="36.5" customWidth="1"/>
    <col min="3" max="5" width="21.296875" customWidth="1"/>
    <col min="6" max="6" width="36.5" customWidth="1"/>
    <col min="7" max="9" width="21.296875" customWidth="1"/>
  </cols>
  <sheetData>
    <row r="1" spans="2:9" x14ac:dyDescent="0.45">
      <c r="B1" s="1"/>
      <c r="C1" s="1"/>
      <c r="D1" s="1"/>
      <c r="E1" s="1"/>
      <c r="F1" s="1"/>
      <c r="G1" s="1"/>
      <c r="H1" s="1"/>
      <c r="I1" s="1"/>
    </row>
    <row r="2" spans="2:9" ht="22.8" x14ac:dyDescent="0.45">
      <c r="B2" s="2"/>
      <c r="C2" s="1"/>
      <c r="D2" s="1"/>
      <c r="E2" s="1"/>
      <c r="F2" s="1"/>
      <c r="G2" s="1"/>
      <c r="H2" s="3"/>
      <c r="I2" s="3" t="s">
        <v>0</v>
      </c>
    </row>
    <row r="3" spans="2:9" ht="22.8" x14ac:dyDescent="0.45">
      <c r="B3" s="4" t="s">
        <v>1</v>
      </c>
      <c r="C3" s="4"/>
      <c r="D3" s="4"/>
      <c r="E3" s="4"/>
      <c r="F3" s="4"/>
      <c r="G3" s="4"/>
      <c r="H3" s="4"/>
      <c r="I3" s="4"/>
    </row>
    <row r="4" spans="2:9" ht="22.8" x14ac:dyDescent="0.45">
      <c r="B4" s="5"/>
      <c r="C4" s="2"/>
      <c r="D4" s="1"/>
      <c r="E4" s="1"/>
      <c r="F4" s="1"/>
      <c r="G4" s="1"/>
      <c r="H4" s="1"/>
      <c r="I4" s="1"/>
    </row>
    <row r="5" spans="2:9" ht="22.8" x14ac:dyDescent="0.45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5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5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5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5">
      <c r="B9" s="14" t="s">
        <v>9</v>
      </c>
      <c r="C9" s="15">
        <f>+C10+C11+C12+C13+C14+C15+C16+C17+C18</f>
        <v>66404903</v>
      </c>
      <c r="D9" s="16">
        <f>+D10+D11+D12+D13+D14+D15+D16+D17+D18</f>
        <v>61054661</v>
      </c>
      <c r="E9" s="15">
        <f>C9-D9</f>
        <v>5350242</v>
      </c>
      <c r="F9" s="14" t="s">
        <v>10</v>
      </c>
      <c r="G9" s="15">
        <f>+G10+G11+G12+G13+G14</f>
        <v>12848867</v>
      </c>
      <c r="H9" s="16">
        <f>+H10+H11+H12+H13+H14</f>
        <v>11642384</v>
      </c>
      <c r="I9" s="15">
        <f>G9-H9</f>
        <v>1206483</v>
      </c>
    </row>
    <row r="10" spans="2:9" x14ac:dyDescent="0.45">
      <c r="B10" s="17" t="s">
        <v>11</v>
      </c>
      <c r="C10" s="18">
        <v>47785376</v>
      </c>
      <c r="D10" s="19">
        <v>42674696</v>
      </c>
      <c r="E10" s="18">
        <f t="shared" ref="E10:E36" si="0">C10-D10</f>
        <v>5110680</v>
      </c>
      <c r="F10" s="20" t="s">
        <v>12</v>
      </c>
      <c r="G10" s="21">
        <v>1331193</v>
      </c>
      <c r="H10" s="22">
        <v>968287</v>
      </c>
      <c r="I10" s="21">
        <f t="shared" ref="I10:I36" si="1">G10-H10</f>
        <v>362906</v>
      </c>
    </row>
    <row r="11" spans="2:9" x14ac:dyDescent="0.45">
      <c r="B11" s="20" t="s">
        <v>13</v>
      </c>
      <c r="C11" s="21">
        <v>0</v>
      </c>
      <c r="D11" s="22">
        <v>1510</v>
      </c>
      <c r="E11" s="21">
        <f t="shared" si="0"/>
        <v>-1510</v>
      </c>
      <c r="F11" s="20" t="s">
        <v>14</v>
      </c>
      <c r="G11" s="21">
        <v>7463452</v>
      </c>
      <c r="H11" s="22">
        <v>7090986</v>
      </c>
      <c r="I11" s="21">
        <f t="shared" si="1"/>
        <v>372466</v>
      </c>
    </row>
    <row r="12" spans="2:9" x14ac:dyDescent="0.45">
      <c r="B12" s="20" t="s">
        <v>15</v>
      </c>
      <c r="C12" s="21">
        <v>14536608</v>
      </c>
      <c r="D12" s="22">
        <v>13934085</v>
      </c>
      <c r="E12" s="21">
        <f t="shared" si="0"/>
        <v>602523</v>
      </c>
      <c r="F12" s="20" t="s">
        <v>16</v>
      </c>
      <c r="G12" s="21">
        <v>1032000</v>
      </c>
      <c r="H12" s="22">
        <v>1032000</v>
      </c>
      <c r="I12" s="21">
        <f t="shared" si="1"/>
        <v>0</v>
      </c>
    </row>
    <row r="13" spans="2:9" x14ac:dyDescent="0.45">
      <c r="B13" s="20" t="s">
        <v>17</v>
      </c>
      <c r="C13" s="21">
        <v>1079512</v>
      </c>
      <c r="D13" s="22">
        <v>1114328</v>
      </c>
      <c r="E13" s="21">
        <f t="shared" si="0"/>
        <v>-34816</v>
      </c>
      <c r="F13" s="20" t="s">
        <v>18</v>
      </c>
      <c r="G13" s="21">
        <v>850222</v>
      </c>
      <c r="H13" s="22">
        <v>412111</v>
      </c>
      <c r="I13" s="21">
        <f t="shared" si="1"/>
        <v>438111</v>
      </c>
    </row>
    <row r="14" spans="2:9" x14ac:dyDescent="0.45">
      <c r="B14" s="20" t="s">
        <v>19</v>
      </c>
      <c r="C14" s="21"/>
      <c r="D14" s="22"/>
      <c r="E14" s="21">
        <f t="shared" si="0"/>
        <v>0</v>
      </c>
      <c r="F14" s="20" t="s">
        <v>20</v>
      </c>
      <c r="G14" s="21">
        <v>2172000</v>
      </c>
      <c r="H14" s="22">
        <v>2139000</v>
      </c>
      <c r="I14" s="21">
        <f t="shared" si="1"/>
        <v>33000</v>
      </c>
    </row>
    <row r="15" spans="2:9" x14ac:dyDescent="0.45">
      <c r="B15" s="20" t="s">
        <v>21</v>
      </c>
      <c r="C15" s="21">
        <v>60000</v>
      </c>
      <c r="D15" s="22">
        <v>60000</v>
      </c>
      <c r="E15" s="21">
        <f t="shared" si="0"/>
        <v>0</v>
      </c>
      <c r="F15" s="20"/>
      <c r="G15" s="21"/>
      <c r="H15" s="21"/>
      <c r="I15" s="21"/>
    </row>
    <row r="16" spans="2:9" x14ac:dyDescent="0.45">
      <c r="B16" s="20" t="s">
        <v>22</v>
      </c>
      <c r="C16" s="21">
        <v>798559</v>
      </c>
      <c r="D16" s="22">
        <v>837826</v>
      </c>
      <c r="E16" s="21">
        <f t="shared" si="0"/>
        <v>-39267</v>
      </c>
      <c r="F16" s="20"/>
      <c r="G16" s="21"/>
      <c r="H16" s="21"/>
      <c r="I16" s="21"/>
    </row>
    <row r="17" spans="2:9" x14ac:dyDescent="0.45">
      <c r="B17" s="20" t="s">
        <v>23</v>
      </c>
      <c r="C17" s="21">
        <v>2120008</v>
      </c>
      <c r="D17" s="22">
        <v>2410716</v>
      </c>
      <c r="E17" s="21">
        <f t="shared" si="0"/>
        <v>-290708</v>
      </c>
      <c r="F17" s="20"/>
      <c r="G17" s="21"/>
      <c r="H17" s="21"/>
      <c r="I17" s="21"/>
    </row>
    <row r="18" spans="2:9" x14ac:dyDescent="0.45">
      <c r="B18" s="20" t="s">
        <v>24</v>
      </c>
      <c r="C18" s="21">
        <v>24840</v>
      </c>
      <c r="D18" s="22">
        <v>21500</v>
      </c>
      <c r="E18" s="21">
        <f t="shared" si="0"/>
        <v>3340</v>
      </c>
      <c r="F18" s="20"/>
      <c r="G18" s="21"/>
      <c r="H18" s="21"/>
      <c r="I18" s="21"/>
    </row>
    <row r="19" spans="2:9" x14ac:dyDescent="0.45">
      <c r="B19" s="14" t="s">
        <v>25</v>
      </c>
      <c r="C19" s="15">
        <f>+C20 +C23</f>
        <v>251488094</v>
      </c>
      <c r="D19" s="16">
        <f>+D20 +D23</f>
        <v>251186880</v>
      </c>
      <c r="E19" s="15">
        <f t="shared" si="0"/>
        <v>301214</v>
      </c>
      <c r="F19" s="14" t="s">
        <v>26</v>
      </c>
      <c r="G19" s="15">
        <f>+G20</f>
        <v>6192000</v>
      </c>
      <c r="H19" s="16">
        <f>+H20</f>
        <v>7224000</v>
      </c>
      <c r="I19" s="15">
        <f t="shared" si="1"/>
        <v>-1032000</v>
      </c>
    </row>
    <row r="20" spans="2:9" x14ac:dyDescent="0.45">
      <c r="B20" s="14" t="s">
        <v>27</v>
      </c>
      <c r="C20" s="15">
        <f>+C21+C22</f>
        <v>172014663</v>
      </c>
      <c r="D20" s="16">
        <f>+D21+D22</f>
        <v>181118455</v>
      </c>
      <c r="E20" s="15">
        <f t="shared" si="0"/>
        <v>-9103792</v>
      </c>
      <c r="F20" s="20" t="s">
        <v>28</v>
      </c>
      <c r="G20" s="21">
        <v>6192000</v>
      </c>
      <c r="H20" s="22">
        <v>7224000</v>
      </c>
      <c r="I20" s="21">
        <f t="shared" si="1"/>
        <v>-1032000</v>
      </c>
    </row>
    <row r="21" spans="2:9" x14ac:dyDescent="0.45">
      <c r="B21" s="17" t="s">
        <v>29</v>
      </c>
      <c r="C21" s="18">
        <v>22101305</v>
      </c>
      <c r="D21" s="19">
        <v>22101305</v>
      </c>
      <c r="E21" s="18">
        <f t="shared" si="0"/>
        <v>0</v>
      </c>
      <c r="F21" s="14" t="s">
        <v>30</v>
      </c>
      <c r="G21" s="15">
        <f>+G9 +G19</f>
        <v>19040867</v>
      </c>
      <c r="H21" s="15">
        <f>+H9 +H19</f>
        <v>18866384</v>
      </c>
      <c r="I21" s="15">
        <f t="shared" si="1"/>
        <v>174483</v>
      </c>
    </row>
    <row r="22" spans="2:9" x14ac:dyDescent="0.45">
      <c r="B22" s="20" t="s">
        <v>31</v>
      </c>
      <c r="C22" s="21">
        <v>149913358</v>
      </c>
      <c r="D22" s="22">
        <v>159017150</v>
      </c>
      <c r="E22" s="21">
        <f t="shared" si="0"/>
        <v>-9103792</v>
      </c>
      <c r="F22" s="23" t="s">
        <v>32</v>
      </c>
      <c r="G22" s="24"/>
      <c r="H22" s="24"/>
      <c r="I22" s="25"/>
    </row>
    <row r="23" spans="2:9" x14ac:dyDescent="0.45">
      <c r="B23" s="14" t="s">
        <v>33</v>
      </c>
      <c r="C23" s="15">
        <f>+C24+C25+C26+C27+C28+C29+C30+C31+C32+C33+C34+C35</f>
        <v>79473431</v>
      </c>
      <c r="D23" s="16">
        <f>+D24+D25+D26+D27+D28+D29+D30+D31+D32+D33+D34+D35</f>
        <v>70068425</v>
      </c>
      <c r="E23" s="15">
        <f t="shared" si="0"/>
        <v>9405006</v>
      </c>
      <c r="F23" s="17" t="s">
        <v>34</v>
      </c>
      <c r="G23" s="18">
        <v>10000000</v>
      </c>
      <c r="H23" s="19">
        <v>10000000</v>
      </c>
      <c r="I23" s="18">
        <f t="shared" si="1"/>
        <v>0</v>
      </c>
    </row>
    <row r="24" spans="2:9" x14ac:dyDescent="0.45">
      <c r="B24" s="20" t="s">
        <v>31</v>
      </c>
      <c r="C24" s="21">
        <v>354095</v>
      </c>
      <c r="D24" s="22">
        <v>455541</v>
      </c>
      <c r="E24" s="21">
        <f t="shared" si="0"/>
        <v>-101446</v>
      </c>
      <c r="F24" s="20" t="s">
        <v>35</v>
      </c>
      <c r="G24" s="21">
        <v>105850649</v>
      </c>
      <c r="H24" s="22">
        <v>113389179</v>
      </c>
      <c r="I24" s="21">
        <f t="shared" si="1"/>
        <v>-7538530</v>
      </c>
    </row>
    <row r="25" spans="2:9" x14ac:dyDescent="0.45">
      <c r="B25" s="20" t="s">
        <v>36</v>
      </c>
      <c r="C25" s="21">
        <v>5259566</v>
      </c>
      <c r="D25" s="22">
        <v>5992793</v>
      </c>
      <c r="E25" s="21">
        <f t="shared" si="0"/>
        <v>-733227</v>
      </c>
      <c r="F25" s="20" t="s">
        <v>37</v>
      </c>
      <c r="G25" s="21">
        <f>+G26+G27+G28+G29</f>
        <v>63782875</v>
      </c>
      <c r="H25" s="22">
        <f>+H26+H27+H28+H29</f>
        <v>50120772</v>
      </c>
      <c r="I25" s="21">
        <f t="shared" si="1"/>
        <v>13662103</v>
      </c>
    </row>
    <row r="26" spans="2:9" x14ac:dyDescent="0.45">
      <c r="B26" s="20" t="s">
        <v>38</v>
      </c>
      <c r="C26" s="21">
        <v>2780056</v>
      </c>
      <c r="D26" s="22">
        <v>3675983</v>
      </c>
      <c r="E26" s="21">
        <f t="shared" si="0"/>
        <v>-895927</v>
      </c>
      <c r="F26" s="20" t="s">
        <v>39</v>
      </c>
      <c r="G26" s="21">
        <v>12550106</v>
      </c>
      <c r="H26" s="22">
        <v>8712003</v>
      </c>
      <c r="I26" s="21">
        <f t="shared" si="1"/>
        <v>3838103</v>
      </c>
    </row>
    <row r="27" spans="2:9" x14ac:dyDescent="0.45">
      <c r="B27" s="20" t="s">
        <v>40</v>
      </c>
      <c r="C27" s="21">
        <v>2492446</v>
      </c>
      <c r="D27" s="22">
        <v>1668391</v>
      </c>
      <c r="E27" s="21">
        <f t="shared" si="0"/>
        <v>824055</v>
      </c>
      <c r="F27" s="20" t="s">
        <v>41</v>
      </c>
      <c r="G27" s="21">
        <v>36732154</v>
      </c>
      <c r="H27" s="22">
        <v>26908154</v>
      </c>
      <c r="I27" s="21">
        <f t="shared" si="1"/>
        <v>9824000</v>
      </c>
    </row>
    <row r="28" spans="2:9" x14ac:dyDescent="0.45">
      <c r="B28" s="20" t="s">
        <v>42</v>
      </c>
      <c r="C28" s="21">
        <v>4162793</v>
      </c>
      <c r="D28" s="22">
        <v>7498805</v>
      </c>
      <c r="E28" s="21">
        <f t="shared" si="0"/>
        <v>-3336012</v>
      </c>
      <c r="F28" s="20" t="s">
        <v>43</v>
      </c>
      <c r="G28" s="21">
        <v>9500281</v>
      </c>
      <c r="H28" s="22">
        <v>9500281</v>
      </c>
      <c r="I28" s="21">
        <f t="shared" si="1"/>
        <v>0</v>
      </c>
    </row>
    <row r="29" spans="2:9" x14ac:dyDescent="0.45">
      <c r="B29" s="20" t="s">
        <v>44</v>
      </c>
      <c r="C29" s="21">
        <v>115200</v>
      </c>
      <c r="D29" s="22">
        <v>129600</v>
      </c>
      <c r="E29" s="21">
        <f t="shared" si="0"/>
        <v>-14400</v>
      </c>
      <c r="F29" s="20" t="s">
        <v>45</v>
      </c>
      <c r="G29" s="21">
        <v>5000334</v>
      </c>
      <c r="H29" s="22">
        <v>5000334</v>
      </c>
      <c r="I29" s="21">
        <f t="shared" si="1"/>
        <v>0</v>
      </c>
    </row>
    <row r="30" spans="2:9" x14ac:dyDescent="0.45">
      <c r="B30" s="20" t="s">
        <v>46</v>
      </c>
      <c r="C30" s="21">
        <v>26400</v>
      </c>
      <c r="D30" s="22">
        <v>26540</v>
      </c>
      <c r="E30" s="21">
        <f t="shared" si="0"/>
        <v>-140</v>
      </c>
      <c r="F30" s="20" t="s">
        <v>47</v>
      </c>
      <c r="G30" s="21">
        <v>119218606</v>
      </c>
      <c r="H30" s="22">
        <v>119865206</v>
      </c>
      <c r="I30" s="21">
        <f t="shared" si="1"/>
        <v>-646600</v>
      </c>
    </row>
    <row r="31" spans="2:9" x14ac:dyDescent="0.45">
      <c r="B31" s="20" t="s">
        <v>48</v>
      </c>
      <c r="C31" s="21">
        <v>500000</v>
      </c>
      <c r="D31" s="22">
        <v>500000</v>
      </c>
      <c r="E31" s="21">
        <f t="shared" si="0"/>
        <v>0</v>
      </c>
      <c r="F31" s="20" t="s">
        <v>49</v>
      </c>
      <c r="G31" s="21">
        <v>13015503</v>
      </c>
      <c r="H31" s="22">
        <v>12056132</v>
      </c>
      <c r="I31" s="21">
        <f t="shared" si="1"/>
        <v>959371</v>
      </c>
    </row>
    <row r="32" spans="2:9" x14ac:dyDescent="0.45">
      <c r="B32" s="20" t="s">
        <v>50</v>
      </c>
      <c r="C32" s="21">
        <v>12550106</v>
      </c>
      <c r="D32" s="22">
        <v>8712003</v>
      </c>
      <c r="E32" s="21">
        <f t="shared" si="0"/>
        <v>3838103</v>
      </c>
      <c r="F32" s="20"/>
      <c r="G32" s="21"/>
      <c r="H32" s="21"/>
      <c r="I32" s="21"/>
    </row>
    <row r="33" spans="2:9" x14ac:dyDescent="0.45">
      <c r="B33" s="20" t="s">
        <v>51</v>
      </c>
      <c r="C33" s="21">
        <v>36732154</v>
      </c>
      <c r="D33" s="22">
        <v>26908154</v>
      </c>
      <c r="E33" s="21">
        <f t="shared" si="0"/>
        <v>9824000</v>
      </c>
      <c r="F33" s="20"/>
      <c r="G33" s="21"/>
      <c r="H33" s="21"/>
      <c r="I33" s="21"/>
    </row>
    <row r="34" spans="2:9" x14ac:dyDescent="0.45">
      <c r="B34" s="20" t="s">
        <v>52</v>
      </c>
      <c r="C34" s="21">
        <v>9500281</v>
      </c>
      <c r="D34" s="22">
        <v>9500281</v>
      </c>
      <c r="E34" s="21">
        <f t="shared" si="0"/>
        <v>0</v>
      </c>
      <c r="F34" s="26"/>
      <c r="G34" s="27"/>
      <c r="H34" s="27"/>
      <c r="I34" s="27"/>
    </row>
    <row r="35" spans="2:9" x14ac:dyDescent="0.45">
      <c r="B35" s="20" t="s">
        <v>53</v>
      </c>
      <c r="C35" s="21">
        <v>5000334</v>
      </c>
      <c r="D35" s="22">
        <v>5000334</v>
      </c>
      <c r="E35" s="21">
        <f t="shared" si="0"/>
        <v>0</v>
      </c>
      <c r="F35" s="14" t="s">
        <v>54</v>
      </c>
      <c r="G35" s="15">
        <f>+G23 +G24 +G25 +G30</f>
        <v>298852130</v>
      </c>
      <c r="H35" s="15">
        <f>+H23 +H24 +H25 +H30</f>
        <v>293375157</v>
      </c>
      <c r="I35" s="15">
        <f t="shared" si="1"/>
        <v>5476973</v>
      </c>
    </row>
    <row r="36" spans="2:9" x14ac:dyDescent="0.45">
      <c r="B36" s="14" t="s">
        <v>55</v>
      </c>
      <c r="C36" s="15">
        <f>+C9 +C19</f>
        <v>317892997</v>
      </c>
      <c r="D36" s="15">
        <f>+D9 +D19</f>
        <v>312241541</v>
      </c>
      <c r="E36" s="15">
        <f t="shared" si="0"/>
        <v>5651456</v>
      </c>
      <c r="F36" s="28" t="s">
        <v>56</v>
      </c>
      <c r="G36" s="29">
        <f>+G21 +G35</f>
        <v>317892997</v>
      </c>
      <c r="H36" s="29">
        <f>+H21 +H35</f>
        <v>312241541</v>
      </c>
      <c r="I36" s="29">
        <f t="shared" si="1"/>
        <v>5651456</v>
      </c>
    </row>
  </sheetData>
  <mergeCells count="5">
    <mergeCell ref="B3:I3"/>
    <mergeCell ref="B5:I5"/>
    <mergeCell ref="B7:E7"/>
    <mergeCell ref="F7:I7"/>
    <mergeCell ref="F22:I22"/>
  </mergeCells>
  <phoneticPr fontId="2"/>
  <pageMargins left="0.7" right="0.7" top="0.75" bottom="0.75" header="0.3" footer="0.3"/>
  <pageSetup paperSize="9" fitToHeight="0" orientation="portrait" horizontalDpi="4294967293" verticalDpi="0" r:id="rId1"/>
  <headerFooter>
    <oddHeader>&amp;L社会福祉法人　銀の鳩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鐘満 岩谷</dc:creator>
  <cp:lastModifiedBy>鐘満 岩谷</cp:lastModifiedBy>
  <dcterms:created xsi:type="dcterms:W3CDTF">2025-06-29T01:26:54Z</dcterms:created>
  <dcterms:modified xsi:type="dcterms:W3CDTF">2025-06-29T01:26:55Z</dcterms:modified>
</cp:coreProperties>
</file>