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243\Alritserver\事務局\（福）豊中太陽会\法人調書\R1現況報告書\"/>
    </mc:Choice>
  </mc:AlternateContent>
  <bookViews>
    <workbookView xWindow="0" yWindow="0" windowWidth="28800" windowHeight="12105"/>
  </bookViews>
  <sheets>
    <sheet name="第三号第一様式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2" i="1"/>
  <c r="D65" i="1"/>
  <c r="G9" i="1"/>
  <c r="G32" i="1"/>
  <c r="G42" i="1"/>
  <c r="G46" i="1"/>
  <c r="G64" i="1"/>
  <c r="G65" i="1"/>
  <c r="H9" i="1"/>
  <c r="H32" i="1"/>
  <c r="H42" i="1"/>
  <c r="H46" i="1"/>
  <c r="H64" i="1"/>
  <c r="H65" i="1"/>
  <c r="I65" i="1"/>
  <c r="C9" i="1"/>
  <c r="C33" i="1"/>
  <c r="C39" i="1"/>
  <c r="C32" i="1"/>
  <c r="C65" i="1"/>
  <c r="D9" i="1"/>
  <c r="D33" i="1"/>
  <c r="E65" i="1"/>
  <c r="I64" i="1"/>
  <c r="E64" i="1"/>
  <c r="E63" i="1"/>
  <c r="E62" i="1"/>
  <c r="E61" i="1"/>
  <c r="E60" i="1"/>
  <c r="E59" i="1"/>
  <c r="E58" i="1"/>
  <c r="E57" i="1"/>
  <c r="E56" i="1"/>
  <c r="E55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<sst xmlns="http://schemas.openxmlformats.org/spreadsheetml/2006/main" count="112" uniqueCount="105">
  <si>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</si>
  <si>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</si>
  <si>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</si>
  <si>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</si>
  <si>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</si>
  <si>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</si>
  <si>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</si>
  <si>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</si>
  <si>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</si>
  <si>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</si>
  <si>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</si>
  <si>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</si>
  <si>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</si>
  <si>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</si>
  <si>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</si>
  <si>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</si>
  <si>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</si>
  <si>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</si>
  <si>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</si>
  <si>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</si>
  <si>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</si>
  <si>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</si>
  <si>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</si>
  <si>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</si>
  <si>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</si>
  <si>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</si>
  <si>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</si>
  <si>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</si>
  <si>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</si>
  <si>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</si>
  <si>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</si>
  <si>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</si>
  <si>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</si>
  <si>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</si>
  <si>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</si>
  <si>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</si>
  <si>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</si>
  <si>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</si>
  <si>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</si>
  <si>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</si>
  <si>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</si>
  <si>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</si>
  <si>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</si>
  <si>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</si>
  <si>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</si>
  <si>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</si>
  <si>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</si>
  <si>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</si>
  <si>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</si>
  <si>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</si>
  <si>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</si>
  <si>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</si>
  <si>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</si>
  <si>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</si>
  <si>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</si>
  <si>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</si>
  <si>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</si>
  <si>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</si>
  <si>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</si>
  <si>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基本財産特定預金</t>
  </si>
  <si>
    <t>　役員等長期借入金</t>
  </si>
  <si>
    <t>　定期預金</t>
  </si>
  <si>
    <t>　退職給付引当金</t>
  </si>
  <si>
    <t>　投資有価証券</t>
  </si>
  <si>
    <t>　役員退職慰労引当金</t>
  </si>
  <si>
    <t>その他の固定資産</t>
  </si>
  <si>
    <t>　長期未払金</t>
  </si>
  <si>
    <t>　長期預り金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</si>
  <si>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</si>
  <si>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</si>
  <si>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</si>
  <si>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</si>
  <si>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</si>
  <si>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</si>
  <si>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</si>
  <si>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</si>
  <si>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国庫補助金等特別積立金</t>
  </si>
  <si>
    <t>　建設仮勘定</t>
  </si>
  <si>
    <t>その他の積立金</t>
  </si>
  <si>
    <t>　有形リース資産</t>
  </si>
  <si>
    <t>　人件費積立金</t>
  </si>
  <si>
    <t>　権利</t>
  </si>
  <si>
    <t>　修繕積立金</t>
  </si>
  <si>
    <t>　ソフトウェア</t>
  </si>
  <si>
    <t>　施設整備等積立金</t>
  </si>
  <si>
    <t>　無形リース資産</t>
  </si>
  <si>
    <t>　GH新規整備事業積立金</t>
  </si>
  <si>
    <t>　設備等整備積立金</t>
  </si>
  <si>
    <t>　長期貸付金</t>
  </si>
  <si>
    <t>次期繰越活動増減差額</t>
  </si>
  <si>
    <t>　退職給付引当資産</t>
  </si>
  <si>
    <t>（うち当期活動増減差額）</t>
  </si>
  <si>
    <t>　長期預り金積立資産</t>
  </si>
  <si>
    <t>　退職共済預け金</t>
  </si>
  <si>
    <t>　人件費積立資産</t>
  </si>
  <si>
    <t>　修繕積立資産</t>
  </si>
  <si>
    <t>　施設整備等積立資産</t>
  </si>
  <si>
    <t>　GH新規整備事業積立資産</t>
  </si>
  <si>
    <t>　設備等整備積立資産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</si>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</sst>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5"/>
  <sheetViews>
    <sheetView showGridLines="0" tabSelected="1" workbookViewId="0">
      <selection activeCell="H49" sqref="H49"/>
    </sheetView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4" t="s">
        <v>2</v>
      </c>
      <c r="C5" s="24"/>
      <c r="D5" s="24"/>
      <c r="E5" s="24"/>
      <c r="F5" s="24"/>
      <c r="G5" s="24"/>
      <c r="H5" s="24"/>
      <c r="I5" s="24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14.25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ht="14.2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>
      <c r="B9" s="9" t="s">
        <v>9</v>
      </c>
      <c r="C9" s="10">
        <f>+C10+C11+C12+C13+C14+C15+C16+C17+C18+C19+C20+C21+C22+C23+C24+C25+C26+C27+C28+C29+C30-ABS(C31)</f>
        <v>97567764</v>
      </c>
      <c r="D9" s="11">
        <f>+D10+D11+D12+D13+D14+D15+D16+D17+D18+D19+D20+D21+D22+D23+D24+D25+D26+D27+D28+D29+D30-ABS(D31)</f>
        <v>64478779</v>
      </c>
      <c r="E9" s="10">
        <f>C9-D9</f>
        <v>33088985</v>
      </c>
      <c r="F9" s="9" t="s">
        <v>10</v>
      </c>
      <c r="G9" s="10">
        <f>+G10+G11+G12+G13+G14+G15+G16+G17+G18+G19+G20+G21+G22+G23+G24+G25+G26+G27</f>
        <v>31084464</v>
      </c>
      <c r="H9" s="11">
        <f>+H10+H11+H12+H13+H14+H15+H16+H17+H18+H19+H20+H21+H22+H23+H24+H25+H26+H27</f>
        <v>29643131</v>
      </c>
      <c r="I9" s="10">
        <f>G9-H9</f>
        <v>1441333</v>
      </c>
    </row>
    <row r="10" spans="2:9" ht="14.25">
      <c r="B10" s="12" t="s">
        <v>11</v>
      </c>
      <c r="C10" s="13">
        <v>55972943</v>
      </c>
      <c r="D10" s="14">
        <v>35508899</v>
      </c>
      <c r="E10" s="13">
        <f t="shared" ref="E10:E65" si="0">C10-D10</f>
        <v>20464044</v>
      </c>
      <c r="F10" s="12" t="s">
        <v>12</v>
      </c>
      <c r="G10" s="13"/>
      <c r="H10" s="14"/>
      <c r="I10" s="13">
        <f t="shared" ref="I10:I65" si="1">G10-H10</f>
        <v>0</v>
      </c>
    </row>
    <row r="11" spans="2:9" ht="14.25">
      <c r="B11" s="15" t="s">
        <v>13</v>
      </c>
      <c r="C11" s="16"/>
      <c r="D11" s="17"/>
      <c r="E11" s="16">
        <f t="shared" si="0"/>
        <v>0</v>
      </c>
      <c r="F11" s="15" t="s">
        <v>14</v>
      </c>
      <c r="G11" s="16">
        <v>11976718</v>
      </c>
      <c r="H11" s="17">
        <v>10259476</v>
      </c>
      <c r="I11" s="16">
        <f t="shared" si="1"/>
        <v>1717242</v>
      </c>
    </row>
    <row r="12" spans="2:9" ht="14.25">
      <c r="B12" s="15" t="s">
        <v>15</v>
      </c>
      <c r="C12" s="16">
        <v>37476778</v>
      </c>
      <c r="D12" s="17">
        <v>28362577</v>
      </c>
      <c r="E12" s="16">
        <f t="shared" si="0"/>
        <v>9114201</v>
      </c>
      <c r="F12" s="15" t="s">
        <v>16</v>
      </c>
      <c r="G12" s="16"/>
      <c r="H12" s="17"/>
      <c r="I12" s="16">
        <f t="shared" si="1"/>
        <v>0</v>
      </c>
    </row>
    <row r="13" spans="2:9" ht="14.25">
      <c r="B13" s="15" t="s">
        <v>17</v>
      </c>
      <c r="C13" s="16">
        <v>15300</v>
      </c>
      <c r="D13" s="17">
        <v>193120</v>
      </c>
      <c r="E13" s="16">
        <f t="shared" si="0"/>
        <v>-177820</v>
      </c>
      <c r="F13" s="15" t="s">
        <v>18</v>
      </c>
      <c r="G13" s="16"/>
      <c r="H13" s="17"/>
      <c r="I13" s="16">
        <f t="shared" si="1"/>
        <v>0</v>
      </c>
    </row>
    <row r="14" spans="2:9" ht="14.25">
      <c r="B14" s="15" t="s">
        <v>19</v>
      </c>
      <c r="C14" s="16">
        <v>3751000</v>
      </c>
      <c r="D14" s="17">
        <v>72000</v>
      </c>
      <c r="E14" s="16">
        <f t="shared" si="0"/>
        <v>3679000</v>
      </c>
      <c r="F14" s="15" t="s">
        <v>20</v>
      </c>
      <c r="G14" s="16"/>
      <c r="H14" s="17"/>
      <c r="I14" s="16">
        <f t="shared" si="1"/>
        <v>0</v>
      </c>
    </row>
    <row r="15" spans="2:9" ht="14.25">
      <c r="B15" s="15" t="s">
        <v>21</v>
      </c>
      <c r="C15" s="16"/>
      <c r="D15" s="17"/>
      <c r="E15" s="16">
        <f t="shared" si="0"/>
        <v>0</v>
      </c>
      <c r="F15" s="15" t="s">
        <v>22</v>
      </c>
      <c r="G15" s="16">
        <v>6405000</v>
      </c>
      <c r="H15" s="17">
        <v>7716000</v>
      </c>
      <c r="I15" s="16">
        <f t="shared" si="1"/>
        <v>-1311000</v>
      </c>
    </row>
    <row r="16" spans="2:9" ht="14.25">
      <c r="B16" s="15" t="s">
        <v>23</v>
      </c>
      <c r="C16" s="16"/>
      <c r="D16" s="17"/>
      <c r="E16" s="16">
        <f t="shared" si="0"/>
        <v>0</v>
      </c>
      <c r="F16" s="15" t="s">
        <v>24</v>
      </c>
      <c r="G16" s="16"/>
      <c r="H16" s="17"/>
      <c r="I16" s="16">
        <f t="shared" si="1"/>
        <v>0</v>
      </c>
    </row>
    <row r="17" spans="2:9" ht="14.25">
      <c r="B17" s="15" t="s">
        <v>25</v>
      </c>
      <c r="C17" s="16"/>
      <c r="D17" s="17"/>
      <c r="E17" s="16">
        <f t="shared" si="0"/>
        <v>0</v>
      </c>
      <c r="F17" s="15" t="s">
        <v>26</v>
      </c>
      <c r="G17" s="16">
        <v>5682132</v>
      </c>
      <c r="H17" s="17">
        <v>5570632</v>
      </c>
      <c r="I17" s="16">
        <f t="shared" si="1"/>
        <v>111500</v>
      </c>
    </row>
    <row r="18" spans="2:9" ht="14.25">
      <c r="B18" s="15" t="s">
        <v>27</v>
      </c>
      <c r="C18" s="16"/>
      <c r="D18" s="17"/>
      <c r="E18" s="16">
        <f t="shared" si="0"/>
        <v>0</v>
      </c>
      <c r="F18" s="15" t="s">
        <v>28</v>
      </c>
      <c r="G18" s="16"/>
      <c r="H18" s="17"/>
      <c r="I18" s="16">
        <f t="shared" si="1"/>
        <v>0</v>
      </c>
    </row>
    <row r="19" spans="2:9" ht="14.25">
      <c r="B19" s="15" t="s">
        <v>29</v>
      </c>
      <c r="C19" s="16"/>
      <c r="D19" s="17"/>
      <c r="E19" s="16">
        <f t="shared" si="0"/>
        <v>0</v>
      </c>
      <c r="F19" s="15" t="s">
        <v>30</v>
      </c>
      <c r="G19" s="16"/>
      <c r="H19" s="17"/>
      <c r="I19" s="16">
        <f t="shared" si="1"/>
        <v>0</v>
      </c>
    </row>
    <row r="20" spans="2:9" ht="14.25">
      <c r="B20" s="15" t="s">
        <v>31</v>
      </c>
      <c r="C20" s="16"/>
      <c r="D20" s="17"/>
      <c r="E20" s="16">
        <f t="shared" si="0"/>
        <v>0</v>
      </c>
      <c r="F20" s="15" t="s">
        <v>32</v>
      </c>
      <c r="G20" s="16">
        <v>3996</v>
      </c>
      <c r="H20" s="17">
        <v>4104</v>
      </c>
      <c r="I20" s="16">
        <f t="shared" si="1"/>
        <v>-108</v>
      </c>
    </row>
    <row r="21" spans="2:9" ht="14.25">
      <c r="B21" s="15" t="s">
        <v>33</v>
      </c>
      <c r="C21" s="16"/>
      <c r="D21" s="17"/>
      <c r="E21" s="16">
        <f t="shared" si="0"/>
        <v>0</v>
      </c>
      <c r="F21" s="15" t="s">
        <v>34</v>
      </c>
      <c r="G21" s="16">
        <v>35322</v>
      </c>
      <c r="H21" s="17">
        <v>49513</v>
      </c>
      <c r="I21" s="16">
        <f t="shared" si="1"/>
        <v>-14191</v>
      </c>
    </row>
    <row r="22" spans="2:9" ht="14.25">
      <c r="B22" s="15" t="s">
        <v>35</v>
      </c>
      <c r="C22" s="16"/>
      <c r="D22" s="17"/>
      <c r="E22" s="16">
        <f t="shared" si="0"/>
        <v>0</v>
      </c>
      <c r="F22" s="15" t="s">
        <v>36</v>
      </c>
      <c r="G22" s="16">
        <v>1866221</v>
      </c>
      <c r="H22" s="17">
        <v>1473391</v>
      </c>
      <c r="I22" s="16">
        <f t="shared" si="1"/>
        <v>392830</v>
      </c>
    </row>
    <row r="23" spans="2:9" ht="14.25">
      <c r="B23" s="15" t="s">
        <v>37</v>
      </c>
      <c r="C23" s="16"/>
      <c r="D23" s="17"/>
      <c r="E23" s="16">
        <f t="shared" si="0"/>
        <v>0</v>
      </c>
      <c r="F23" s="15" t="s">
        <v>38</v>
      </c>
      <c r="G23" s="16">
        <v>62075</v>
      </c>
      <c r="H23" s="17">
        <v>138015</v>
      </c>
      <c r="I23" s="16">
        <f t="shared" si="1"/>
        <v>-75940</v>
      </c>
    </row>
    <row r="24" spans="2:9" ht="14.25">
      <c r="B24" s="15" t="s">
        <v>39</v>
      </c>
      <c r="C24" s="16">
        <v>9560</v>
      </c>
      <c r="D24" s="17">
        <v>0</v>
      </c>
      <c r="E24" s="16">
        <f t="shared" si="0"/>
        <v>9560</v>
      </c>
      <c r="F24" s="15" t="s">
        <v>40</v>
      </c>
      <c r="G24" s="16"/>
      <c r="H24" s="17"/>
      <c r="I24" s="16">
        <f t="shared" si="1"/>
        <v>0</v>
      </c>
    </row>
    <row r="25" spans="2:9" ht="14.25">
      <c r="B25" s="15" t="s">
        <v>41</v>
      </c>
      <c r="C25" s="16"/>
      <c r="D25" s="17"/>
      <c r="E25" s="16">
        <f t="shared" si="0"/>
        <v>0</v>
      </c>
      <c r="F25" s="15" t="s">
        <v>42</v>
      </c>
      <c r="G25" s="16"/>
      <c r="H25" s="17"/>
      <c r="I25" s="16">
        <f t="shared" si="1"/>
        <v>0</v>
      </c>
    </row>
    <row r="26" spans="2:9" ht="14.25">
      <c r="B26" s="15" t="s">
        <v>43</v>
      </c>
      <c r="C26" s="16">
        <v>342183</v>
      </c>
      <c r="D26" s="17">
        <v>342183</v>
      </c>
      <c r="E26" s="16">
        <f t="shared" si="0"/>
        <v>0</v>
      </c>
      <c r="F26" s="15" t="s">
        <v>44</v>
      </c>
      <c r="G26" s="16">
        <v>5053000</v>
      </c>
      <c r="H26" s="17">
        <v>4432000</v>
      </c>
      <c r="I26" s="16">
        <f t="shared" si="1"/>
        <v>621000</v>
      </c>
    </row>
    <row r="27" spans="2:9" ht="14.25">
      <c r="B27" s="15" t="s">
        <v>45</v>
      </c>
      <c r="C27" s="16"/>
      <c r="D27" s="17"/>
      <c r="E27" s="16">
        <f t="shared" si="0"/>
        <v>0</v>
      </c>
      <c r="F27" s="15" t="s">
        <v>46</v>
      </c>
      <c r="G27" s="16"/>
      <c r="H27" s="17"/>
      <c r="I27" s="16">
        <f t="shared" si="1"/>
        <v>0</v>
      </c>
    </row>
    <row r="28" spans="2:9" ht="14.25">
      <c r="B28" s="15" t="s">
        <v>47</v>
      </c>
      <c r="C28" s="16"/>
      <c r="D28" s="17"/>
      <c r="E28" s="16">
        <f t="shared" si="0"/>
        <v>0</v>
      </c>
      <c r="F28" s="15"/>
      <c r="G28" s="16"/>
      <c r="H28" s="16"/>
      <c r="I28" s="16"/>
    </row>
    <row r="29" spans="2:9" ht="14.25">
      <c r="B29" s="15" t="s">
        <v>48</v>
      </c>
      <c r="C29" s="16"/>
      <c r="D29" s="17">
        <v>0</v>
      </c>
      <c r="E29" s="16">
        <f t="shared" si="0"/>
        <v>0</v>
      </c>
      <c r="F29" s="15"/>
      <c r="G29" s="16"/>
      <c r="H29" s="16"/>
      <c r="I29" s="16"/>
    </row>
    <row r="30" spans="2:9" ht="14.25">
      <c r="B30" s="15" t="s">
        <v>49</v>
      </c>
      <c r="C30" s="16"/>
      <c r="D30" s="17"/>
      <c r="E30" s="16">
        <f t="shared" si="0"/>
        <v>0</v>
      </c>
      <c r="F30" s="15"/>
      <c r="G30" s="16"/>
      <c r="H30" s="16"/>
      <c r="I30" s="16"/>
    </row>
    <row r="31" spans="2:9" ht="14.25">
      <c r="B31" s="15" t="s">
        <v>50</v>
      </c>
      <c r="C31" s="16"/>
      <c r="D31" s="17"/>
      <c r="E31" s="16">
        <f t="shared" si="0"/>
        <v>0</v>
      </c>
      <c r="F31" s="15"/>
      <c r="G31" s="16"/>
      <c r="H31" s="16"/>
      <c r="I31" s="16"/>
    </row>
    <row r="32" spans="2:9" ht="14.25">
      <c r="B32" s="9" t="s">
        <v>51</v>
      </c>
      <c r="C32" s="10">
        <f>+C33 +C39</f>
        <v>367524843</v>
      </c>
      <c r="D32" s="11">
        <f>+D33 +D39</f>
        <v>362749671</v>
      </c>
      <c r="E32" s="10">
        <f t="shared" si="0"/>
        <v>4775172</v>
      </c>
      <c r="F32" s="9" t="s">
        <v>52</v>
      </c>
      <c r="G32" s="10">
        <f>+G33+G34+G35+G36+G37+G38+G39+G40+G41</f>
        <v>133115177</v>
      </c>
      <c r="H32" s="11">
        <f>+H33+H34+H35+H36+H37+H38+H39+H40+H41</f>
        <v>139509469</v>
      </c>
      <c r="I32" s="10">
        <f t="shared" si="1"/>
        <v>-6394292</v>
      </c>
    </row>
    <row r="33" spans="2:9" ht="14.25">
      <c r="B33" s="9" t="s">
        <v>53</v>
      </c>
      <c r="C33" s="10">
        <f>+C34+C35+C36+C37+C38</f>
        <v>244041574</v>
      </c>
      <c r="D33" s="11">
        <f>+D34+D35+D36+D37+D38</f>
        <v>249593066</v>
      </c>
      <c r="E33" s="10">
        <f t="shared" si="0"/>
        <v>-5551492</v>
      </c>
      <c r="F33" s="12" t="s">
        <v>54</v>
      </c>
      <c r="G33" s="13">
        <v>116664000</v>
      </c>
      <c r="H33" s="14">
        <v>123069000</v>
      </c>
      <c r="I33" s="13">
        <f t="shared" si="1"/>
        <v>-6405000</v>
      </c>
    </row>
    <row r="34" spans="2:9" ht="14.25">
      <c r="B34" s="12" t="s">
        <v>55</v>
      </c>
      <c r="C34" s="13">
        <v>63773466</v>
      </c>
      <c r="D34" s="14">
        <v>63773466</v>
      </c>
      <c r="E34" s="13">
        <f t="shared" si="0"/>
        <v>0</v>
      </c>
      <c r="F34" s="15" t="s">
        <v>56</v>
      </c>
      <c r="G34" s="16"/>
      <c r="H34" s="17"/>
      <c r="I34" s="16">
        <f t="shared" si="1"/>
        <v>0</v>
      </c>
    </row>
    <row r="35" spans="2:9" ht="14.25">
      <c r="B35" s="15" t="s">
        <v>57</v>
      </c>
      <c r="C35" s="16">
        <v>170268108</v>
      </c>
      <c r="D35" s="17">
        <v>175819600</v>
      </c>
      <c r="E35" s="16">
        <f t="shared" si="0"/>
        <v>-5551492</v>
      </c>
      <c r="F35" s="15" t="s">
        <v>58</v>
      </c>
      <c r="G35" s="16">
        <v>16376777</v>
      </c>
      <c r="H35" s="17">
        <v>16419589</v>
      </c>
      <c r="I35" s="16">
        <f t="shared" si="1"/>
        <v>-42812</v>
      </c>
    </row>
    <row r="36" spans="2:9" ht="14.25">
      <c r="B36" s="15" t="s">
        <v>59</v>
      </c>
      <c r="C36" s="16">
        <v>10000000</v>
      </c>
      <c r="D36" s="17">
        <v>10000000</v>
      </c>
      <c r="E36" s="16">
        <f t="shared" si="0"/>
        <v>0</v>
      </c>
      <c r="F36" s="15" t="s">
        <v>60</v>
      </c>
      <c r="G36" s="16"/>
      <c r="H36" s="17"/>
      <c r="I36" s="16">
        <f t="shared" si="1"/>
        <v>0</v>
      </c>
    </row>
    <row r="37" spans="2:9" ht="14.25">
      <c r="B37" s="15" t="s">
        <v>61</v>
      </c>
      <c r="C37" s="16"/>
      <c r="D37" s="17"/>
      <c r="E37" s="16">
        <f t="shared" si="0"/>
        <v>0</v>
      </c>
      <c r="F37" s="15" t="s">
        <v>62</v>
      </c>
      <c r="G37" s="16">
        <v>74400</v>
      </c>
      <c r="H37" s="17">
        <v>20880</v>
      </c>
      <c r="I37" s="16">
        <f t="shared" si="1"/>
        <v>53520</v>
      </c>
    </row>
    <row r="38" spans="2:9" ht="14.25">
      <c r="B38" s="15" t="s">
        <v>63</v>
      </c>
      <c r="C38" s="16"/>
      <c r="D38" s="17"/>
      <c r="E38" s="16">
        <f t="shared" si="0"/>
        <v>0</v>
      </c>
      <c r="F38" s="15" t="s">
        <v>64</v>
      </c>
      <c r="G38" s="16"/>
      <c r="H38" s="17"/>
      <c r="I38" s="16">
        <f t="shared" si="1"/>
        <v>0</v>
      </c>
    </row>
    <row r="39" spans="2:9" ht="14.25">
      <c r="B39" s="9" t="s">
        <v>65</v>
      </c>
      <c r="C39" s="10">
        <f>+C40+C41+C42+C43+C44+C45+C46+C47+C48+C49+C50+C51+C52+C53+C54+C55+C56+C57+C58+C59+C60+C61+C62+C63-ABS(C64)</f>
        <v>123483269</v>
      </c>
      <c r="D39" s="11">
        <f>+D40+D41+D42+D43+D44+D45+D46+D47+D48+D49+D50+D51+D52+D53+D54+D55+D56+D57+D58+D59+D60+D61+D62+D63-ABS(D64)</f>
        <v>113156605</v>
      </c>
      <c r="E39" s="10">
        <f t="shared" si="0"/>
        <v>10326664</v>
      </c>
      <c r="F39" s="15" t="s">
        <v>66</v>
      </c>
      <c r="G39" s="16"/>
      <c r="H39" s="17"/>
      <c r="I39" s="16">
        <f t="shared" si="1"/>
        <v>0</v>
      </c>
    </row>
    <row r="40" spans="2:9" ht="14.25">
      <c r="B40" s="12" t="s">
        <v>55</v>
      </c>
      <c r="C40" s="13">
        <v>80260829</v>
      </c>
      <c r="D40" s="14">
        <v>80260829</v>
      </c>
      <c r="E40" s="13">
        <f t="shared" si="0"/>
        <v>0</v>
      </c>
      <c r="F40" s="15" t="s">
        <v>67</v>
      </c>
      <c r="G40" s="16"/>
      <c r="H40" s="17"/>
      <c r="I40" s="16">
        <f t="shared" si="1"/>
        <v>0</v>
      </c>
    </row>
    <row r="41" spans="2:9" ht="14.25">
      <c r="B41" s="15" t="s">
        <v>57</v>
      </c>
      <c r="C41" s="16"/>
      <c r="D41" s="17"/>
      <c r="E41" s="16">
        <f t="shared" si="0"/>
        <v>0</v>
      </c>
      <c r="F41" s="15" t="s">
        <v>68</v>
      </c>
      <c r="G41" s="16"/>
      <c r="H41" s="17"/>
      <c r="I41" s="16">
        <f t="shared" si="1"/>
        <v>0</v>
      </c>
    </row>
    <row r="42" spans="2:9" ht="14.25">
      <c r="B42" s="15" t="s">
        <v>69</v>
      </c>
      <c r="C42" s="16"/>
      <c r="D42" s="17"/>
      <c r="E42" s="16">
        <f t="shared" si="0"/>
        <v>0</v>
      </c>
      <c r="F42" s="9" t="s">
        <v>70</v>
      </c>
      <c r="G42" s="10">
        <f>+G9 +G32</f>
        <v>164199641</v>
      </c>
      <c r="H42" s="10">
        <f>+H9 +H32</f>
        <v>169152600</v>
      </c>
      <c r="I42" s="10">
        <f t="shared" si="1"/>
        <v>-4952959</v>
      </c>
    </row>
    <row r="43" spans="2:9" ht="14.25">
      <c r="B43" s="15" t="s">
        <v>71</v>
      </c>
      <c r="C43" s="16">
        <v>4073625</v>
      </c>
      <c r="D43" s="17">
        <v>4762125</v>
      </c>
      <c r="E43" s="16">
        <f t="shared" si="0"/>
        <v>-688500</v>
      </c>
      <c r="F43" s="28" t="s">
        <v>72</v>
      </c>
      <c r="G43" s="29"/>
      <c r="H43" s="29"/>
      <c r="I43" s="30"/>
    </row>
    <row r="44" spans="2:9" ht="14.25">
      <c r="B44" s="15" t="s">
        <v>73</v>
      </c>
      <c r="C44" s="16">
        <v>1524843</v>
      </c>
      <c r="D44" s="17">
        <v>2622640</v>
      </c>
      <c r="E44" s="16">
        <f t="shared" si="0"/>
        <v>-1097797</v>
      </c>
      <c r="F44" s="12" t="s">
        <v>74</v>
      </c>
      <c r="G44" s="13">
        <v>19051000</v>
      </c>
      <c r="H44" s="14">
        <v>19051000</v>
      </c>
      <c r="I44" s="13">
        <f t="shared" si="1"/>
        <v>0</v>
      </c>
    </row>
    <row r="45" spans="2:9" ht="14.25">
      <c r="B45" s="15" t="s">
        <v>75</v>
      </c>
      <c r="C45" s="16">
        <v>1706869</v>
      </c>
      <c r="D45" s="17">
        <v>773318</v>
      </c>
      <c r="E45" s="16">
        <f t="shared" si="0"/>
        <v>933551</v>
      </c>
      <c r="F45" s="15" t="s">
        <v>76</v>
      </c>
      <c r="G45" s="16">
        <v>101989924</v>
      </c>
      <c r="H45" s="17">
        <v>111775145</v>
      </c>
      <c r="I45" s="16">
        <f t="shared" si="1"/>
        <v>-9785221</v>
      </c>
    </row>
    <row r="46" spans="2:9" ht="14.25">
      <c r="B46" s="15" t="s">
        <v>77</v>
      </c>
      <c r="C46" s="16"/>
      <c r="D46" s="17">
        <v>0</v>
      </c>
      <c r="E46" s="16">
        <f t="shared" si="0"/>
        <v>0</v>
      </c>
      <c r="F46" s="15" t="s">
        <v>78</v>
      </c>
      <c r="G46" s="16">
        <f>+G47+G48+G49+G50+G51</f>
        <v>12000000</v>
      </c>
      <c r="H46" s="17">
        <f>+H47+H48+H49+H50+H51</f>
        <v>0</v>
      </c>
      <c r="I46" s="16">
        <f t="shared" si="1"/>
        <v>12000000</v>
      </c>
    </row>
    <row r="47" spans="2:9" ht="14.25">
      <c r="B47" s="15" t="s">
        <v>79</v>
      </c>
      <c r="C47" s="16">
        <v>21409135</v>
      </c>
      <c r="D47" s="17">
        <v>22135619</v>
      </c>
      <c r="E47" s="16">
        <f t="shared" si="0"/>
        <v>-726484</v>
      </c>
      <c r="F47" s="15" t="s">
        <v>80</v>
      </c>
      <c r="G47" s="16">
        <v>4000000</v>
      </c>
      <c r="H47" s="17"/>
      <c r="I47" s="16">
        <f t="shared" si="1"/>
        <v>4000000</v>
      </c>
    </row>
    <row r="48" spans="2:9" ht="14.25">
      <c r="B48" s="15" t="s">
        <v>81</v>
      </c>
      <c r="C48" s="16"/>
      <c r="D48" s="17"/>
      <c r="E48" s="16">
        <f t="shared" si="0"/>
        <v>0</v>
      </c>
      <c r="F48" s="15" t="s">
        <v>82</v>
      </c>
      <c r="G48" s="16">
        <v>1000000</v>
      </c>
      <c r="H48" s="17"/>
      <c r="I48" s="16">
        <f t="shared" si="1"/>
        <v>1000000</v>
      </c>
    </row>
    <row r="49" spans="2:9" ht="14.25">
      <c r="B49" s="15" t="s">
        <v>83</v>
      </c>
      <c r="C49" s="16"/>
      <c r="D49" s="17">
        <v>0</v>
      </c>
      <c r="E49" s="16">
        <f t="shared" si="0"/>
        <v>0</v>
      </c>
      <c r="F49" s="15" t="s">
        <v>84</v>
      </c>
      <c r="G49" s="16">
        <v>6000000</v>
      </c>
      <c r="H49" s="17"/>
      <c r="I49" s="16">
        <f t="shared" si="1"/>
        <v>6000000</v>
      </c>
    </row>
    <row r="50" spans="2:9" ht="14.25">
      <c r="B50" s="15" t="s">
        <v>85</v>
      </c>
      <c r="C50" s="16"/>
      <c r="D50" s="17"/>
      <c r="E50" s="16">
        <f t="shared" si="0"/>
        <v>0</v>
      </c>
      <c r="F50" s="15" t="s">
        <v>86</v>
      </c>
      <c r="G50" s="16"/>
      <c r="H50" s="17"/>
      <c r="I50" s="16">
        <f t="shared" si="1"/>
        <v>0</v>
      </c>
    </row>
    <row r="51" spans="2:9" ht="14.25">
      <c r="B51" s="15" t="s">
        <v>63</v>
      </c>
      <c r="C51" s="16"/>
      <c r="D51" s="17">
        <v>0</v>
      </c>
      <c r="E51" s="16">
        <f t="shared" si="0"/>
        <v>0</v>
      </c>
      <c r="F51" s="15" t="s">
        <v>87</v>
      </c>
      <c r="G51" s="16">
        <v>1000000</v>
      </c>
      <c r="H51" s="17"/>
      <c r="I51" s="16">
        <f t="shared" si="1"/>
        <v>1000000</v>
      </c>
    </row>
    <row r="52" spans="2:9" ht="14.25">
      <c r="B52" s="15" t="s">
        <v>88</v>
      </c>
      <c r="C52" s="16"/>
      <c r="D52" s="17"/>
      <c r="E52" s="16">
        <f t="shared" si="0"/>
        <v>0</v>
      </c>
      <c r="F52" s="15" t="s">
        <v>89</v>
      </c>
      <c r="G52" s="16">
        <v>167852042</v>
      </c>
      <c r="H52" s="17">
        <v>127249705</v>
      </c>
      <c r="I52" s="16">
        <f t="shared" si="1"/>
        <v>40602337</v>
      </c>
    </row>
    <row r="53" spans="2:9" ht="14.25">
      <c r="B53" s="15" t="s">
        <v>90</v>
      </c>
      <c r="C53" s="16">
        <v>364800</v>
      </c>
      <c r="D53" s="17"/>
      <c r="E53" s="16">
        <f t="shared" si="0"/>
        <v>364800</v>
      </c>
      <c r="F53" s="15" t="s">
        <v>91</v>
      </c>
      <c r="G53" s="16">
        <v>52602337</v>
      </c>
      <c r="H53" s="17">
        <v>5269500</v>
      </c>
      <c r="I53" s="16">
        <f t="shared" si="1"/>
        <v>47332837</v>
      </c>
    </row>
    <row r="54" spans="2:9" ht="14.25">
      <c r="B54" s="15" t="s">
        <v>92</v>
      </c>
      <c r="C54" s="16"/>
      <c r="D54" s="17"/>
      <c r="E54" s="16">
        <f t="shared" si="0"/>
        <v>0</v>
      </c>
      <c r="F54" s="15"/>
      <c r="G54" s="16"/>
      <c r="H54" s="16"/>
      <c r="I54" s="16"/>
    </row>
    <row r="55" spans="2:9" ht="14.25">
      <c r="B55" s="15" t="s">
        <v>93</v>
      </c>
      <c r="C55" s="16">
        <v>0</v>
      </c>
      <c r="D55" s="17">
        <v>96680</v>
      </c>
      <c r="E55" s="16">
        <f t="shared" si="0"/>
        <v>-96680</v>
      </c>
      <c r="F55" s="15"/>
      <c r="G55" s="16"/>
      <c r="H55" s="16"/>
      <c r="I55" s="16"/>
    </row>
    <row r="56" spans="2:9" ht="14.25">
      <c r="B56" s="15" t="s">
        <v>94</v>
      </c>
      <c r="C56" s="16">
        <v>4000000</v>
      </c>
      <c r="D56" s="17"/>
      <c r="E56" s="16">
        <f t="shared" si="0"/>
        <v>4000000</v>
      </c>
      <c r="F56" s="15"/>
      <c r="G56" s="16"/>
      <c r="H56" s="16"/>
      <c r="I56" s="16"/>
    </row>
    <row r="57" spans="2:9" ht="14.25">
      <c r="B57" s="15" t="s">
        <v>95</v>
      </c>
      <c r="C57" s="16">
        <v>1000000</v>
      </c>
      <c r="D57" s="17"/>
      <c r="E57" s="16">
        <f t="shared" si="0"/>
        <v>1000000</v>
      </c>
      <c r="F57" s="15"/>
      <c r="G57" s="16"/>
      <c r="H57" s="16"/>
      <c r="I57" s="16"/>
    </row>
    <row r="58" spans="2:9" ht="14.25">
      <c r="B58" s="15" t="s">
        <v>96</v>
      </c>
      <c r="C58" s="16">
        <v>6000000</v>
      </c>
      <c r="D58" s="17"/>
      <c r="E58" s="16">
        <f t="shared" si="0"/>
        <v>6000000</v>
      </c>
      <c r="F58" s="15"/>
      <c r="G58" s="16"/>
      <c r="H58" s="16"/>
      <c r="I58" s="16"/>
    </row>
    <row r="59" spans="2:9" ht="14.25">
      <c r="B59" s="15" t="s">
        <v>97</v>
      </c>
      <c r="C59" s="16"/>
      <c r="D59" s="17"/>
      <c r="E59" s="16">
        <f t="shared" si="0"/>
        <v>0</v>
      </c>
      <c r="F59" s="15"/>
      <c r="G59" s="16"/>
      <c r="H59" s="16"/>
      <c r="I59" s="16"/>
    </row>
    <row r="60" spans="2:9" ht="14.25">
      <c r="B60" s="15" t="s">
        <v>98</v>
      </c>
      <c r="C60" s="16">
        <v>1000000</v>
      </c>
      <c r="D60" s="17"/>
      <c r="E60" s="16">
        <f t="shared" si="0"/>
        <v>1000000</v>
      </c>
      <c r="F60" s="15"/>
      <c r="G60" s="16"/>
      <c r="H60" s="16"/>
      <c r="I60" s="16"/>
    </row>
    <row r="61" spans="2:9" ht="14.25">
      <c r="B61" s="15" t="s">
        <v>99</v>
      </c>
      <c r="C61" s="16">
        <v>1440000</v>
      </c>
      <c r="D61" s="17">
        <v>1440000</v>
      </c>
      <c r="E61" s="16">
        <f t="shared" si="0"/>
        <v>0</v>
      </c>
      <c r="F61" s="15"/>
      <c r="G61" s="16"/>
      <c r="H61" s="16"/>
      <c r="I61" s="16"/>
    </row>
    <row r="62" spans="2:9" ht="14.25">
      <c r="B62" s="15" t="s">
        <v>100</v>
      </c>
      <c r="C62" s="16">
        <v>703168</v>
      </c>
      <c r="D62" s="17">
        <v>1065394</v>
      </c>
      <c r="E62" s="16">
        <f t="shared" si="0"/>
        <v>-362226</v>
      </c>
      <c r="F62" s="15"/>
      <c r="G62" s="16"/>
      <c r="H62" s="16"/>
      <c r="I62" s="16"/>
    </row>
    <row r="63" spans="2:9" ht="14.25">
      <c r="B63" s="15" t="s">
        <v>101</v>
      </c>
      <c r="C63" s="16"/>
      <c r="D63" s="17"/>
      <c r="E63" s="16">
        <f t="shared" si="0"/>
        <v>0</v>
      </c>
      <c r="F63" s="18"/>
      <c r="G63" s="19"/>
      <c r="H63" s="19"/>
      <c r="I63" s="19"/>
    </row>
    <row r="64" spans="2:9" ht="14.25">
      <c r="B64" s="18" t="s">
        <v>50</v>
      </c>
      <c r="C64" s="19"/>
      <c r="D64" s="20"/>
      <c r="E64" s="19">
        <f t="shared" si="0"/>
        <v>0</v>
      </c>
      <c r="F64" s="9" t="s">
        <v>102</v>
      </c>
      <c r="G64" s="10">
        <f>+G44 +G45 +G46 +G52</f>
        <v>300892966</v>
      </c>
      <c r="H64" s="10">
        <f>+H44 +H45 +H46 +H52</f>
        <v>258075850</v>
      </c>
      <c r="I64" s="10">
        <f t="shared" si="1"/>
        <v>42817116</v>
      </c>
    </row>
    <row r="65" spans="2:9" ht="14.25">
      <c r="B65" s="9" t="s">
        <v>103</v>
      </c>
      <c r="C65" s="10">
        <f>+C9 +C32</f>
        <v>465092607</v>
      </c>
      <c r="D65" s="10">
        <f>+D9 +D32</f>
        <v>427228450</v>
      </c>
      <c r="E65" s="10">
        <f t="shared" si="0"/>
        <v>37864157</v>
      </c>
      <c r="F65" s="21" t="s">
        <v>104</v>
      </c>
      <c r="G65" s="22">
        <f>+G42 +G64</f>
        <v>465092607</v>
      </c>
      <c r="H65" s="22">
        <f>+H42 +H64</f>
        <v>427228450</v>
      </c>
      <c r="I65" s="22">
        <f t="shared" si="1"/>
        <v>37864157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murakami</cp:lastModifiedBy>
  <dcterms:created xsi:type="dcterms:W3CDTF">2019-06-23T02:31:50Z</dcterms:created>
  <dcterms:modified xsi:type="dcterms:W3CDTF">2019-07-27T04:19:48Z</dcterms:modified>
</cp:coreProperties>
</file>