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MHL\Desktop\NPO法人ここあんすの郷\"/>
    </mc:Choice>
  </mc:AlternateContent>
  <xr:revisionPtr revIDLastSave="0" documentId="13_ncr:1_{A169CAF5-4EA2-48F1-AD7F-96675AEC0F7F}" xr6:coauthVersionLast="47" xr6:coauthVersionMax="47" xr10:uidLastSave="{00000000-0000-0000-0000-000000000000}"/>
  <bookViews>
    <workbookView xWindow="-108" yWindow="-108" windowWidth="23256" windowHeight="12600" tabRatio="905" xr2:uid="{00000000-000D-0000-FFFF-FFFF00000000}"/>
  </bookViews>
  <sheets>
    <sheet name="活動計算書" sheetId="8" r:id="rId1"/>
    <sheet name="貸借対照表" sheetId="4" r:id="rId2"/>
  </sheets>
  <definedNames>
    <definedName name="_xlnm.Print_Area" localSheetId="0">活動計算書!$A$1:$I$81</definedName>
    <definedName name="_xlnm.Print_Area" localSheetId="1">貸借対照表!$A$1:$J$52</definedName>
  </definedNames>
  <calcPr calcId="191029"/>
  <customWorkbookViews>
    <customWorkbookView name="JDL - 個人用ビュー" guid="{1F4C3A28-8AF7-4CA2-AA54-2977604E1925}" mergeInterval="0" personalView="1" maximized="1" xWindow="1" yWindow="1" windowWidth="1676" windowHeight="825" activeSheetId="6"/>
    <customWorkbookView name="江田 - 個人用ビュー" guid="{C6C41CC9-EC89-4C60-B6AF-090407442283}" mergeInterval="0" personalView="1" maximized="1" xWindow="1" yWindow="1" windowWidth="1676" windowHeight="83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4" l="1"/>
  <c r="G55" i="8"/>
  <c r="G30" i="8"/>
  <c r="G35" i="8" s="1"/>
  <c r="G23" i="8"/>
  <c r="G56" i="8"/>
  <c r="H74" i="8"/>
  <c r="I75" i="8" s="1"/>
  <c r="H70" i="8"/>
  <c r="I71" i="8" s="1"/>
  <c r="G64" i="8"/>
  <c r="G61" i="8"/>
  <c r="H24" i="8"/>
  <c r="H20" i="8"/>
  <c r="H17" i="8"/>
  <c r="H14" i="8"/>
  <c r="H10" i="8"/>
  <c r="H57" i="8" l="1"/>
  <c r="H65" i="8"/>
  <c r="I25" i="8"/>
  <c r="I66" i="8" l="1"/>
  <c r="I67" i="8" s="1"/>
  <c r="I76" i="8" s="1"/>
  <c r="I78" i="8" s="1"/>
  <c r="I80" i="8" s="1"/>
  <c r="H37" i="4" l="1"/>
  <c r="G20" i="4"/>
  <c r="G23" i="4"/>
  <c r="G26" i="4"/>
  <c r="H11" i="4" l="1"/>
  <c r="H27" i="4"/>
  <c r="I28" i="4" l="1"/>
  <c r="I48" i="4"/>
  <c r="H43" i="4"/>
  <c r="I44" i="4" l="1"/>
  <c r="I49" i="4" s="1"/>
  <c r="I55" i="4" s="1"/>
  <c r="I56" i="4" l="1"/>
</calcChain>
</file>

<file path=xl/sharedStrings.xml><?xml version="1.0" encoding="utf-8"?>
<sst xmlns="http://schemas.openxmlformats.org/spreadsheetml/2006/main" count="146" uniqueCount="130">
  <si>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</si>
  <si>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</si>
  <si>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</si>
  <si>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2"/>
  </si>
  <si>
    <t>金額</t>
    <rPh sb="0" eb="2">
      <t>キンガク</t>
    </rPh>
    <phoneticPr fontId="2"/>
  </si>
  <si>
    <t>１．</t>
    <phoneticPr fontId="2"/>
  </si>
  <si>
    <t>Ⅰ</t>
    <phoneticPr fontId="2"/>
  </si>
  <si>
    <t>３．</t>
    <phoneticPr fontId="2"/>
  </si>
  <si>
    <t>受取助成金等</t>
    <phoneticPr fontId="2"/>
  </si>
  <si>
    <t>２．</t>
    <phoneticPr fontId="2"/>
  </si>
  <si>
    <t>４．</t>
    <phoneticPr fontId="2"/>
  </si>
  <si>
    <t>５．</t>
    <phoneticPr fontId="2"/>
  </si>
  <si>
    <t>経常費用</t>
  </si>
  <si>
    <t>Ⅱ</t>
    <phoneticPr fontId="2"/>
  </si>
  <si>
    <t>流動資産</t>
    <phoneticPr fontId="2"/>
  </si>
  <si>
    <t>固定負債</t>
    <phoneticPr fontId="2"/>
  </si>
  <si>
    <t>Ⅲ</t>
    <phoneticPr fontId="2"/>
  </si>
  <si>
    <t>経常外費用</t>
    <phoneticPr fontId="2"/>
  </si>
  <si>
    <t>Ⅳ</t>
    <phoneticPr fontId="2"/>
  </si>
  <si>
    <t>（３）</t>
    <phoneticPr fontId="2"/>
  </si>
  <si>
    <t>事業収益</t>
    <phoneticPr fontId="2"/>
  </si>
  <si>
    <t>その他収益</t>
    <phoneticPr fontId="2"/>
  </si>
  <si>
    <t>固定資産売却益</t>
    <phoneticPr fontId="2"/>
  </si>
  <si>
    <t>経常外収益計</t>
    <phoneticPr fontId="2"/>
  </si>
  <si>
    <t>過年度損益修正損</t>
    <phoneticPr fontId="2"/>
  </si>
  <si>
    <t>経常外費用計</t>
    <phoneticPr fontId="2"/>
  </si>
  <si>
    <t>未収金</t>
    <phoneticPr fontId="2"/>
  </si>
  <si>
    <t>流動資産合計</t>
    <phoneticPr fontId="2"/>
  </si>
  <si>
    <t>負債の部</t>
    <phoneticPr fontId="2"/>
  </si>
  <si>
    <t>長期借入金</t>
    <phoneticPr fontId="2"/>
  </si>
  <si>
    <t>負債合計</t>
    <phoneticPr fontId="2"/>
  </si>
  <si>
    <t>正味財産の部</t>
    <phoneticPr fontId="2"/>
  </si>
  <si>
    <t>正味財産合計</t>
    <phoneticPr fontId="2"/>
  </si>
  <si>
    <t>負債及び正味財産合計</t>
    <phoneticPr fontId="2"/>
  </si>
  <si>
    <t>有形固定資産</t>
  </si>
  <si>
    <t>経常収益計</t>
    <phoneticPr fontId="2"/>
  </si>
  <si>
    <t>１．事業費</t>
    <rPh sb="2" eb="5">
      <t>ジギョウヒ</t>
    </rPh>
    <phoneticPr fontId="2"/>
  </si>
  <si>
    <t>管理費計</t>
    <rPh sb="0" eb="3">
      <t>カンリヒ</t>
    </rPh>
    <rPh sb="3" eb="4">
      <t>ケイ</t>
    </rPh>
    <phoneticPr fontId="2"/>
  </si>
  <si>
    <t>（１）</t>
    <phoneticPr fontId="2"/>
  </si>
  <si>
    <t>（２）</t>
    <phoneticPr fontId="2"/>
  </si>
  <si>
    <t>給料手当</t>
  </si>
  <si>
    <t>法定福利費</t>
  </si>
  <si>
    <t>福利厚生費</t>
  </si>
  <si>
    <t>旅費交通費</t>
  </si>
  <si>
    <t>受取寄附金</t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</si>
  <si>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</si>
  <si>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</si>
  <si>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支払利息</t>
    <rPh sb="0" eb="2">
      <t>シハライ</t>
    </rPh>
    <rPh sb="2" eb="4">
      <t>リソク</t>
    </rPh>
    <phoneticPr fontId="2"/>
  </si>
  <si>
    <t>減価償却費</t>
    <rPh sb="0" eb="5">
      <t>ゲンカショウキャクヒ</t>
    </rPh>
    <phoneticPr fontId="2"/>
  </si>
  <si>
    <t>雑収益</t>
    <phoneticPr fontId="2"/>
  </si>
  <si>
    <t>資産の部</t>
    <phoneticPr fontId="2"/>
  </si>
  <si>
    <t>現金預金</t>
  </si>
  <si>
    <t>２．</t>
    <phoneticPr fontId="2"/>
  </si>
  <si>
    <t>固定資産</t>
    <phoneticPr fontId="2"/>
  </si>
  <si>
    <t>（１）</t>
    <phoneticPr fontId="2"/>
  </si>
  <si>
    <t>有形固定資産計</t>
    <phoneticPr fontId="2"/>
  </si>
  <si>
    <t>（２）</t>
    <phoneticPr fontId="2"/>
  </si>
  <si>
    <t>無形固定資産</t>
    <phoneticPr fontId="2"/>
  </si>
  <si>
    <t>無形固定資産計</t>
    <phoneticPr fontId="2"/>
  </si>
  <si>
    <t>投資その他の資産</t>
    <phoneticPr fontId="2"/>
  </si>
  <si>
    <t>投資その他の資産計</t>
    <phoneticPr fontId="2"/>
  </si>
  <si>
    <t>固定資産合計</t>
    <phoneticPr fontId="2"/>
  </si>
  <si>
    <t>資産合計</t>
    <phoneticPr fontId="2"/>
  </si>
  <si>
    <t>流動負債</t>
  </si>
  <si>
    <t>流動負債合計</t>
    <phoneticPr fontId="2"/>
  </si>
  <si>
    <t>固定負債合計</t>
    <phoneticPr fontId="2"/>
  </si>
  <si>
    <t>役員報酬</t>
    <rPh sb="0" eb="2">
      <t>ヤクイン</t>
    </rPh>
    <rPh sb="2" eb="4">
      <t>ホウシュウ</t>
    </rPh>
    <phoneticPr fontId="2"/>
  </si>
  <si>
    <t>介護事業収益</t>
    <rPh sb="0" eb="2">
      <t>カイゴ</t>
    </rPh>
    <phoneticPr fontId="2"/>
  </si>
  <si>
    <t>賞与</t>
    <rPh sb="0" eb="2">
      <t>ショウヨ</t>
    </rPh>
    <phoneticPr fontId="2"/>
  </si>
  <si>
    <t>交際費</t>
    <rPh sb="0" eb="2">
      <t>コウサイ</t>
    </rPh>
    <rPh sb="2" eb="3">
      <t>ヒ</t>
    </rPh>
    <phoneticPr fontId="2"/>
  </si>
  <si>
    <t>広告宣伝費</t>
    <rPh sb="0" eb="5">
      <t>コウコクセンデンヒ</t>
    </rPh>
    <phoneticPr fontId="2"/>
  </si>
  <si>
    <t>通信費</t>
  </si>
  <si>
    <t>消耗品費</t>
  </si>
  <si>
    <t>修繕費</t>
  </si>
  <si>
    <t>水道光熱費</t>
  </si>
  <si>
    <t>支払手数料</t>
  </si>
  <si>
    <t>車両費</t>
  </si>
  <si>
    <t>リース料</t>
  </si>
  <si>
    <t>保険料</t>
  </si>
  <si>
    <t>食品費</t>
  </si>
  <si>
    <t>介護用品費</t>
  </si>
  <si>
    <t>医薬品費</t>
  </si>
  <si>
    <t>医療費</t>
  </si>
  <si>
    <t>保守管理費</t>
  </si>
  <si>
    <t>その他経費</t>
    <rPh sb="2" eb="3">
      <t>タ</t>
    </rPh>
    <rPh sb="3" eb="5">
      <t>ケイヒ</t>
    </rPh>
    <phoneticPr fontId="2"/>
  </si>
  <si>
    <t>その他流動資産</t>
    <rPh sb="2" eb="3">
      <t>タ</t>
    </rPh>
    <rPh sb="3" eb="5">
      <t>リュウドウ</t>
    </rPh>
    <rPh sb="5" eb="7">
      <t>シサン</t>
    </rPh>
    <phoneticPr fontId="2"/>
  </si>
  <si>
    <t>建物</t>
    <rPh sb="0" eb="2">
      <t>タテモノ</t>
    </rPh>
    <phoneticPr fontId="3"/>
  </si>
  <si>
    <t>建物付属設備</t>
    <rPh sb="0" eb="2">
      <t>タテモノ</t>
    </rPh>
    <rPh sb="2" eb="4">
      <t>フゾク</t>
    </rPh>
    <rPh sb="4" eb="6">
      <t>セツビ</t>
    </rPh>
    <phoneticPr fontId="3"/>
  </si>
  <si>
    <t>構築物</t>
    <rPh sb="0" eb="3">
      <t>コウチクブツ</t>
    </rPh>
    <phoneticPr fontId="3"/>
  </si>
  <si>
    <t>車両運搬具</t>
    <rPh sb="0" eb="2">
      <t>シャリョウ</t>
    </rPh>
    <rPh sb="2" eb="4">
      <t>ウンパン</t>
    </rPh>
    <rPh sb="4" eb="5">
      <t>グ</t>
    </rPh>
    <phoneticPr fontId="3"/>
  </si>
  <si>
    <t>器具備品</t>
    <rPh sb="0" eb="2">
      <t>キグ</t>
    </rPh>
    <rPh sb="2" eb="4">
      <t>ビヒン</t>
    </rPh>
    <phoneticPr fontId="3"/>
  </si>
  <si>
    <t>建設仮勘定</t>
    <rPh sb="0" eb="2">
      <t>ケンセツ</t>
    </rPh>
    <rPh sb="2" eb="5">
      <t>カリカンジョウ</t>
    </rPh>
    <phoneticPr fontId="3"/>
  </si>
  <si>
    <t>役員借入金</t>
    <rPh sb="0" eb="2">
      <t>ヤクイン</t>
    </rPh>
    <rPh sb="2" eb="4">
      <t>カリイレ</t>
    </rPh>
    <rPh sb="4" eb="5">
      <t>キン</t>
    </rPh>
    <phoneticPr fontId="3"/>
  </si>
  <si>
    <t>未払費用</t>
    <rPh sb="0" eb="2">
      <t>ミハライ</t>
    </rPh>
    <rPh sb="2" eb="4">
      <t>ヒヨウ</t>
    </rPh>
    <phoneticPr fontId="3"/>
  </si>
  <si>
    <t>前受金</t>
    <rPh sb="0" eb="3">
      <t>マエウケキン</t>
    </rPh>
    <phoneticPr fontId="3"/>
  </si>
  <si>
    <t>未払法人税等</t>
    <rPh sb="0" eb="2">
      <t>ミハライ</t>
    </rPh>
    <rPh sb="2" eb="4">
      <t>ホウジン</t>
    </rPh>
    <rPh sb="4" eb="5">
      <t>ゼイ</t>
    </rPh>
    <rPh sb="5" eb="6">
      <t>トウ</t>
    </rPh>
    <phoneticPr fontId="3"/>
  </si>
  <si>
    <t>その他流動負債</t>
    <rPh sb="2" eb="3">
      <t>タ</t>
    </rPh>
    <rPh sb="3" eb="5">
      <t>リュウドウ</t>
    </rPh>
    <rPh sb="5" eb="7">
      <t>フサイ</t>
    </rPh>
    <phoneticPr fontId="3"/>
  </si>
  <si>
    <t>銚子商工信金借入金</t>
    <rPh sb="0" eb="2">
      <t>チョウシ</t>
    </rPh>
    <rPh sb="2" eb="4">
      <t>ショウコウ</t>
    </rPh>
    <rPh sb="4" eb="6">
      <t>シンキン</t>
    </rPh>
    <phoneticPr fontId="2"/>
  </si>
  <si>
    <t>特定非営利活動法人　印旛ここあんすの郷</t>
  </si>
  <si>
    <t>特定非営利活動法人　印旛ここあんすの郷</t>
    <phoneticPr fontId="2"/>
  </si>
  <si>
    <t>長期前払費用</t>
    <rPh sb="0" eb="2">
      <t>チョウキ</t>
    </rPh>
    <rPh sb="2" eb="6">
      <t>マエバライヒヨウ</t>
    </rPh>
    <phoneticPr fontId="2"/>
  </si>
  <si>
    <t>長期未払金</t>
    <phoneticPr fontId="2"/>
  </si>
  <si>
    <t>10,347,274</t>
    <phoneticPr fontId="2"/>
  </si>
  <si>
    <t>Ⅰ</t>
  </si>
  <si>
    <t>経常収益</t>
  </si>
  <si>
    <t>１．</t>
  </si>
  <si>
    <t>受取会費</t>
  </si>
  <si>
    <t>正会員受取会費</t>
  </si>
  <si>
    <t>賛助会員受取会費</t>
    <phoneticPr fontId="2"/>
  </si>
  <si>
    <t>受取寄附金　　</t>
    <rPh sb="0" eb="2">
      <t>ウケトリ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</si>
  <si>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2"/>
  </si>
  <si>
    <t>受取民間助成金</t>
    <rPh sb="0" eb="2">
      <t>ウケトリ</t>
    </rPh>
    <rPh sb="2" eb="4">
      <t>ミンカン</t>
    </rPh>
    <rPh sb="4" eb="7">
      <t>ジョセイキン</t>
    </rPh>
    <phoneticPr fontId="2"/>
  </si>
  <si>
    <t>受取利息</t>
    <rPh sb="0" eb="2">
      <t>ウケトリ</t>
    </rPh>
    <rPh sb="2" eb="4">
      <t>リソク</t>
    </rPh>
    <phoneticPr fontId="2"/>
  </si>
  <si>
    <t>事業費</t>
    <phoneticPr fontId="2"/>
  </si>
  <si>
    <t>人件費</t>
    <phoneticPr fontId="2"/>
  </si>
  <si>
    <t>人件費計</t>
    <rPh sb="0" eb="3">
      <t>ジンケンヒ</t>
    </rPh>
    <rPh sb="3" eb="4">
      <t>ケイ</t>
    </rPh>
    <phoneticPr fontId="2"/>
  </si>
  <si>
    <t>その他経費</t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</si>
  <si>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</si>
  <si>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事業費計</t>
    <phoneticPr fontId="2"/>
  </si>
  <si>
    <t>管理費</t>
    <phoneticPr fontId="2"/>
  </si>
  <si>
    <t>経常費用計</t>
    <rPh sb="0" eb="2">
      <t>ケイジョウ</t>
    </rPh>
    <rPh sb="2" eb="4">
      <t>ヒヨウ</t>
    </rPh>
    <rPh sb="4" eb="5">
      <t>ケイ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</si>
  <si>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</si>
  <si>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経常外収益</t>
    <phoneticPr fontId="2"/>
  </si>
  <si>
    <t>当期正味財産増減額</t>
  </si>
  <si>
    <t>前期繰越正味財産額</t>
  </si>
  <si>
    <t>次期繰越正味財産額</t>
  </si>
  <si>
    <t>令和２年度　活動計算書</t>
    <rPh sb="0" eb="2">
      <t>レイワ</t>
    </rPh>
    <phoneticPr fontId="2"/>
  </si>
  <si>
    <t>令和２年４月１日から令和３年３月３１日まで</t>
    <rPh sb="0" eb="2">
      <t>レイワ</t>
    </rPh>
    <rPh sb="3" eb="4">
      <t>ネン</t>
    </rPh>
    <rPh sb="5" eb="6">
      <t>ガツ</t>
    </rPh>
    <rPh sb="7" eb="8">
      <t>ニチ</t>
    </rPh>
    <rPh sb="10" eb="11">
      <t>レイ</t>
    </rPh>
    <rPh sb="11" eb="12">
      <t>カズ</t>
    </rPh>
    <rPh sb="13" eb="14">
      <t>ネン</t>
    </rPh>
    <rPh sb="14" eb="15">
      <t>ヘイネン</t>
    </rPh>
    <rPh sb="15" eb="16">
      <t>ガツ</t>
    </rPh>
    <rPh sb="18" eb="19">
      <t>ニチ</t>
    </rPh>
    <phoneticPr fontId="2"/>
  </si>
  <si>
    <t>令和２年度　貸借対照表</t>
    <rPh sb="0" eb="2">
      <t>レイワ</t>
    </rPh>
    <rPh sb="3" eb="5">
      <t>ネンド</t>
    </rPh>
    <rPh sb="6" eb="8">
      <t>タイシャク</t>
    </rPh>
    <rPh sb="8" eb="11">
      <t>タイショウヒョウ</t>
    </rPh>
    <phoneticPr fontId="2"/>
  </si>
  <si>
    <t>令和３年３月３１日現在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</si>
</sst>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4" fillId="0" borderId="0" xfId="0" applyNumberFormat="1" applyFont="1"/>
    <xf numFmtId="0" fontId="5" fillId="0" borderId="0" xfId="0" applyFont="1"/>
    <xf numFmtId="49" fontId="4" fillId="0" borderId="1" xfId="0" applyNumberFormat="1" applyFont="1" applyBorder="1"/>
    <xf numFmtId="49" fontId="4" fillId="0" borderId="0" xfId="0" applyNumberFormat="1" applyFont="1" applyBorder="1"/>
    <xf numFmtId="49" fontId="4" fillId="0" borderId="2" xfId="0" applyNumberFormat="1" applyFont="1" applyBorder="1"/>
    <xf numFmtId="49" fontId="4" fillId="0" borderId="3" xfId="0" applyNumberFormat="1" applyFont="1" applyBorder="1"/>
    <xf numFmtId="49" fontId="4" fillId="0" borderId="4" xfId="0" applyNumberFormat="1" applyFont="1" applyBorder="1"/>
    <xf numFmtId="49" fontId="4" fillId="0" borderId="5" xfId="0" applyNumberFormat="1" applyFont="1" applyBorder="1"/>
    <xf numFmtId="49" fontId="4" fillId="0" borderId="0" xfId="0" applyNumberFormat="1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4" fillId="0" borderId="0" xfId="0" applyFont="1"/>
    <xf numFmtId="49" fontId="4" fillId="0" borderId="8" xfId="0" applyNumberFormat="1" applyFont="1" applyFill="1" applyBorder="1" applyAlignment="1">
      <alignment horizontal="centerContinuous"/>
    </xf>
    <xf numFmtId="49" fontId="4" fillId="0" borderId="9" xfId="0" applyNumberFormat="1" applyFont="1" applyFill="1" applyBorder="1" applyAlignment="1">
      <alignment horizontal="centerContinuous"/>
    </xf>
    <xf numFmtId="49" fontId="4" fillId="0" borderId="10" xfId="0" applyNumberFormat="1" applyFont="1" applyFill="1" applyBorder="1" applyAlignment="1">
      <alignment horizontal="centerContinuous"/>
    </xf>
    <xf numFmtId="49" fontId="4" fillId="0" borderId="11" xfId="0" applyNumberFormat="1" applyFont="1" applyBorder="1"/>
    <xf numFmtId="49" fontId="4" fillId="0" borderId="12" xfId="0" applyNumberFormat="1" applyFont="1" applyBorder="1"/>
    <xf numFmtId="49" fontId="4" fillId="0" borderId="13" xfId="0" applyNumberFormat="1" applyFont="1" applyBorder="1"/>
    <xf numFmtId="49" fontId="7" fillId="0" borderId="0" xfId="0" applyNumberFormat="1" applyFont="1" applyBorder="1"/>
    <xf numFmtId="49" fontId="4" fillId="0" borderId="2" xfId="0" applyNumberFormat="1" applyFont="1" applyBorder="1" applyAlignment="1"/>
    <xf numFmtId="38" fontId="4" fillId="0" borderId="0" xfId="1" applyFont="1"/>
    <xf numFmtId="38" fontId="0" fillId="0" borderId="0" xfId="1" applyFont="1" applyAlignment="1">
      <alignment vertical="center"/>
    </xf>
    <xf numFmtId="49" fontId="9" fillId="0" borderId="0" xfId="0" applyNumberFormat="1" applyFont="1"/>
    <xf numFmtId="38" fontId="3" fillId="0" borderId="0" xfId="1" applyFont="1"/>
    <xf numFmtId="38" fontId="4" fillId="0" borderId="0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38" fontId="4" fillId="2" borderId="15" xfId="1" applyFont="1" applyFill="1" applyBorder="1" applyAlignment="1">
      <alignment horizontal="right"/>
    </xf>
    <xf numFmtId="0" fontId="0" fillId="0" borderId="0" xfId="0" applyAlignment="1">
      <alignment vertical="center"/>
    </xf>
    <xf numFmtId="38" fontId="4" fillId="0" borderId="0" xfId="1" applyFont="1" applyAlignment="1">
      <alignment horizontal="right"/>
    </xf>
    <xf numFmtId="49" fontId="4" fillId="0" borderId="0" xfId="0" applyNumberFormat="1" applyFont="1" applyBorder="1" applyAlignment="1">
      <alignment horizontal="left"/>
    </xf>
    <xf numFmtId="38" fontId="6" fillId="0" borderId="0" xfId="1" applyFont="1" applyAlignment="1">
      <alignment horizontal="centerContinuous"/>
    </xf>
    <xf numFmtId="38" fontId="4" fillId="0" borderId="0" xfId="1" applyFont="1" applyAlignment="1">
      <alignment horizontal="centerContinuous"/>
    </xf>
    <xf numFmtId="38" fontId="4" fillId="0" borderId="14" xfId="1" applyFont="1" applyBorder="1" applyAlignment="1">
      <alignment horizontal="right"/>
    </xf>
    <xf numFmtId="38" fontId="4" fillId="0" borderId="7" xfId="1" applyFont="1" applyBorder="1" applyAlignment="1">
      <alignment horizontal="right"/>
    </xf>
    <xf numFmtId="38" fontId="4" fillId="2" borderId="0" xfId="1" applyFont="1" applyFill="1" applyBorder="1" applyAlignment="1">
      <alignment horizontal="right"/>
    </xf>
    <xf numFmtId="38" fontId="4" fillId="2" borderId="7" xfId="1" applyFont="1" applyFill="1" applyBorder="1" applyAlignment="1">
      <alignment horizontal="right"/>
    </xf>
    <xf numFmtId="38" fontId="4" fillId="0" borderId="4" xfId="1" applyFont="1" applyBorder="1" applyAlignment="1">
      <alignment horizontal="right"/>
    </xf>
    <xf numFmtId="38" fontId="4" fillId="2" borderId="16" xfId="1" applyFont="1" applyFill="1" applyBorder="1" applyAlignment="1">
      <alignment horizontal="right"/>
    </xf>
    <xf numFmtId="38" fontId="0" fillId="0" borderId="7" xfId="1" applyFont="1" applyBorder="1" applyAlignment="1">
      <alignment vertical="center"/>
    </xf>
    <xf numFmtId="38" fontId="4" fillId="0" borderId="0" xfId="1" applyFont="1" applyFill="1"/>
    <xf numFmtId="38" fontId="4" fillId="0" borderId="6" xfId="1" applyFont="1" applyFill="1" applyBorder="1" applyAlignment="1">
      <alignment horizontal="right"/>
    </xf>
    <xf numFmtId="38" fontId="10" fillId="0" borderId="0" xfId="1" applyFont="1" applyFill="1" applyAlignment="1">
      <alignment vertical="center"/>
    </xf>
    <xf numFmtId="49" fontId="0" fillId="0" borderId="0" xfId="0" applyNumberFormat="1"/>
    <xf numFmtId="49" fontId="4" fillId="0" borderId="8" xfId="0" applyNumberFormat="1" applyFont="1" applyBorder="1" applyAlignment="1">
      <alignment horizontal="centerContinuous"/>
    </xf>
    <xf numFmtId="49" fontId="4" fillId="0" borderId="9" xfId="0" applyNumberFormat="1" applyFont="1" applyBorder="1" applyAlignment="1">
      <alignment horizontal="centerContinuous"/>
    </xf>
    <xf numFmtId="49" fontId="4" fillId="0" borderId="10" xfId="0" applyNumberFormat="1" applyFont="1" applyBorder="1" applyAlignment="1">
      <alignment horizontal="centerContinuous"/>
    </xf>
    <xf numFmtId="0" fontId="4" fillId="0" borderId="4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38" fontId="4" fillId="2" borderId="6" xfId="1" applyFont="1" applyFill="1" applyBorder="1" applyAlignment="1">
      <alignment horizontal="right"/>
    </xf>
    <xf numFmtId="38" fontId="4" fillId="0" borderId="3" xfId="1" applyFont="1" applyBorder="1" applyAlignment="1">
      <alignment horizontal="right"/>
    </xf>
    <xf numFmtId="38" fontId="4" fillId="0" borderId="0" xfId="1" applyFont="1" applyAlignment="1">
      <alignment vertical="top" wrapText="1"/>
    </xf>
    <xf numFmtId="38" fontId="3" fillId="0" borderId="0" xfId="1" applyFont="1" applyAlignment="1">
      <alignment vertical="top" wrapText="1"/>
    </xf>
    <xf numFmtId="38" fontId="0" fillId="0" borderId="0" xfId="1" applyFont="1"/>
    <xf numFmtId="49" fontId="4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15" xfId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 shrinkToFit="1"/>
    </xf>
    <xf numFmtId="38" fontId="4" fillId="0" borderId="10" xfId="1" applyFont="1" applyFill="1" applyBorder="1" applyAlignment="1">
      <alignment horizontal="center"/>
    </xf>
    <xf numFmtId="38" fontId="4" fillId="0" borderId="15" xfId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1BAF-C668-4397-98CA-2CB1E037661A}">
  <dimension ref="A1:J83"/>
  <sheetViews>
    <sheetView tabSelected="1" view="pageBreakPreview" topLeftCell="A53" zoomScaleNormal="100" zoomScaleSheetLayoutView="70" workbookViewId="0">
      <selection activeCell="G83" sqref="G83"/>
    </sheetView>
  </sheetViews>
  <sheetFormatPr defaultRowHeight="5.85" customHeight="1" x14ac:dyDescent="0.2"/>
  <cols>
    <col min="1" max="2" width="2.6640625" style="44" customWidth="1"/>
    <col min="3" max="5" width="2.109375" style="44" customWidth="1"/>
    <col min="6" max="6" width="29" style="44" customWidth="1"/>
    <col min="7" max="9" width="16.6640625" style="57" customWidth="1"/>
    <col min="257" max="258" width="2.6640625" customWidth="1"/>
    <col min="259" max="261" width="2.109375" customWidth="1"/>
    <col min="262" max="262" width="29" customWidth="1"/>
    <col min="263" max="265" width="16.6640625" customWidth="1"/>
    <col min="513" max="514" width="2.6640625" customWidth="1"/>
    <col min="515" max="517" width="2.109375" customWidth="1"/>
    <col min="518" max="518" width="29" customWidth="1"/>
    <col min="519" max="521" width="16.6640625" customWidth="1"/>
    <col min="769" max="770" width="2.6640625" customWidth="1"/>
    <col min="771" max="773" width="2.109375" customWidth="1"/>
    <col min="774" max="774" width="29" customWidth="1"/>
    <col min="775" max="777" width="16.6640625" customWidth="1"/>
    <col min="1025" max="1026" width="2.6640625" customWidth="1"/>
    <col min="1027" max="1029" width="2.109375" customWidth="1"/>
    <col min="1030" max="1030" width="29" customWidth="1"/>
    <col min="1031" max="1033" width="16.6640625" customWidth="1"/>
    <col min="1281" max="1282" width="2.6640625" customWidth="1"/>
    <col min="1283" max="1285" width="2.109375" customWidth="1"/>
    <col min="1286" max="1286" width="29" customWidth="1"/>
    <col min="1287" max="1289" width="16.6640625" customWidth="1"/>
    <col min="1537" max="1538" width="2.6640625" customWidth="1"/>
    <col min="1539" max="1541" width="2.109375" customWidth="1"/>
    <col min="1542" max="1542" width="29" customWidth="1"/>
    <col min="1543" max="1545" width="16.6640625" customWidth="1"/>
    <col min="1793" max="1794" width="2.6640625" customWidth="1"/>
    <col min="1795" max="1797" width="2.109375" customWidth="1"/>
    <col min="1798" max="1798" width="29" customWidth="1"/>
    <col min="1799" max="1801" width="16.6640625" customWidth="1"/>
    <col min="2049" max="2050" width="2.6640625" customWidth="1"/>
    <col min="2051" max="2053" width="2.109375" customWidth="1"/>
    <col min="2054" max="2054" width="29" customWidth="1"/>
    <col min="2055" max="2057" width="16.6640625" customWidth="1"/>
    <col min="2305" max="2306" width="2.6640625" customWidth="1"/>
    <col min="2307" max="2309" width="2.109375" customWidth="1"/>
    <col min="2310" max="2310" width="29" customWidth="1"/>
    <col min="2311" max="2313" width="16.6640625" customWidth="1"/>
    <col min="2561" max="2562" width="2.6640625" customWidth="1"/>
    <col min="2563" max="2565" width="2.109375" customWidth="1"/>
    <col min="2566" max="2566" width="29" customWidth="1"/>
    <col min="2567" max="2569" width="16.6640625" customWidth="1"/>
    <col min="2817" max="2818" width="2.6640625" customWidth="1"/>
    <col min="2819" max="2821" width="2.109375" customWidth="1"/>
    <col min="2822" max="2822" width="29" customWidth="1"/>
    <col min="2823" max="2825" width="16.6640625" customWidth="1"/>
    <col min="3073" max="3074" width="2.6640625" customWidth="1"/>
    <col min="3075" max="3077" width="2.109375" customWidth="1"/>
    <col min="3078" max="3078" width="29" customWidth="1"/>
    <col min="3079" max="3081" width="16.6640625" customWidth="1"/>
    <col min="3329" max="3330" width="2.6640625" customWidth="1"/>
    <col min="3331" max="3333" width="2.109375" customWidth="1"/>
    <col min="3334" max="3334" width="29" customWidth="1"/>
    <col min="3335" max="3337" width="16.6640625" customWidth="1"/>
    <col min="3585" max="3586" width="2.6640625" customWidth="1"/>
    <col min="3587" max="3589" width="2.109375" customWidth="1"/>
    <col min="3590" max="3590" width="29" customWidth="1"/>
    <col min="3591" max="3593" width="16.6640625" customWidth="1"/>
    <col min="3841" max="3842" width="2.6640625" customWidth="1"/>
    <col min="3843" max="3845" width="2.109375" customWidth="1"/>
    <col min="3846" max="3846" width="29" customWidth="1"/>
    <col min="3847" max="3849" width="16.6640625" customWidth="1"/>
    <col min="4097" max="4098" width="2.6640625" customWidth="1"/>
    <col min="4099" max="4101" width="2.109375" customWidth="1"/>
    <col min="4102" max="4102" width="29" customWidth="1"/>
    <col min="4103" max="4105" width="16.6640625" customWidth="1"/>
    <col min="4353" max="4354" width="2.6640625" customWidth="1"/>
    <col min="4355" max="4357" width="2.109375" customWidth="1"/>
    <col min="4358" max="4358" width="29" customWidth="1"/>
    <col min="4359" max="4361" width="16.6640625" customWidth="1"/>
    <col min="4609" max="4610" width="2.6640625" customWidth="1"/>
    <col min="4611" max="4613" width="2.109375" customWidth="1"/>
    <col min="4614" max="4614" width="29" customWidth="1"/>
    <col min="4615" max="4617" width="16.6640625" customWidth="1"/>
    <col min="4865" max="4866" width="2.6640625" customWidth="1"/>
    <col min="4867" max="4869" width="2.109375" customWidth="1"/>
    <col min="4870" max="4870" width="29" customWidth="1"/>
    <col min="4871" max="4873" width="16.6640625" customWidth="1"/>
    <col min="5121" max="5122" width="2.6640625" customWidth="1"/>
    <col min="5123" max="5125" width="2.109375" customWidth="1"/>
    <col min="5126" max="5126" width="29" customWidth="1"/>
    <col min="5127" max="5129" width="16.6640625" customWidth="1"/>
    <col min="5377" max="5378" width="2.6640625" customWidth="1"/>
    <col min="5379" max="5381" width="2.109375" customWidth="1"/>
    <col min="5382" max="5382" width="29" customWidth="1"/>
    <col min="5383" max="5385" width="16.6640625" customWidth="1"/>
    <col min="5633" max="5634" width="2.6640625" customWidth="1"/>
    <col min="5635" max="5637" width="2.109375" customWidth="1"/>
    <col min="5638" max="5638" width="29" customWidth="1"/>
    <col min="5639" max="5641" width="16.6640625" customWidth="1"/>
    <col min="5889" max="5890" width="2.6640625" customWidth="1"/>
    <col min="5891" max="5893" width="2.109375" customWidth="1"/>
    <col min="5894" max="5894" width="29" customWidth="1"/>
    <col min="5895" max="5897" width="16.6640625" customWidth="1"/>
    <col min="6145" max="6146" width="2.6640625" customWidth="1"/>
    <col min="6147" max="6149" width="2.109375" customWidth="1"/>
    <col min="6150" max="6150" width="29" customWidth="1"/>
    <col min="6151" max="6153" width="16.6640625" customWidth="1"/>
    <col min="6401" max="6402" width="2.6640625" customWidth="1"/>
    <col min="6403" max="6405" width="2.109375" customWidth="1"/>
    <col min="6406" max="6406" width="29" customWidth="1"/>
    <col min="6407" max="6409" width="16.6640625" customWidth="1"/>
    <col min="6657" max="6658" width="2.6640625" customWidth="1"/>
    <col min="6659" max="6661" width="2.109375" customWidth="1"/>
    <col min="6662" max="6662" width="29" customWidth="1"/>
    <col min="6663" max="6665" width="16.6640625" customWidth="1"/>
    <col min="6913" max="6914" width="2.6640625" customWidth="1"/>
    <col min="6915" max="6917" width="2.109375" customWidth="1"/>
    <col min="6918" max="6918" width="29" customWidth="1"/>
    <col min="6919" max="6921" width="16.6640625" customWidth="1"/>
    <col min="7169" max="7170" width="2.6640625" customWidth="1"/>
    <col min="7171" max="7173" width="2.109375" customWidth="1"/>
    <col min="7174" max="7174" width="29" customWidth="1"/>
    <col min="7175" max="7177" width="16.6640625" customWidth="1"/>
    <col min="7425" max="7426" width="2.6640625" customWidth="1"/>
    <col min="7427" max="7429" width="2.109375" customWidth="1"/>
    <col min="7430" max="7430" width="29" customWidth="1"/>
    <col min="7431" max="7433" width="16.6640625" customWidth="1"/>
    <col min="7681" max="7682" width="2.6640625" customWidth="1"/>
    <col min="7683" max="7685" width="2.109375" customWidth="1"/>
    <col min="7686" max="7686" width="29" customWidth="1"/>
    <col min="7687" max="7689" width="16.6640625" customWidth="1"/>
    <col min="7937" max="7938" width="2.6640625" customWidth="1"/>
    <col min="7939" max="7941" width="2.109375" customWidth="1"/>
    <col min="7942" max="7942" width="29" customWidth="1"/>
    <col min="7943" max="7945" width="16.6640625" customWidth="1"/>
    <col min="8193" max="8194" width="2.6640625" customWidth="1"/>
    <col min="8195" max="8197" width="2.109375" customWidth="1"/>
    <col min="8198" max="8198" width="29" customWidth="1"/>
    <col min="8199" max="8201" width="16.6640625" customWidth="1"/>
    <col min="8449" max="8450" width="2.6640625" customWidth="1"/>
    <col min="8451" max="8453" width="2.109375" customWidth="1"/>
    <col min="8454" max="8454" width="29" customWidth="1"/>
    <col min="8455" max="8457" width="16.6640625" customWidth="1"/>
    <col min="8705" max="8706" width="2.6640625" customWidth="1"/>
    <col min="8707" max="8709" width="2.109375" customWidth="1"/>
    <col min="8710" max="8710" width="29" customWidth="1"/>
    <col min="8711" max="8713" width="16.6640625" customWidth="1"/>
    <col min="8961" max="8962" width="2.6640625" customWidth="1"/>
    <col min="8963" max="8965" width="2.109375" customWidth="1"/>
    <col min="8966" max="8966" width="29" customWidth="1"/>
    <col min="8967" max="8969" width="16.6640625" customWidth="1"/>
    <col min="9217" max="9218" width="2.6640625" customWidth="1"/>
    <col min="9219" max="9221" width="2.109375" customWidth="1"/>
    <col min="9222" max="9222" width="29" customWidth="1"/>
    <col min="9223" max="9225" width="16.6640625" customWidth="1"/>
    <col min="9473" max="9474" width="2.6640625" customWidth="1"/>
    <col min="9475" max="9477" width="2.109375" customWidth="1"/>
    <col min="9478" max="9478" width="29" customWidth="1"/>
    <col min="9479" max="9481" width="16.6640625" customWidth="1"/>
    <col min="9729" max="9730" width="2.6640625" customWidth="1"/>
    <col min="9731" max="9733" width="2.109375" customWidth="1"/>
    <col min="9734" max="9734" width="29" customWidth="1"/>
    <col min="9735" max="9737" width="16.6640625" customWidth="1"/>
    <col min="9985" max="9986" width="2.6640625" customWidth="1"/>
    <col min="9987" max="9989" width="2.109375" customWidth="1"/>
    <col min="9990" max="9990" width="29" customWidth="1"/>
    <col min="9991" max="9993" width="16.6640625" customWidth="1"/>
    <col min="10241" max="10242" width="2.6640625" customWidth="1"/>
    <col min="10243" max="10245" width="2.109375" customWidth="1"/>
    <col min="10246" max="10246" width="29" customWidth="1"/>
    <col min="10247" max="10249" width="16.6640625" customWidth="1"/>
    <col min="10497" max="10498" width="2.6640625" customWidth="1"/>
    <col min="10499" max="10501" width="2.109375" customWidth="1"/>
    <col min="10502" max="10502" width="29" customWidth="1"/>
    <col min="10503" max="10505" width="16.6640625" customWidth="1"/>
    <col min="10753" max="10754" width="2.6640625" customWidth="1"/>
    <col min="10755" max="10757" width="2.109375" customWidth="1"/>
    <col min="10758" max="10758" width="29" customWidth="1"/>
    <col min="10759" max="10761" width="16.6640625" customWidth="1"/>
    <col min="11009" max="11010" width="2.6640625" customWidth="1"/>
    <col min="11011" max="11013" width="2.109375" customWidth="1"/>
    <col min="11014" max="11014" width="29" customWidth="1"/>
    <col min="11015" max="11017" width="16.6640625" customWidth="1"/>
    <col min="11265" max="11266" width="2.6640625" customWidth="1"/>
    <col min="11267" max="11269" width="2.109375" customWidth="1"/>
    <col min="11270" max="11270" width="29" customWidth="1"/>
    <col min="11271" max="11273" width="16.6640625" customWidth="1"/>
    <col min="11521" max="11522" width="2.6640625" customWidth="1"/>
    <col min="11523" max="11525" width="2.109375" customWidth="1"/>
    <col min="11526" max="11526" width="29" customWidth="1"/>
    <col min="11527" max="11529" width="16.6640625" customWidth="1"/>
    <col min="11777" max="11778" width="2.6640625" customWidth="1"/>
    <col min="11779" max="11781" width="2.109375" customWidth="1"/>
    <col min="11782" max="11782" width="29" customWidth="1"/>
    <col min="11783" max="11785" width="16.6640625" customWidth="1"/>
    <col min="12033" max="12034" width="2.6640625" customWidth="1"/>
    <col min="12035" max="12037" width="2.109375" customWidth="1"/>
    <col min="12038" max="12038" width="29" customWidth="1"/>
    <col min="12039" max="12041" width="16.6640625" customWidth="1"/>
    <col min="12289" max="12290" width="2.6640625" customWidth="1"/>
    <col min="12291" max="12293" width="2.109375" customWidth="1"/>
    <col min="12294" max="12294" width="29" customWidth="1"/>
    <col min="12295" max="12297" width="16.6640625" customWidth="1"/>
    <col min="12545" max="12546" width="2.6640625" customWidth="1"/>
    <col min="12547" max="12549" width="2.109375" customWidth="1"/>
    <col min="12550" max="12550" width="29" customWidth="1"/>
    <col min="12551" max="12553" width="16.6640625" customWidth="1"/>
    <col min="12801" max="12802" width="2.6640625" customWidth="1"/>
    <col min="12803" max="12805" width="2.109375" customWidth="1"/>
    <col min="12806" max="12806" width="29" customWidth="1"/>
    <col min="12807" max="12809" width="16.6640625" customWidth="1"/>
    <col min="13057" max="13058" width="2.6640625" customWidth="1"/>
    <col min="13059" max="13061" width="2.109375" customWidth="1"/>
    <col min="13062" max="13062" width="29" customWidth="1"/>
    <col min="13063" max="13065" width="16.6640625" customWidth="1"/>
    <col min="13313" max="13314" width="2.6640625" customWidth="1"/>
    <col min="13315" max="13317" width="2.109375" customWidth="1"/>
    <col min="13318" max="13318" width="29" customWidth="1"/>
    <col min="13319" max="13321" width="16.6640625" customWidth="1"/>
    <col min="13569" max="13570" width="2.6640625" customWidth="1"/>
    <col min="13571" max="13573" width="2.109375" customWidth="1"/>
    <col min="13574" max="13574" width="29" customWidth="1"/>
    <col min="13575" max="13577" width="16.6640625" customWidth="1"/>
    <col min="13825" max="13826" width="2.6640625" customWidth="1"/>
    <col min="13827" max="13829" width="2.109375" customWidth="1"/>
    <col min="13830" max="13830" width="29" customWidth="1"/>
    <col min="13831" max="13833" width="16.6640625" customWidth="1"/>
    <col min="14081" max="14082" width="2.6640625" customWidth="1"/>
    <col min="14083" max="14085" width="2.109375" customWidth="1"/>
    <col min="14086" max="14086" width="29" customWidth="1"/>
    <col min="14087" max="14089" width="16.6640625" customWidth="1"/>
    <col min="14337" max="14338" width="2.6640625" customWidth="1"/>
    <col min="14339" max="14341" width="2.109375" customWidth="1"/>
    <col min="14342" max="14342" width="29" customWidth="1"/>
    <col min="14343" max="14345" width="16.6640625" customWidth="1"/>
    <col min="14593" max="14594" width="2.6640625" customWidth="1"/>
    <col min="14595" max="14597" width="2.109375" customWidth="1"/>
    <col min="14598" max="14598" width="29" customWidth="1"/>
    <col min="14599" max="14601" width="16.6640625" customWidth="1"/>
    <col min="14849" max="14850" width="2.6640625" customWidth="1"/>
    <col min="14851" max="14853" width="2.109375" customWidth="1"/>
    <col min="14854" max="14854" width="29" customWidth="1"/>
    <col min="14855" max="14857" width="16.6640625" customWidth="1"/>
    <col min="15105" max="15106" width="2.6640625" customWidth="1"/>
    <col min="15107" max="15109" width="2.109375" customWidth="1"/>
    <col min="15110" max="15110" width="29" customWidth="1"/>
    <col min="15111" max="15113" width="16.6640625" customWidth="1"/>
    <col min="15361" max="15362" width="2.6640625" customWidth="1"/>
    <col min="15363" max="15365" width="2.109375" customWidth="1"/>
    <col min="15366" max="15366" width="29" customWidth="1"/>
    <col min="15367" max="15369" width="16.6640625" customWidth="1"/>
    <col min="15617" max="15618" width="2.6640625" customWidth="1"/>
    <col min="15619" max="15621" width="2.109375" customWidth="1"/>
    <col min="15622" max="15622" width="29" customWidth="1"/>
    <col min="15623" max="15625" width="16.6640625" customWidth="1"/>
    <col min="15873" max="15874" width="2.6640625" customWidth="1"/>
    <col min="15875" max="15877" width="2.109375" customWidth="1"/>
    <col min="15878" max="15878" width="29" customWidth="1"/>
    <col min="15879" max="15881" width="16.6640625" customWidth="1"/>
    <col min="16129" max="16130" width="2.6640625" customWidth="1"/>
    <col min="16131" max="16133" width="2.109375" customWidth="1"/>
    <col min="16134" max="16134" width="29" customWidth="1"/>
    <col min="16135" max="16137" width="16.6640625" customWidth="1"/>
  </cols>
  <sheetData>
    <row r="1" spans="1:10" ht="33.450000000000003" customHeight="1" x14ac:dyDescent="0.2">
      <c r="A1" s="59" t="s">
        <v>126</v>
      </c>
      <c r="B1" s="59"/>
      <c r="C1" s="59"/>
      <c r="D1" s="59"/>
      <c r="E1" s="59"/>
      <c r="F1" s="59"/>
      <c r="G1" s="59"/>
      <c r="H1" s="59"/>
      <c r="I1" s="59"/>
    </row>
    <row r="2" spans="1:10" s="13" customFormat="1" ht="13.2" x14ac:dyDescent="0.2">
      <c r="A2" s="11" t="s">
        <v>127</v>
      </c>
      <c r="B2" s="11"/>
      <c r="C2" s="11"/>
      <c r="D2" s="11"/>
      <c r="E2" s="11"/>
      <c r="F2" s="11"/>
      <c r="G2" s="33"/>
      <c r="H2" s="33"/>
      <c r="I2" s="33"/>
    </row>
    <row r="3" spans="1:10" s="13" customFormat="1" ht="13.2" x14ac:dyDescent="0.2">
      <c r="A3" s="3"/>
      <c r="B3" s="3"/>
      <c r="C3" s="3"/>
      <c r="D3" s="3"/>
      <c r="E3" s="3"/>
      <c r="F3" s="3"/>
      <c r="G3" s="41" t="s">
        <v>99</v>
      </c>
      <c r="H3" s="22"/>
      <c r="I3" s="30"/>
      <c r="J3" s="3"/>
    </row>
    <row r="4" spans="1:10" s="3" customFormat="1" ht="13.2" x14ac:dyDescent="0.2">
      <c r="G4" s="22"/>
      <c r="H4" s="22"/>
      <c r="I4" s="30" t="s">
        <v>1</v>
      </c>
    </row>
    <row r="5" spans="1:10" s="13" customFormat="1" ht="13.2" x14ac:dyDescent="0.2">
      <c r="A5" s="45" t="s">
        <v>0</v>
      </c>
      <c r="B5" s="46"/>
      <c r="C5" s="46"/>
      <c r="D5" s="46"/>
      <c r="E5" s="46"/>
      <c r="F5" s="47"/>
      <c r="G5" s="60" t="s">
        <v>4</v>
      </c>
      <c r="H5" s="61"/>
      <c r="I5" s="61"/>
    </row>
    <row r="6" spans="1:10" s="13" customFormat="1" ht="13.2" x14ac:dyDescent="0.2">
      <c r="A6" s="5" t="s">
        <v>103</v>
      </c>
      <c r="B6" s="3" t="s">
        <v>104</v>
      </c>
      <c r="C6" s="3"/>
      <c r="D6" s="3"/>
      <c r="E6" s="3"/>
      <c r="F6" s="7"/>
      <c r="G6" s="30"/>
      <c r="H6" s="27"/>
      <c r="I6" s="27"/>
    </row>
    <row r="7" spans="1:10" s="13" customFormat="1" ht="13.2" x14ac:dyDescent="0.2">
      <c r="A7" s="5"/>
      <c r="B7" s="3" t="s">
        <v>105</v>
      </c>
      <c r="C7" s="3" t="s">
        <v>106</v>
      </c>
      <c r="D7" s="3"/>
      <c r="E7" s="3"/>
      <c r="F7" s="7"/>
      <c r="G7" s="30"/>
      <c r="H7" s="27"/>
      <c r="I7" s="27"/>
    </row>
    <row r="8" spans="1:10" s="13" customFormat="1" ht="13.2" x14ac:dyDescent="0.2">
      <c r="A8" s="5"/>
      <c r="B8" s="3"/>
      <c r="C8" s="3" t="s">
        <v>107</v>
      </c>
      <c r="D8" s="3"/>
      <c r="E8" s="3"/>
      <c r="F8" s="7"/>
      <c r="G8" s="42">
        <v>0</v>
      </c>
      <c r="H8" s="27"/>
      <c r="I8" s="27"/>
    </row>
    <row r="9" spans="1:10" s="13" customFormat="1" ht="13.2" x14ac:dyDescent="0.2">
      <c r="A9" s="5"/>
      <c r="B9" s="3"/>
      <c r="C9" s="3" t="s">
        <v>108</v>
      </c>
      <c r="D9" s="3"/>
      <c r="E9" s="3"/>
      <c r="F9" s="7"/>
      <c r="G9" s="42">
        <v>0</v>
      </c>
      <c r="H9" s="27"/>
      <c r="I9" s="27"/>
    </row>
    <row r="10" spans="1:10" s="13" customFormat="1" ht="13.2" x14ac:dyDescent="0.2">
      <c r="A10" s="5"/>
      <c r="B10" s="3"/>
      <c r="C10" s="3"/>
      <c r="D10" s="3"/>
      <c r="E10" s="3"/>
      <c r="F10" s="7"/>
      <c r="G10" s="35"/>
      <c r="H10" s="53">
        <f>SUM(G8:G9)</f>
        <v>0</v>
      </c>
      <c r="I10" s="27"/>
    </row>
    <row r="11" spans="1:10" s="13" customFormat="1" ht="13.2" x14ac:dyDescent="0.2">
      <c r="A11" s="5"/>
      <c r="B11" s="3" t="s">
        <v>9</v>
      </c>
      <c r="C11" s="3" t="s">
        <v>44</v>
      </c>
      <c r="D11" s="3"/>
      <c r="E11" s="3"/>
      <c r="F11" s="7"/>
      <c r="G11" s="30"/>
      <c r="H11" s="27"/>
      <c r="I11" s="27"/>
    </row>
    <row r="12" spans="1:10" s="13" customFormat="1" ht="13.2" x14ac:dyDescent="0.2">
      <c r="A12" s="5"/>
      <c r="B12" s="3"/>
      <c r="C12" s="3" t="s">
        <v>109</v>
      </c>
      <c r="D12" s="3"/>
      <c r="E12" s="3"/>
      <c r="F12" s="7"/>
      <c r="G12" s="42">
        <v>0</v>
      </c>
      <c r="H12" s="27"/>
      <c r="I12" s="27"/>
    </row>
    <row r="13" spans="1:10" s="13" customFormat="1" ht="13.2" x14ac:dyDescent="0.2">
      <c r="A13" s="5"/>
      <c r="B13" s="3"/>
      <c r="C13" s="3" t="s">
        <v>110</v>
      </c>
      <c r="D13" s="3"/>
      <c r="E13" s="3"/>
      <c r="F13" s="7"/>
      <c r="G13" s="42">
        <v>0</v>
      </c>
      <c r="H13" s="27"/>
      <c r="I13" s="27"/>
    </row>
    <row r="14" spans="1:10" s="13" customFormat="1" ht="13.2" x14ac:dyDescent="0.2">
      <c r="A14" s="5"/>
      <c r="B14" s="3"/>
      <c r="C14" s="3"/>
      <c r="D14" s="3"/>
      <c r="E14" s="3"/>
      <c r="F14" s="7"/>
      <c r="G14" s="35"/>
      <c r="H14" s="53">
        <f>SUM(G12:G13)</f>
        <v>0</v>
      </c>
      <c r="I14" s="27"/>
    </row>
    <row r="15" spans="1:10" s="13" customFormat="1" ht="13.2" x14ac:dyDescent="0.2">
      <c r="A15" s="5"/>
      <c r="B15" s="3" t="s">
        <v>7</v>
      </c>
      <c r="C15" s="3" t="s">
        <v>8</v>
      </c>
      <c r="D15" s="3"/>
      <c r="E15" s="3"/>
      <c r="F15" s="7"/>
      <c r="G15" s="30"/>
      <c r="H15" s="27"/>
      <c r="I15" s="27"/>
    </row>
    <row r="16" spans="1:10" s="13" customFormat="1" ht="13.2" x14ac:dyDescent="0.2">
      <c r="A16" s="5"/>
      <c r="B16" s="3"/>
      <c r="C16" s="3" t="s">
        <v>111</v>
      </c>
      <c r="D16" s="3"/>
      <c r="E16" s="3"/>
      <c r="F16" s="7"/>
      <c r="G16" s="27">
        <v>0</v>
      </c>
      <c r="H16" s="27"/>
      <c r="I16" s="27"/>
    </row>
    <row r="17" spans="1:9" s="13" customFormat="1" ht="13.2" x14ac:dyDescent="0.2">
      <c r="A17" s="5"/>
      <c r="B17" s="3"/>
      <c r="C17" s="3"/>
      <c r="D17" s="3"/>
      <c r="E17" s="3"/>
      <c r="F17" s="7"/>
      <c r="G17" s="35"/>
      <c r="H17" s="53">
        <f>SUM(G16:G16)</f>
        <v>0</v>
      </c>
      <c r="I17" s="27"/>
    </row>
    <row r="18" spans="1:9" s="13" customFormat="1" ht="13.2" x14ac:dyDescent="0.2">
      <c r="A18" s="5"/>
      <c r="B18" s="3" t="s">
        <v>10</v>
      </c>
      <c r="C18" s="3" t="s">
        <v>20</v>
      </c>
      <c r="D18" s="3"/>
      <c r="E18" s="3"/>
      <c r="F18" s="7"/>
      <c r="G18" s="30"/>
      <c r="H18" s="27"/>
      <c r="I18" s="27"/>
    </row>
    <row r="19" spans="1:9" s="13" customFormat="1" ht="13.2" x14ac:dyDescent="0.2">
      <c r="A19" s="5"/>
      <c r="B19" s="3"/>
      <c r="C19" s="6" t="s">
        <v>67</v>
      </c>
      <c r="D19" s="3"/>
      <c r="E19" s="3"/>
      <c r="F19" s="7"/>
      <c r="G19" s="30">
        <v>105789728</v>
      </c>
      <c r="H19" s="27"/>
      <c r="I19" s="27"/>
    </row>
    <row r="20" spans="1:9" s="13" customFormat="1" ht="13.2" x14ac:dyDescent="0.2">
      <c r="A20" s="5"/>
      <c r="B20" s="3"/>
      <c r="C20" s="3"/>
      <c r="D20" s="3"/>
      <c r="E20" s="3"/>
      <c r="F20" s="7"/>
      <c r="G20" s="35"/>
      <c r="H20" s="53">
        <f>SUM(G19:G19)</f>
        <v>105789728</v>
      </c>
      <c r="I20" s="27"/>
    </row>
    <row r="21" spans="1:9" s="13" customFormat="1" ht="13.2" x14ac:dyDescent="0.2">
      <c r="A21" s="5"/>
      <c r="B21" s="3" t="s">
        <v>11</v>
      </c>
      <c r="C21" s="3" t="s">
        <v>21</v>
      </c>
      <c r="D21" s="3"/>
      <c r="E21" s="3"/>
      <c r="F21" s="7"/>
      <c r="G21" s="30"/>
      <c r="H21" s="27"/>
      <c r="I21" s="27"/>
    </row>
    <row r="22" spans="1:9" s="13" customFormat="1" ht="13.2" x14ac:dyDescent="0.2">
      <c r="A22" s="5"/>
      <c r="B22" s="3"/>
      <c r="C22" s="3" t="s">
        <v>112</v>
      </c>
      <c r="D22" s="3"/>
      <c r="E22" s="3"/>
      <c r="F22" s="7"/>
      <c r="G22" s="42">
        <v>172</v>
      </c>
      <c r="H22" s="27"/>
      <c r="I22" s="27"/>
    </row>
    <row r="23" spans="1:9" s="13" customFormat="1" ht="13.2" x14ac:dyDescent="0.2">
      <c r="A23" s="5"/>
      <c r="B23" s="3"/>
      <c r="C23" s="3" t="s">
        <v>49</v>
      </c>
      <c r="D23" s="3"/>
      <c r="E23" s="3"/>
      <c r="F23" s="7"/>
      <c r="G23" s="42">
        <f>239+5031275</f>
        <v>5031514</v>
      </c>
      <c r="H23" s="27"/>
      <c r="I23" s="27"/>
    </row>
    <row r="24" spans="1:9" s="13" customFormat="1" ht="13.2" x14ac:dyDescent="0.2">
      <c r="A24" s="5"/>
      <c r="B24" s="3"/>
      <c r="C24" s="3"/>
      <c r="D24" s="3"/>
      <c r="E24" s="3"/>
      <c r="F24" s="7"/>
      <c r="G24" s="35"/>
      <c r="H24" s="37">
        <f>SUM(G22:G24)</f>
        <v>5031686</v>
      </c>
      <c r="I24" s="27"/>
    </row>
    <row r="25" spans="1:9" s="13" customFormat="1" ht="13.2" x14ac:dyDescent="0.2">
      <c r="A25" s="8"/>
      <c r="B25" s="9" t="s">
        <v>35</v>
      </c>
      <c r="C25" s="9"/>
      <c r="D25" s="9"/>
      <c r="E25" s="9"/>
      <c r="F25" s="10"/>
      <c r="G25" s="38"/>
      <c r="H25" s="35"/>
      <c r="I25" s="37">
        <f>SUM(H10:H24)</f>
        <v>110821414</v>
      </c>
    </row>
    <row r="26" spans="1:9" s="13" customFormat="1" ht="13.2" x14ac:dyDescent="0.2">
      <c r="A26" s="5" t="s">
        <v>13</v>
      </c>
      <c r="B26" s="3" t="s">
        <v>12</v>
      </c>
      <c r="C26" s="3"/>
      <c r="D26" s="3"/>
      <c r="E26" s="3"/>
      <c r="F26" s="7"/>
      <c r="G26" s="30"/>
      <c r="H26" s="27"/>
      <c r="I26" s="27"/>
    </row>
    <row r="27" spans="1:9" s="13" customFormat="1" ht="13.2" x14ac:dyDescent="0.2">
      <c r="A27" s="5"/>
      <c r="B27" s="3" t="s">
        <v>5</v>
      </c>
      <c r="C27" s="3" t="s">
        <v>113</v>
      </c>
      <c r="D27" s="3"/>
      <c r="E27" s="3"/>
      <c r="F27" s="7"/>
      <c r="G27" s="30"/>
      <c r="H27" s="27"/>
      <c r="I27" s="27"/>
    </row>
    <row r="28" spans="1:9" s="13" customFormat="1" ht="13.2" x14ac:dyDescent="0.2">
      <c r="A28" s="5"/>
      <c r="C28" s="62" t="s">
        <v>38</v>
      </c>
      <c r="D28" s="62"/>
      <c r="E28" s="3" t="s">
        <v>114</v>
      </c>
      <c r="F28" s="7"/>
      <c r="G28" s="30"/>
      <c r="H28" s="27"/>
      <c r="I28" s="27"/>
    </row>
    <row r="29" spans="1:9" s="13" customFormat="1" ht="13.2" x14ac:dyDescent="0.2">
      <c r="A29" s="5"/>
      <c r="B29" s="3"/>
      <c r="E29" s="6" t="s">
        <v>66</v>
      </c>
      <c r="F29" s="7"/>
      <c r="G29" s="42">
        <v>0</v>
      </c>
      <c r="H29" s="27"/>
      <c r="I29" s="27"/>
    </row>
    <row r="30" spans="1:9" s="13" customFormat="1" ht="13.2" x14ac:dyDescent="0.2">
      <c r="A30" s="5"/>
      <c r="B30" s="3"/>
      <c r="E30" s="6" t="s">
        <v>40</v>
      </c>
      <c r="F30" s="7"/>
      <c r="G30" s="43">
        <f>50082703+1152060</f>
        <v>51234763</v>
      </c>
      <c r="H30" s="27"/>
      <c r="I30" s="27"/>
    </row>
    <row r="31" spans="1:9" s="13" customFormat="1" ht="13.2" x14ac:dyDescent="0.2">
      <c r="A31" s="5"/>
      <c r="B31" s="3"/>
      <c r="E31" s="24" t="s">
        <v>68</v>
      </c>
      <c r="F31" s="7"/>
      <c r="G31" s="43">
        <v>8488656</v>
      </c>
      <c r="H31" s="27"/>
      <c r="I31" s="27"/>
    </row>
    <row r="32" spans="1:9" s="13" customFormat="1" ht="13.2" x14ac:dyDescent="0.2">
      <c r="A32" s="5"/>
      <c r="B32" s="3"/>
      <c r="E32" s="6" t="s">
        <v>41</v>
      </c>
      <c r="F32" s="7"/>
      <c r="G32" s="43">
        <v>3824137</v>
      </c>
      <c r="H32" s="27"/>
      <c r="I32" s="27"/>
    </row>
    <row r="33" spans="1:9" s="13" customFormat="1" ht="13.2" x14ac:dyDescent="0.2">
      <c r="A33" s="5"/>
      <c r="B33" s="3"/>
      <c r="D33" s="3"/>
      <c r="E33" s="6" t="s">
        <v>42</v>
      </c>
      <c r="F33" s="7"/>
      <c r="G33" s="43">
        <v>239810</v>
      </c>
      <c r="H33" s="27"/>
      <c r="I33" s="27"/>
    </row>
    <row r="34" spans="1:9" s="13" customFormat="1" ht="13.2" x14ac:dyDescent="0.2">
      <c r="A34" s="5"/>
      <c r="B34" s="3"/>
      <c r="E34" s="3"/>
      <c r="F34" s="7"/>
      <c r="G34" s="35"/>
      <c r="H34" s="27"/>
      <c r="I34" s="27"/>
    </row>
    <row r="35" spans="1:9" s="13" customFormat="1" ht="13.2" x14ac:dyDescent="0.2">
      <c r="A35" s="5"/>
      <c r="B35" s="3"/>
      <c r="E35" s="3" t="s">
        <v>115</v>
      </c>
      <c r="F35" s="7"/>
      <c r="G35" s="28">
        <f>SUM(G29:G34)</f>
        <v>63787366</v>
      </c>
      <c r="H35" s="27"/>
      <c r="I35" s="27"/>
    </row>
    <row r="36" spans="1:9" s="13" customFormat="1" ht="13.2" x14ac:dyDescent="0.2">
      <c r="A36" s="5"/>
      <c r="C36" s="62" t="s">
        <v>39</v>
      </c>
      <c r="D36" s="62"/>
      <c r="E36" s="3" t="s">
        <v>116</v>
      </c>
      <c r="F36" s="7"/>
      <c r="G36" s="30"/>
      <c r="H36" s="27"/>
      <c r="I36" s="27"/>
    </row>
    <row r="37" spans="1:9" s="13" customFormat="1" ht="13.2" x14ac:dyDescent="0.2">
      <c r="A37" s="5"/>
      <c r="C37" s="58"/>
      <c r="D37" s="58"/>
      <c r="E37" s="29" t="s">
        <v>79</v>
      </c>
      <c r="F37" s="7"/>
      <c r="G37" s="30">
        <v>4547364</v>
      </c>
      <c r="H37" s="27"/>
      <c r="I37" s="27"/>
    </row>
    <row r="38" spans="1:9" s="13" customFormat="1" ht="13.2" x14ac:dyDescent="0.2">
      <c r="A38" s="5"/>
      <c r="C38" s="58"/>
      <c r="D38" s="58"/>
      <c r="E38" s="29" t="s">
        <v>80</v>
      </c>
      <c r="F38" s="7"/>
      <c r="G38" s="30">
        <v>1332283</v>
      </c>
      <c r="H38" s="27"/>
      <c r="I38" s="27"/>
    </row>
    <row r="39" spans="1:9" s="13" customFormat="1" ht="13.2" x14ac:dyDescent="0.2">
      <c r="A39" s="5"/>
      <c r="C39" s="58"/>
      <c r="D39" s="58"/>
      <c r="E39" s="29" t="s">
        <v>81</v>
      </c>
      <c r="F39" s="7"/>
      <c r="G39" s="30">
        <v>361200</v>
      </c>
      <c r="H39" s="27"/>
      <c r="I39" s="27"/>
    </row>
    <row r="40" spans="1:9" s="13" customFormat="1" ht="13.2" x14ac:dyDescent="0.2">
      <c r="A40" s="5"/>
      <c r="C40" s="58"/>
      <c r="D40" s="58"/>
      <c r="E40" s="29" t="s">
        <v>82</v>
      </c>
      <c r="F40" s="7"/>
      <c r="G40" s="30">
        <v>267901</v>
      </c>
      <c r="H40" s="27"/>
      <c r="I40" s="27"/>
    </row>
    <row r="41" spans="1:9" s="13" customFormat="1" ht="13.2" x14ac:dyDescent="0.2">
      <c r="A41" s="5"/>
      <c r="C41" s="58"/>
      <c r="D41" s="58"/>
      <c r="E41" s="6" t="s">
        <v>70</v>
      </c>
      <c r="F41" s="7"/>
      <c r="G41" s="30">
        <v>298398</v>
      </c>
      <c r="H41" s="27"/>
      <c r="I41" s="27"/>
    </row>
    <row r="42" spans="1:9" s="13" customFormat="1" ht="13.2" x14ac:dyDescent="0.2">
      <c r="A42" s="5"/>
      <c r="C42" s="58"/>
      <c r="D42" s="58"/>
      <c r="E42" s="6" t="s">
        <v>43</v>
      </c>
      <c r="F42" s="7"/>
      <c r="G42" s="30">
        <v>330836</v>
      </c>
      <c r="H42" s="27"/>
      <c r="I42" s="27"/>
    </row>
    <row r="43" spans="1:9" s="13" customFormat="1" ht="13.2" x14ac:dyDescent="0.2">
      <c r="A43" s="5"/>
      <c r="C43" s="58"/>
      <c r="D43" s="58"/>
      <c r="E43" s="6" t="s">
        <v>69</v>
      </c>
      <c r="F43" s="7"/>
      <c r="G43" s="30">
        <v>1540917</v>
      </c>
      <c r="H43" s="27"/>
      <c r="I43" s="27"/>
    </row>
    <row r="44" spans="1:9" s="13" customFormat="1" ht="13.2" x14ac:dyDescent="0.2">
      <c r="A44" s="5"/>
      <c r="C44" s="58"/>
      <c r="D44" s="58"/>
      <c r="E44" s="29" t="s">
        <v>71</v>
      </c>
      <c r="F44" s="7"/>
      <c r="G44" s="30">
        <v>873242</v>
      </c>
      <c r="H44" s="27"/>
      <c r="I44" s="27"/>
    </row>
    <row r="45" spans="1:9" s="13" customFormat="1" ht="13.2" x14ac:dyDescent="0.2">
      <c r="A45" s="5"/>
      <c r="C45" s="58"/>
      <c r="D45" s="58"/>
      <c r="E45" s="29" t="s">
        <v>72</v>
      </c>
      <c r="F45" s="7"/>
      <c r="G45" s="30">
        <v>1186538</v>
      </c>
      <c r="H45" s="27"/>
      <c r="I45" s="27"/>
    </row>
    <row r="46" spans="1:9" s="13" customFormat="1" ht="13.2" x14ac:dyDescent="0.2">
      <c r="A46" s="5"/>
      <c r="C46" s="58"/>
      <c r="D46" s="58"/>
      <c r="E46" s="29" t="s">
        <v>73</v>
      </c>
      <c r="F46" s="7"/>
      <c r="G46" s="30">
        <v>915887</v>
      </c>
      <c r="H46" s="27"/>
      <c r="I46" s="27"/>
    </row>
    <row r="47" spans="1:9" s="13" customFormat="1" ht="13.2" x14ac:dyDescent="0.2">
      <c r="A47" s="5"/>
      <c r="C47" s="58"/>
      <c r="D47" s="58"/>
      <c r="E47" s="29" t="s">
        <v>74</v>
      </c>
      <c r="F47" s="7"/>
      <c r="G47" s="30">
        <v>1486675</v>
      </c>
      <c r="H47" s="27"/>
      <c r="I47" s="27"/>
    </row>
    <row r="48" spans="1:9" s="13" customFormat="1" ht="13.2" x14ac:dyDescent="0.2">
      <c r="A48" s="5"/>
      <c r="C48" s="58"/>
      <c r="D48" s="58"/>
      <c r="E48" s="29" t="s">
        <v>75</v>
      </c>
      <c r="F48" s="7"/>
      <c r="G48" s="30">
        <v>1011914</v>
      </c>
      <c r="H48" s="27"/>
      <c r="I48" s="27"/>
    </row>
    <row r="49" spans="1:9" s="13" customFormat="1" ht="13.2" x14ac:dyDescent="0.2">
      <c r="A49" s="5"/>
      <c r="C49" s="58"/>
      <c r="D49" s="58"/>
      <c r="E49" s="29" t="s">
        <v>76</v>
      </c>
      <c r="F49" s="7"/>
      <c r="G49" s="30">
        <v>492057</v>
      </c>
      <c r="H49" s="27"/>
      <c r="I49" s="27"/>
    </row>
    <row r="50" spans="1:9" s="13" customFormat="1" ht="13.2" x14ac:dyDescent="0.2">
      <c r="A50" s="5"/>
      <c r="C50" s="58"/>
      <c r="D50" s="58"/>
      <c r="E50" s="29" t="s">
        <v>77</v>
      </c>
      <c r="F50" s="7"/>
      <c r="G50" s="30">
        <v>142100</v>
      </c>
      <c r="H50" s="27"/>
      <c r="I50" s="27"/>
    </row>
    <row r="51" spans="1:9" s="13" customFormat="1" ht="13.2" x14ac:dyDescent="0.2">
      <c r="A51" s="5"/>
      <c r="C51" s="58"/>
      <c r="D51" s="58"/>
      <c r="E51" s="29" t="s">
        <v>78</v>
      </c>
      <c r="F51" s="7"/>
      <c r="G51" s="30">
        <v>3127920</v>
      </c>
      <c r="H51" s="27"/>
      <c r="I51" s="27"/>
    </row>
    <row r="52" spans="1:9" s="13" customFormat="1" ht="13.2" x14ac:dyDescent="0.2">
      <c r="A52" s="5"/>
      <c r="C52" s="58"/>
      <c r="D52" s="58"/>
      <c r="E52" s="29" t="s">
        <v>83</v>
      </c>
      <c r="F52" s="7"/>
      <c r="G52" s="30">
        <v>450010</v>
      </c>
      <c r="H52" s="27"/>
      <c r="I52" s="27"/>
    </row>
    <row r="53" spans="1:9" s="13" customFormat="1" ht="13.2" x14ac:dyDescent="0.2">
      <c r="A53" s="5"/>
      <c r="C53" s="58"/>
      <c r="D53" s="58"/>
      <c r="E53" s="6" t="s">
        <v>48</v>
      </c>
      <c r="F53" s="7"/>
      <c r="G53" s="30">
        <v>7769767</v>
      </c>
      <c r="H53" s="27"/>
      <c r="I53" s="27"/>
    </row>
    <row r="54" spans="1:9" s="13" customFormat="1" ht="13.2" x14ac:dyDescent="0.2">
      <c r="A54" s="5"/>
      <c r="C54" s="58"/>
      <c r="D54" s="58"/>
      <c r="E54" s="6" t="s">
        <v>47</v>
      </c>
      <c r="F54" s="7"/>
      <c r="G54" s="30">
        <v>1270572</v>
      </c>
      <c r="H54" s="27"/>
      <c r="I54" s="27"/>
    </row>
    <row r="55" spans="1:9" s="13" customFormat="1" ht="13.2" x14ac:dyDescent="0.2">
      <c r="A55" s="5"/>
      <c r="B55" s="3"/>
      <c r="D55" s="3"/>
      <c r="E55" s="6" t="s">
        <v>84</v>
      </c>
      <c r="F55" s="7"/>
      <c r="G55" s="30">
        <f>168193+40800+28100+477200+2900146</f>
        <v>3614439</v>
      </c>
      <c r="H55" s="27"/>
      <c r="I55" s="27"/>
    </row>
    <row r="56" spans="1:9" s="13" customFormat="1" ht="13.2" x14ac:dyDescent="0.2">
      <c r="A56" s="5"/>
      <c r="B56" s="3"/>
      <c r="D56" s="3"/>
      <c r="E56" s="3" t="s">
        <v>117</v>
      </c>
      <c r="F56" s="7"/>
      <c r="G56" s="37">
        <f>SUM(G37:G55)</f>
        <v>31020020</v>
      </c>
      <c r="H56" s="27"/>
      <c r="I56" s="27"/>
    </row>
    <row r="57" spans="1:9" s="13" customFormat="1" ht="13.2" x14ac:dyDescent="0.2">
      <c r="A57" s="5"/>
      <c r="B57" s="3"/>
      <c r="C57" s="13" t="s">
        <v>118</v>
      </c>
      <c r="D57" s="3"/>
      <c r="E57" s="3"/>
      <c r="F57" s="7"/>
      <c r="G57" s="30"/>
      <c r="H57" s="53">
        <f>G35+G56</f>
        <v>94807386</v>
      </c>
      <c r="I57" s="27"/>
    </row>
    <row r="58" spans="1:9" s="13" customFormat="1" ht="13.2" x14ac:dyDescent="0.2">
      <c r="A58" s="5"/>
      <c r="B58" s="3" t="s">
        <v>9</v>
      </c>
      <c r="C58" s="3" t="s">
        <v>119</v>
      </c>
      <c r="D58" s="3"/>
      <c r="E58" s="3"/>
      <c r="F58" s="7"/>
      <c r="G58" s="30"/>
      <c r="H58" s="27"/>
      <c r="I58" s="27"/>
    </row>
    <row r="59" spans="1:9" s="13" customFormat="1" ht="13.2" x14ac:dyDescent="0.2">
      <c r="A59" s="5"/>
      <c r="B59" s="3"/>
      <c r="C59" s="62" t="s">
        <v>38</v>
      </c>
      <c r="D59" s="62"/>
      <c r="E59" s="3" t="s">
        <v>114</v>
      </c>
      <c r="F59" s="7"/>
      <c r="G59" s="30"/>
      <c r="H59" s="27"/>
      <c r="I59" s="27"/>
    </row>
    <row r="60" spans="1:9" s="13" customFormat="1" ht="13.2" x14ac:dyDescent="0.2">
      <c r="A60" s="5"/>
      <c r="B60" s="3"/>
      <c r="D60" s="3"/>
      <c r="E60" s="3"/>
      <c r="F60" s="7"/>
      <c r="G60" s="35"/>
      <c r="H60" s="27"/>
      <c r="I60" s="27"/>
    </row>
    <row r="61" spans="1:9" s="13" customFormat="1" ht="13.2" x14ac:dyDescent="0.2">
      <c r="A61" s="5"/>
      <c r="B61" s="3"/>
      <c r="D61" s="3"/>
      <c r="E61" s="3" t="s">
        <v>115</v>
      </c>
      <c r="F61" s="7"/>
      <c r="G61" s="28">
        <f>SUM(G60:G60)</f>
        <v>0</v>
      </c>
      <c r="H61" s="27"/>
      <c r="I61" s="27"/>
    </row>
    <row r="62" spans="1:9" s="13" customFormat="1" ht="13.2" x14ac:dyDescent="0.2">
      <c r="A62" s="5"/>
      <c r="B62" s="3"/>
      <c r="C62" s="62" t="s">
        <v>39</v>
      </c>
      <c r="D62" s="62"/>
      <c r="E62" s="3" t="s">
        <v>116</v>
      </c>
      <c r="F62" s="7"/>
      <c r="G62" s="30"/>
      <c r="H62" s="27"/>
      <c r="I62" s="27"/>
    </row>
    <row r="63" spans="1:9" s="13" customFormat="1" ht="13.2" x14ac:dyDescent="0.2">
      <c r="A63" s="5"/>
      <c r="B63" s="3"/>
      <c r="D63" s="3"/>
      <c r="E63" s="3"/>
      <c r="F63" s="7"/>
      <c r="G63" s="35"/>
      <c r="H63" s="27"/>
      <c r="I63" s="27"/>
    </row>
    <row r="64" spans="1:9" s="13" customFormat="1" ht="13.2" x14ac:dyDescent="0.2">
      <c r="A64" s="5"/>
      <c r="B64" s="3"/>
      <c r="D64" s="3"/>
      <c r="E64" s="3" t="s">
        <v>117</v>
      </c>
      <c r="F64" s="7"/>
      <c r="G64" s="37">
        <f>SUM(G63:G63)</f>
        <v>0</v>
      </c>
      <c r="H64" s="27"/>
      <c r="I64" s="27"/>
    </row>
    <row r="65" spans="1:9" s="13" customFormat="1" ht="13.2" x14ac:dyDescent="0.2">
      <c r="A65" s="5"/>
      <c r="B65" s="3"/>
      <c r="C65" s="3" t="s">
        <v>37</v>
      </c>
      <c r="D65" s="3"/>
      <c r="F65" s="7"/>
      <c r="G65" s="30"/>
      <c r="H65" s="37">
        <f>G61+G64</f>
        <v>0</v>
      </c>
      <c r="I65" s="27"/>
    </row>
    <row r="66" spans="1:9" s="13" customFormat="1" ht="13.2" x14ac:dyDescent="0.2">
      <c r="A66" s="5"/>
      <c r="B66" s="3" t="s">
        <v>120</v>
      </c>
      <c r="D66" s="3"/>
      <c r="E66" s="3"/>
      <c r="F66" s="7"/>
      <c r="G66" s="30"/>
      <c r="H66" s="27"/>
      <c r="I66" s="37">
        <f>H57+H65</f>
        <v>94807386</v>
      </c>
    </row>
    <row r="67" spans="1:9" s="13" customFormat="1" ht="13.2" x14ac:dyDescent="0.2">
      <c r="A67" s="8"/>
      <c r="B67" s="48"/>
      <c r="C67" s="9" t="s">
        <v>121</v>
      </c>
      <c r="D67" s="9"/>
      <c r="E67" s="9"/>
      <c r="F67" s="10"/>
      <c r="G67" s="38"/>
      <c r="H67" s="54"/>
      <c r="I67" s="28">
        <f>I25-I66</f>
        <v>16014028</v>
      </c>
    </row>
    <row r="68" spans="1:9" s="13" customFormat="1" ht="13.2" x14ac:dyDescent="0.2">
      <c r="A68" s="5" t="s">
        <v>16</v>
      </c>
      <c r="B68" s="3" t="s">
        <v>122</v>
      </c>
      <c r="C68" s="3"/>
      <c r="D68" s="3"/>
      <c r="E68" s="3"/>
      <c r="F68" s="7"/>
      <c r="G68" s="30"/>
      <c r="H68" s="27"/>
      <c r="I68" s="27"/>
    </row>
    <row r="69" spans="1:9" s="13" customFormat="1" ht="13.2" x14ac:dyDescent="0.2">
      <c r="A69" s="5"/>
      <c r="B69" s="3" t="s">
        <v>36</v>
      </c>
      <c r="C69" s="3" t="s">
        <v>22</v>
      </c>
      <c r="D69" s="3"/>
      <c r="E69" s="3"/>
      <c r="F69" s="7"/>
      <c r="G69" s="30">
        <v>0</v>
      </c>
      <c r="H69" s="27"/>
      <c r="I69" s="27"/>
    </row>
    <row r="70" spans="1:9" s="13" customFormat="1" ht="13.2" x14ac:dyDescent="0.2">
      <c r="A70" s="5"/>
      <c r="B70" s="3"/>
      <c r="C70" s="3"/>
      <c r="D70" s="3"/>
      <c r="E70" s="3"/>
      <c r="F70" s="7"/>
      <c r="G70" s="35"/>
      <c r="H70" s="37">
        <f>SUM(G69:G70)</f>
        <v>0</v>
      </c>
      <c r="I70" s="27"/>
    </row>
    <row r="71" spans="1:9" s="13" customFormat="1" ht="13.2" x14ac:dyDescent="0.2">
      <c r="A71" s="8"/>
      <c r="B71" s="9" t="s">
        <v>23</v>
      </c>
      <c r="C71" s="48"/>
      <c r="D71" s="9"/>
      <c r="E71" s="9"/>
      <c r="F71" s="10"/>
      <c r="G71" s="38"/>
      <c r="H71" s="35"/>
      <c r="I71" s="37">
        <f>H70</f>
        <v>0</v>
      </c>
    </row>
    <row r="72" spans="1:9" s="13" customFormat="1" ht="13.2" x14ac:dyDescent="0.2">
      <c r="A72" s="5" t="s">
        <v>18</v>
      </c>
      <c r="B72" s="3" t="s">
        <v>17</v>
      </c>
      <c r="C72" s="3"/>
      <c r="D72" s="3"/>
      <c r="E72" s="3"/>
      <c r="F72" s="7"/>
      <c r="G72" s="30"/>
      <c r="H72" s="27"/>
      <c r="I72" s="27"/>
    </row>
    <row r="73" spans="1:9" s="13" customFormat="1" ht="13.2" x14ac:dyDescent="0.2">
      <c r="A73" s="5"/>
      <c r="B73" s="3" t="s">
        <v>36</v>
      </c>
      <c r="C73" s="3" t="s">
        <v>24</v>
      </c>
      <c r="D73" s="3"/>
      <c r="E73" s="3"/>
      <c r="F73" s="7"/>
      <c r="G73" s="30">
        <v>0</v>
      </c>
      <c r="H73" s="27"/>
      <c r="I73" s="27"/>
    </row>
    <row r="74" spans="1:9" s="13" customFormat="1" ht="13.2" x14ac:dyDescent="0.2">
      <c r="A74" s="5"/>
      <c r="B74" s="3"/>
      <c r="C74" s="3"/>
      <c r="D74" s="3"/>
      <c r="E74" s="3"/>
      <c r="F74" s="7"/>
      <c r="G74" s="35"/>
      <c r="H74" s="37">
        <f>SUM(G73:G74)</f>
        <v>0</v>
      </c>
      <c r="I74" s="27"/>
    </row>
    <row r="75" spans="1:9" s="13" customFormat="1" ht="13.2" x14ac:dyDescent="0.2">
      <c r="A75" s="8"/>
      <c r="B75" s="9" t="s">
        <v>25</v>
      </c>
      <c r="C75" s="48"/>
      <c r="D75" s="9"/>
      <c r="E75" s="9"/>
      <c r="F75" s="10"/>
      <c r="G75" s="38"/>
      <c r="H75" s="35"/>
      <c r="I75" s="37">
        <f>H74</f>
        <v>0</v>
      </c>
    </row>
    <row r="76" spans="1:9" s="13" customFormat="1" ht="13.2" x14ac:dyDescent="0.2">
      <c r="A76" s="5"/>
      <c r="B76" s="3"/>
      <c r="C76" s="13" t="s">
        <v>45</v>
      </c>
      <c r="D76" s="3"/>
      <c r="E76" s="3"/>
      <c r="F76" s="7"/>
      <c r="G76" s="30"/>
      <c r="H76" s="27"/>
      <c r="I76" s="53">
        <f>I67+I71-I75</f>
        <v>16014028</v>
      </c>
    </row>
    <row r="77" spans="1:9" s="13" customFormat="1" ht="13.2" x14ac:dyDescent="0.2">
      <c r="A77" s="5"/>
      <c r="B77" s="3"/>
      <c r="C77" s="13" t="s">
        <v>46</v>
      </c>
      <c r="D77" s="3"/>
      <c r="E77" s="3"/>
      <c r="F77" s="7"/>
      <c r="G77" s="30"/>
      <c r="H77" s="27"/>
      <c r="I77" s="27">
        <v>4587000</v>
      </c>
    </row>
    <row r="78" spans="1:9" s="13" customFormat="1" ht="13.2" x14ac:dyDescent="0.2">
      <c r="A78" s="5"/>
      <c r="B78" s="3"/>
      <c r="C78" s="3" t="s">
        <v>123</v>
      </c>
      <c r="D78" s="3"/>
      <c r="E78" s="3"/>
      <c r="F78" s="7"/>
      <c r="G78" s="30"/>
      <c r="H78" s="27"/>
      <c r="I78" s="53">
        <f>I76-I77</f>
        <v>11427028</v>
      </c>
    </row>
    <row r="79" spans="1:9" s="13" customFormat="1" ht="13.2" x14ac:dyDescent="0.2">
      <c r="A79" s="5"/>
      <c r="B79" s="3"/>
      <c r="C79" s="3" t="s">
        <v>124</v>
      </c>
      <c r="D79" s="3"/>
      <c r="E79" s="3"/>
      <c r="F79" s="7"/>
      <c r="G79" s="30"/>
      <c r="H79" s="27"/>
      <c r="I79" s="35">
        <v>23924583</v>
      </c>
    </row>
    <row r="80" spans="1:9" s="13" customFormat="1" ht="13.8" thickBot="1" x14ac:dyDescent="0.25">
      <c r="A80" s="8"/>
      <c r="B80" s="9"/>
      <c r="C80" s="9" t="s">
        <v>125</v>
      </c>
      <c r="D80" s="9"/>
      <c r="E80" s="9"/>
      <c r="F80" s="10"/>
      <c r="G80" s="38"/>
      <c r="H80" s="35"/>
      <c r="I80" s="39">
        <f>I78+I79</f>
        <v>35351611</v>
      </c>
    </row>
    <row r="81" spans="1:9" s="13" customFormat="1" ht="13.8" thickTop="1" x14ac:dyDescent="0.2">
      <c r="A81" s="49"/>
      <c r="B81" s="50"/>
      <c r="C81" s="50"/>
      <c r="D81" s="50"/>
      <c r="E81" s="50"/>
      <c r="F81" s="50"/>
      <c r="G81" s="55"/>
      <c r="H81" s="55"/>
      <c r="I81" s="55"/>
    </row>
    <row r="82" spans="1:9" s="1" customFormat="1" ht="13.2" x14ac:dyDescent="0.2">
      <c r="A82" s="51"/>
      <c r="B82" s="52"/>
      <c r="C82" s="52"/>
      <c r="D82" s="52"/>
      <c r="E82" s="52"/>
      <c r="F82" s="52"/>
      <c r="G82" s="56"/>
      <c r="H82" s="56"/>
      <c r="I82" s="56"/>
    </row>
    <row r="83" spans="1:9" s="1" customFormat="1" ht="13.2" x14ac:dyDescent="0.2">
      <c r="A83" s="2"/>
      <c r="B83" s="2"/>
      <c r="C83" s="2"/>
      <c r="D83" s="2"/>
      <c r="E83" s="2"/>
      <c r="F83" s="2"/>
      <c r="G83" s="25"/>
      <c r="H83" s="25"/>
      <c r="I83" s="25"/>
    </row>
  </sheetData>
  <mergeCells count="6">
    <mergeCell ref="C62:D62"/>
    <mergeCell ref="A1:I1"/>
    <mergeCell ref="G5:I5"/>
    <mergeCell ref="C28:D28"/>
    <mergeCell ref="C36:D36"/>
    <mergeCell ref="C59:D59"/>
  </mergeCells>
  <phoneticPr fontId="2"/>
  <printOptions horizontalCentered="1"/>
  <pageMargins left="0.51181102362204722" right="0.51181102362204722" top="0.51181102362204722" bottom="0.51181102362204722" header="0.51181102362204722" footer="0.19685039370078741"/>
  <pageSetup paperSize="9" scale="94" firstPageNumber="166" orientation="portrait" useFirstPageNumber="1" r:id="rId1"/>
  <headerFooter scaleWithDoc="0" alignWithMargins="0"/>
  <rowBreaks count="2" manualBreakCount="2">
    <brk id="65" max="8" man="1"/>
    <brk id="81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view="pageBreakPreview" topLeftCell="A21" zoomScaleNormal="100" zoomScaleSheetLayoutView="70" workbookViewId="0">
      <selection activeCell="H48" sqref="H48"/>
    </sheetView>
  </sheetViews>
  <sheetFormatPr defaultColWidth="9" defaultRowHeight="13.2" x14ac:dyDescent="0.2"/>
  <cols>
    <col min="1" max="2" width="2.6640625" style="2" customWidth="1"/>
    <col min="3" max="5" width="2.109375" style="2" customWidth="1"/>
    <col min="6" max="6" width="29" style="2" customWidth="1"/>
    <col min="7" max="9" width="16.6640625" style="25" customWidth="1"/>
    <col min="10" max="16384" width="9" style="1"/>
  </cols>
  <sheetData>
    <row r="1" spans="1:10" s="4" customFormat="1" ht="33.450000000000003" customHeight="1" x14ac:dyDescent="0.2">
      <c r="A1" s="12" t="s">
        <v>128</v>
      </c>
      <c r="B1" s="12"/>
      <c r="C1" s="12"/>
      <c r="D1" s="12"/>
      <c r="E1" s="12"/>
      <c r="F1" s="12"/>
      <c r="G1" s="32"/>
      <c r="H1" s="32"/>
      <c r="I1" s="32"/>
    </row>
    <row r="2" spans="1:10" s="13" customFormat="1" x14ac:dyDescent="0.2">
      <c r="A2" s="11" t="s">
        <v>129</v>
      </c>
      <c r="B2" s="11"/>
      <c r="C2" s="11"/>
      <c r="D2" s="11"/>
      <c r="E2" s="11"/>
      <c r="F2" s="11"/>
      <c r="G2" s="33"/>
      <c r="H2" s="33"/>
      <c r="I2" s="33"/>
    </row>
    <row r="3" spans="1:10" s="13" customFormat="1" x14ac:dyDescent="0.2">
      <c r="A3" s="3"/>
      <c r="B3" s="3"/>
      <c r="C3" s="3"/>
      <c r="D3" s="3"/>
      <c r="E3" s="3"/>
      <c r="F3" s="3"/>
      <c r="G3" s="22" t="s">
        <v>98</v>
      </c>
      <c r="H3" s="22"/>
      <c r="I3" s="30"/>
      <c r="J3" s="3"/>
    </row>
    <row r="4" spans="1:10" s="3" customFormat="1" x14ac:dyDescent="0.2">
      <c r="G4" s="22"/>
      <c r="H4" s="22"/>
      <c r="I4" s="30" t="s">
        <v>1</v>
      </c>
    </row>
    <row r="5" spans="1:10" s="13" customFormat="1" x14ac:dyDescent="0.2">
      <c r="A5" s="14" t="s">
        <v>0</v>
      </c>
      <c r="B5" s="15"/>
      <c r="C5" s="15"/>
      <c r="D5" s="15"/>
      <c r="E5" s="15"/>
      <c r="F5" s="16"/>
      <c r="G5" s="63" t="s">
        <v>4</v>
      </c>
      <c r="H5" s="64"/>
      <c r="I5" s="64"/>
    </row>
    <row r="6" spans="1:10" s="3" customFormat="1" x14ac:dyDescent="0.2">
      <c r="A6" s="17" t="s">
        <v>6</v>
      </c>
      <c r="B6" s="18" t="s">
        <v>50</v>
      </c>
      <c r="C6" s="18"/>
      <c r="D6" s="18"/>
      <c r="E6" s="18"/>
      <c r="F6" s="19"/>
      <c r="G6" s="34"/>
      <c r="H6" s="26"/>
      <c r="I6" s="34"/>
    </row>
    <row r="7" spans="1:10" s="3" customFormat="1" x14ac:dyDescent="0.2">
      <c r="A7" s="5"/>
      <c r="B7" s="6" t="s">
        <v>5</v>
      </c>
      <c r="C7" s="6" t="s">
        <v>14</v>
      </c>
      <c r="D7" s="6"/>
      <c r="E7" s="6"/>
      <c r="F7" s="7"/>
      <c r="G7" s="27"/>
      <c r="H7" s="26"/>
      <c r="I7" s="27"/>
    </row>
    <row r="8" spans="1:10" s="3" customFormat="1" x14ac:dyDescent="0.2">
      <c r="A8" s="5"/>
      <c r="B8" s="6"/>
      <c r="C8" s="6" t="s">
        <v>51</v>
      </c>
      <c r="D8" s="6"/>
      <c r="E8" s="6"/>
      <c r="F8" s="7"/>
      <c r="G8" s="27">
        <v>27867105</v>
      </c>
      <c r="H8" s="26"/>
      <c r="I8" s="27"/>
    </row>
    <row r="9" spans="1:10" s="3" customFormat="1" x14ac:dyDescent="0.2">
      <c r="A9" s="5"/>
      <c r="B9" s="6"/>
      <c r="C9" s="6" t="s">
        <v>26</v>
      </c>
      <c r="D9" s="6"/>
      <c r="E9" s="6"/>
      <c r="F9" s="7"/>
      <c r="G9" s="27">
        <v>19160452</v>
      </c>
      <c r="H9" s="26"/>
      <c r="I9" s="27"/>
    </row>
    <row r="10" spans="1:10" s="3" customFormat="1" x14ac:dyDescent="0.2">
      <c r="A10" s="5"/>
      <c r="B10" s="6"/>
      <c r="C10" s="6" t="s">
        <v>85</v>
      </c>
      <c r="D10" s="6"/>
      <c r="E10" s="6"/>
      <c r="F10" s="7"/>
      <c r="G10" s="35">
        <v>978964</v>
      </c>
      <c r="H10" s="26"/>
      <c r="I10" s="27"/>
    </row>
    <row r="11" spans="1:10" s="3" customFormat="1" x14ac:dyDescent="0.2">
      <c r="A11" s="5"/>
      <c r="B11" s="6"/>
      <c r="C11" s="6" t="s">
        <v>27</v>
      </c>
      <c r="D11" s="6"/>
      <c r="E11" s="6"/>
      <c r="F11" s="7"/>
      <c r="G11" s="27"/>
      <c r="H11" s="36">
        <f>SUM(G8:G10)</f>
        <v>48006521</v>
      </c>
      <c r="I11" s="27"/>
    </row>
    <row r="12" spans="1:10" s="3" customFormat="1" x14ac:dyDescent="0.2">
      <c r="A12" s="5"/>
      <c r="B12" s="6" t="s">
        <v>52</v>
      </c>
      <c r="C12" s="6" t="s">
        <v>53</v>
      </c>
      <c r="D12" s="6"/>
      <c r="E12" s="6"/>
      <c r="F12" s="7"/>
      <c r="G12" s="27"/>
      <c r="H12" s="26"/>
      <c r="I12" s="27"/>
    </row>
    <row r="13" spans="1:10" s="3" customFormat="1" x14ac:dyDescent="0.2">
      <c r="A13" s="5"/>
      <c r="B13" s="6"/>
      <c r="C13" s="65" t="s">
        <v>54</v>
      </c>
      <c r="D13" s="65"/>
      <c r="E13" s="6" t="s">
        <v>34</v>
      </c>
      <c r="F13" s="7"/>
      <c r="G13" s="27"/>
      <c r="H13" s="26"/>
      <c r="I13" s="27"/>
    </row>
    <row r="14" spans="1:10" s="3" customFormat="1" x14ac:dyDescent="0.2">
      <c r="A14" s="5"/>
      <c r="B14" s="6"/>
      <c r="C14" s="6"/>
      <c r="D14" s="6"/>
      <c r="E14" s="31" t="s">
        <v>86</v>
      </c>
      <c r="F14" s="21"/>
      <c r="G14" s="23">
        <v>56219966</v>
      </c>
      <c r="H14" s="26"/>
      <c r="I14" s="27"/>
    </row>
    <row r="15" spans="1:10" s="3" customFormat="1" x14ac:dyDescent="0.2">
      <c r="A15" s="5"/>
      <c r="B15" s="6"/>
      <c r="C15" s="6"/>
      <c r="D15" s="6"/>
      <c r="E15" s="31" t="s">
        <v>87</v>
      </c>
      <c r="F15" s="21"/>
      <c r="G15" s="23">
        <v>13708801</v>
      </c>
      <c r="H15" s="26"/>
      <c r="I15" s="27"/>
    </row>
    <row r="16" spans="1:10" s="3" customFormat="1" x14ac:dyDescent="0.2">
      <c r="A16" s="5"/>
      <c r="B16" s="6"/>
      <c r="C16" s="6"/>
      <c r="D16" s="6"/>
      <c r="E16" s="31" t="s">
        <v>88</v>
      </c>
      <c r="F16" s="21"/>
      <c r="G16" s="23">
        <v>6925363</v>
      </c>
      <c r="H16" s="26"/>
      <c r="I16" s="27"/>
    </row>
    <row r="17" spans="1:9" s="3" customFormat="1" x14ac:dyDescent="0.2">
      <c r="A17" s="5"/>
      <c r="B17" s="6"/>
      <c r="C17" s="6"/>
      <c r="D17" s="6"/>
      <c r="E17" s="31" t="s">
        <v>89</v>
      </c>
      <c r="F17" s="21"/>
      <c r="G17" s="23">
        <v>781185</v>
      </c>
      <c r="H17" s="26"/>
      <c r="I17" s="27"/>
    </row>
    <row r="18" spans="1:9" s="3" customFormat="1" x14ac:dyDescent="0.2">
      <c r="A18" s="5"/>
      <c r="B18" s="6"/>
      <c r="C18" s="6"/>
      <c r="D18" s="6"/>
      <c r="E18" s="31" t="s">
        <v>90</v>
      </c>
      <c r="F18" s="21"/>
      <c r="G18" s="23">
        <v>872925</v>
      </c>
      <c r="H18" s="26"/>
      <c r="I18" s="27"/>
    </row>
    <row r="19" spans="1:9" s="3" customFormat="1" x14ac:dyDescent="0.2">
      <c r="A19" s="5"/>
      <c r="B19" s="6"/>
      <c r="C19" s="6"/>
      <c r="D19" s="6"/>
      <c r="E19" s="31" t="s">
        <v>91</v>
      </c>
      <c r="F19" s="21"/>
      <c r="G19" s="40">
        <v>1474000</v>
      </c>
      <c r="H19" s="26"/>
      <c r="I19" s="27"/>
    </row>
    <row r="20" spans="1:9" s="3" customFormat="1" x14ac:dyDescent="0.2">
      <c r="A20" s="5"/>
      <c r="B20" s="6"/>
      <c r="C20" s="6"/>
      <c r="D20" s="6"/>
      <c r="E20" s="6" t="s">
        <v>55</v>
      </c>
      <c r="F20" s="7"/>
      <c r="G20" s="28">
        <f>SUM(G14:G19)</f>
        <v>79982240</v>
      </c>
      <c r="H20" s="26"/>
      <c r="I20" s="27"/>
    </row>
    <row r="21" spans="1:9" s="3" customFormat="1" x14ac:dyDescent="0.2">
      <c r="A21" s="5"/>
      <c r="B21" s="6"/>
      <c r="C21" s="65" t="s">
        <v>56</v>
      </c>
      <c r="D21" s="65"/>
      <c r="E21" s="6" t="s">
        <v>57</v>
      </c>
      <c r="F21" s="7"/>
      <c r="G21" s="27"/>
      <c r="H21" s="26"/>
      <c r="I21" s="27"/>
    </row>
    <row r="22" spans="1:9" s="3" customFormat="1" x14ac:dyDescent="0.2">
      <c r="A22" s="5"/>
      <c r="B22" s="6"/>
      <c r="C22" s="6"/>
      <c r="D22" s="6"/>
      <c r="E22" s="6"/>
      <c r="F22" s="7"/>
      <c r="G22" s="27"/>
      <c r="H22" s="26"/>
      <c r="I22" s="27"/>
    </row>
    <row r="23" spans="1:9" s="3" customFormat="1" x14ac:dyDescent="0.2">
      <c r="A23" s="5"/>
      <c r="B23" s="6"/>
      <c r="C23" s="6"/>
      <c r="D23" s="6"/>
      <c r="E23" s="6" t="s">
        <v>58</v>
      </c>
      <c r="F23" s="7"/>
      <c r="G23" s="28">
        <f>SUM(G22:G22)</f>
        <v>0</v>
      </c>
      <c r="H23" s="26"/>
      <c r="I23" s="27"/>
    </row>
    <row r="24" spans="1:9" s="3" customFormat="1" x14ac:dyDescent="0.2">
      <c r="A24" s="5"/>
      <c r="B24" s="6"/>
      <c r="C24" s="65" t="s">
        <v>19</v>
      </c>
      <c r="D24" s="65"/>
      <c r="E24" s="6" t="s">
        <v>59</v>
      </c>
      <c r="F24" s="7"/>
      <c r="G24" s="27"/>
      <c r="H24" s="26"/>
      <c r="I24" s="27"/>
    </row>
    <row r="25" spans="1:9" s="3" customFormat="1" x14ac:dyDescent="0.2">
      <c r="A25" s="5"/>
      <c r="B25" s="6"/>
      <c r="C25" s="6"/>
      <c r="D25" s="6"/>
      <c r="E25" s="6" t="s">
        <v>100</v>
      </c>
      <c r="F25" s="7"/>
      <c r="G25" s="27">
        <v>194290</v>
      </c>
      <c r="H25" s="26"/>
      <c r="I25" s="27"/>
    </row>
    <row r="26" spans="1:9" s="3" customFormat="1" x14ac:dyDescent="0.2">
      <c r="A26" s="5"/>
      <c r="B26" s="6"/>
      <c r="C26" s="6"/>
      <c r="D26" s="6"/>
      <c r="E26" s="6" t="s">
        <v>60</v>
      </c>
      <c r="F26" s="7"/>
      <c r="G26" s="28">
        <f>SUM(G25:G25)</f>
        <v>194290</v>
      </c>
      <c r="H26" s="26"/>
      <c r="I26" s="27"/>
    </row>
    <row r="27" spans="1:9" s="3" customFormat="1" x14ac:dyDescent="0.2">
      <c r="A27" s="5"/>
      <c r="B27" s="6"/>
      <c r="C27" s="6" t="s">
        <v>61</v>
      </c>
      <c r="D27" s="6"/>
      <c r="E27" s="6"/>
      <c r="F27" s="7"/>
      <c r="G27" s="27"/>
      <c r="H27" s="37">
        <f>G20+G23+G26</f>
        <v>80176530</v>
      </c>
      <c r="I27" s="27"/>
    </row>
    <row r="28" spans="1:9" s="3" customFormat="1" x14ac:dyDescent="0.2">
      <c r="A28" s="8"/>
      <c r="B28" s="9" t="s">
        <v>62</v>
      </c>
      <c r="C28" s="9"/>
      <c r="D28" s="9"/>
      <c r="E28" s="9"/>
      <c r="F28" s="10"/>
      <c r="G28" s="35"/>
      <c r="H28" s="38"/>
      <c r="I28" s="37">
        <f>H11+H27</f>
        <v>128183051</v>
      </c>
    </row>
    <row r="29" spans="1:9" s="3" customFormat="1" x14ac:dyDescent="0.2">
      <c r="A29" s="5" t="s">
        <v>13</v>
      </c>
      <c r="B29" s="6" t="s">
        <v>28</v>
      </c>
      <c r="C29" s="6"/>
      <c r="D29" s="6"/>
      <c r="E29" s="6"/>
      <c r="F29" s="7"/>
      <c r="G29" s="27"/>
      <c r="H29" s="26"/>
      <c r="I29" s="27"/>
    </row>
    <row r="30" spans="1:9" s="3" customFormat="1" x14ac:dyDescent="0.2">
      <c r="A30" s="5"/>
      <c r="B30" s="6" t="s">
        <v>5</v>
      </c>
      <c r="C30" s="6" t="s">
        <v>63</v>
      </c>
      <c r="D30" s="6"/>
      <c r="E30" s="6"/>
      <c r="F30" s="7"/>
      <c r="G30" s="27"/>
      <c r="H30" s="26"/>
      <c r="I30" s="27"/>
    </row>
    <row r="31" spans="1:9" s="3" customFormat="1" x14ac:dyDescent="0.2">
      <c r="A31" s="5"/>
      <c r="B31" s="6"/>
      <c r="C31" s="6" t="s">
        <v>93</v>
      </c>
      <c r="D31" s="6"/>
      <c r="E31" s="6"/>
      <c r="F31" s="7"/>
      <c r="G31" s="27">
        <v>2681147</v>
      </c>
      <c r="H31" s="26"/>
      <c r="I31" s="27"/>
    </row>
    <row r="32" spans="1:9" s="3" customFormat="1" x14ac:dyDescent="0.2">
      <c r="A32" s="5"/>
      <c r="B32" s="6"/>
      <c r="C32" s="6" t="s">
        <v>94</v>
      </c>
      <c r="D32" s="6"/>
      <c r="E32" s="6"/>
      <c r="F32" s="7"/>
      <c r="G32" s="27">
        <v>2952724</v>
      </c>
      <c r="H32" s="26"/>
      <c r="I32" s="27"/>
    </row>
    <row r="33" spans="1:17" s="3" customFormat="1" x14ac:dyDescent="0.2">
      <c r="A33" s="5"/>
      <c r="B33" s="6"/>
      <c r="C33" s="6" t="s">
        <v>95</v>
      </c>
      <c r="D33" s="6"/>
      <c r="E33" s="6"/>
      <c r="F33" s="7"/>
      <c r="G33" s="27">
        <v>4587000</v>
      </c>
      <c r="H33" s="26"/>
      <c r="I33" s="27"/>
    </row>
    <row r="34" spans="1:17" s="3" customFormat="1" x14ac:dyDescent="0.2">
      <c r="A34" s="5"/>
      <c r="B34" s="6"/>
      <c r="C34" s="6" t="s">
        <v>96</v>
      </c>
      <c r="D34" s="6"/>
      <c r="E34" s="6"/>
      <c r="F34" s="7"/>
      <c r="G34" s="27">
        <f>144350+515268</f>
        <v>659618</v>
      </c>
      <c r="H34" s="26"/>
      <c r="I34" s="27"/>
    </row>
    <row r="35" spans="1:17" s="3" customFormat="1" x14ac:dyDescent="0.2">
      <c r="A35" s="5"/>
      <c r="B35" s="6"/>
      <c r="C35" s="6"/>
      <c r="D35" s="6"/>
      <c r="E35" s="6"/>
      <c r="F35" s="7"/>
      <c r="G35" s="27"/>
      <c r="H35" s="26"/>
      <c r="I35" s="27"/>
    </row>
    <row r="36" spans="1:17" s="3" customFormat="1" x14ac:dyDescent="0.2">
      <c r="A36" s="5"/>
      <c r="B36" s="6"/>
      <c r="C36" s="6"/>
      <c r="D36" s="6"/>
      <c r="E36" s="6"/>
      <c r="F36" s="7"/>
      <c r="G36" s="35"/>
      <c r="H36" s="26"/>
      <c r="I36" s="27"/>
    </row>
    <row r="37" spans="1:17" s="3" customFormat="1" x14ac:dyDescent="0.2">
      <c r="A37" s="5"/>
      <c r="B37" s="6"/>
      <c r="C37" s="6" t="s">
        <v>64</v>
      </c>
      <c r="D37" s="6"/>
      <c r="E37" s="6"/>
      <c r="F37" s="7"/>
      <c r="G37" s="27"/>
      <c r="H37" s="36">
        <f>SUM(G31:G36)</f>
        <v>10880489</v>
      </c>
      <c r="I37" s="27"/>
      <c r="Q37" s="3" t="s">
        <v>102</v>
      </c>
    </row>
    <row r="38" spans="1:17" s="3" customFormat="1" x14ac:dyDescent="0.2">
      <c r="A38" s="5"/>
      <c r="B38" s="6" t="s">
        <v>9</v>
      </c>
      <c r="C38" s="6" t="s">
        <v>15</v>
      </c>
      <c r="D38" s="6"/>
      <c r="E38" s="6"/>
      <c r="F38" s="7"/>
      <c r="G38" s="27"/>
      <c r="H38" s="26"/>
      <c r="I38" s="27"/>
    </row>
    <row r="39" spans="1:17" s="3" customFormat="1" x14ac:dyDescent="0.2">
      <c r="A39" s="5"/>
      <c r="B39" s="6"/>
      <c r="C39" s="6" t="s">
        <v>29</v>
      </c>
      <c r="D39" s="6"/>
      <c r="E39" s="6"/>
      <c r="F39" s="7"/>
      <c r="G39" s="27"/>
      <c r="H39" s="26"/>
      <c r="I39" s="27"/>
    </row>
    <row r="40" spans="1:17" s="3" customFormat="1" x14ac:dyDescent="0.2">
      <c r="A40" s="5"/>
      <c r="B40" s="6"/>
      <c r="C40" s="6"/>
      <c r="D40" s="6" t="s">
        <v>97</v>
      </c>
      <c r="E40" s="6"/>
      <c r="F40" s="7"/>
      <c r="G40" s="27">
        <v>73890000</v>
      </c>
      <c r="H40" s="26"/>
      <c r="I40" s="27"/>
    </row>
    <row r="41" spans="1:17" s="3" customFormat="1" x14ac:dyDescent="0.2">
      <c r="A41" s="5"/>
      <c r="B41" s="6"/>
      <c r="C41" s="6" t="s">
        <v>92</v>
      </c>
      <c r="D41" s="6"/>
      <c r="E41" s="6"/>
      <c r="F41" s="7"/>
      <c r="G41" s="27">
        <v>6767951</v>
      </c>
      <c r="H41" s="26"/>
      <c r="I41" s="27"/>
    </row>
    <row r="42" spans="1:17" s="3" customFormat="1" x14ac:dyDescent="0.2">
      <c r="A42" s="5"/>
      <c r="B42" s="6"/>
      <c r="C42" s="6" t="s">
        <v>101</v>
      </c>
      <c r="D42" s="6"/>
      <c r="E42" s="6"/>
      <c r="F42" s="7"/>
      <c r="G42" s="35">
        <v>1293000</v>
      </c>
      <c r="H42" s="26"/>
      <c r="I42" s="27"/>
    </row>
    <row r="43" spans="1:17" s="3" customFormat="1" x14ac:dyDescent="0.2">
      <c r="A43" s="5"/>
      <c r="B43" s="6"/>
      <c r="C43" s="6" t="s">
        <v>65</v>
      </c>
      <c r="D43" s="6"/>
      <c r="E43" s="6"/>
      <c r="F43" s="7"/>
      <c r="G43" s="27"/>
      <c r="H43" s="37">
        <f>SUM(G40:G42)</f>
        <v>81950951</v>
      </c>
      <c r="I43" s="27"/>
    </row>
    <row r="44" spans="1:17" s="3" customFormat="1" x14ac:dyDescent="0.2">
      <c r="A44" s="5"/>
      <c r="B44" s="6" t="s">
        <v>30</v>
      </c>
      <c r="C44" s="6"/>
      <c r="D44" s="6"/>
      <c r="E44" s="6"/>
      <c r="F44" s="7"/>
      <c r="G44" s="27"/>
      <c r="H44" s="26"/>
      <c r="I44" s="37">
        <f>H37+H43</f>
        <v>92831440</v>
      </c>
    </row>
    <row r="45" spans="1:17" s="13" customFormat="1" x14ac:dyDescent="0.2">
      <c r="A45" s="5" t="s">
        <v>16</v>
      </c>
      <c r="B45" s="6" t="s">
        <v>31</v>
      </c>
      <c r="C45" s="6"/>
      <c r="D45" s="6"/>
      <c r="E45" s="6"/>
      <c r="F45" s="7"/>
      <c r="G45" s="27"/>
      <c r="H45" s="26"/>
      <c r="I45" s="27"/>
    </row>
    <row r="46" spans="1:17" s="13" customFormat="1" x14ac:dyDescent="0.2">
      <c r="A46" s="5"/>
      <c r="B46" s="20"/>
      <c r="C46" s="6" t="s">
        <v>3</v>
      </c>
      <c r="D46" s="6"/>
      <c r="E46" s="6"/>
      <c r="F46" s="7"/>
      <c r="G46" s="27"/>
      <c r="H46" s="27">
        <v>23924583</v>
      </c>
      <c r="I46" s="27"/>
    </row>
    <row r="47" spans="1:17" s="13" customFormat="1" x14ac:dyDescent="0.2">
      <c r="A47" s="5"/>
      <c r="B47" s="20"/>
      <c r="C47" s="6" t="s">
        <v>2</v>
      </c>
      <c r="D47" s="6"/>
      <c r="E47" s="6"/>
      <c r="F47" s="7"/>
      <c r="G47" s="27"/>
      <c r="H47" s="35">
        <v>11427028</v>
      </c>
      <c r="I47" s="27"/>
    </row>
    <row r="48" spans="1:17" s="13" customFormat="1" x14ac:dyDescent="0.2">
      <c r="A48" s="5"/>
      <c r="B48" s="6" t="s">
        <v>32</v>
      </c>
      <c r="C48" s="3"/>
      <c r="D48" s="6"/>
      <c r="E48" s="6"/>
      <c r="F48" s="7"/>
      <c r="G48" s="27"/>
      <c r="H48" s="26"/>
      <c r="I48" s="37">
        <f>H46+H47</f>
        <v>35351611</v>
      </c>
    </row>
    <row r="49" spans="1:9" s="13" customFormat="1" ht="13.8" thickBot="1" x14ac:dyDescent="0.25">
      <c r="A49" s="8"/>
      <c r="B49" s="9" t="s">
        <v>33</v>
      </c>
      <c r="C49" s="9"/>
      <c r="D49" s="9"/>
      <c r="E49" s="9"/>
      <c r="F49" s="10"/>
      <c r="G49" s="35"/>
      <c r="H49" s="38"/>
      <c r="I49" s="39">
        <f>I44+I48</f>
        <v>128183051</v>
      </c>
    </row>
    <row r="50" spans="1:9" ht="13.8" thickTop="1" x14ac:dyDescent="0.2"/>
    <row r="52" spans="1:9" ht="4.6500000000000004" customHeight="1" x14ac:dyDescent="0.2"/>
    <row r="55" spans="1:9" x14ac:dyDescent="0.2">
      <c r="I55" s="25">
        <f>+I28-I49</f>
        <v>0</v>
      </c>
    </row>
    <row r="56" spans="1:9" x14ac:dyDescent="0.2">
      <c r="I56" s="25" t="e">
        <f>+I48-#REF!</f>
        <v>#REF!</v>
      </c>
    </row>
  </sheetData>
  <customSheetViews>
    <customSheetView guid="{1F4C3A28-8AF7-4CA2-AA54-2977604E1925}" showPageBreaks="1" topLeftCell="A19">
      <selection activeCell="J18" sqref="J18"/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1"/>
    </customSheetView>
    <customSheetView guid="{C6C41CC9-EC89-4C60-B6AF-090407442283}" showPageBreaks="1"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2"/>
      <headerFooter>
        <oddFooter>&amp;C&amp;"Century,標準"26</oddFooter>
      </headerFooter>
    </customSheetView>
  </customSheetViews>
  <mergeCells count="4">
    <mergeCell ref="G5:I5"/>
    <mergeCell ref="C13:D13"/>
    <mergeCell ref="C21:D21"/>
    <mergeCell ref="C24:D24"/>
  </mergeCells>
  <phoneticPr fontId="2"/>
  <printOptions horizontalCentered="1"/>
  <pageMargins left="0.51181102362204722" right="0.51181102362204722" top="0.51181102362204722" bottom="0.51181102362204722" header="0.31496062992125984" footer="0.19685039370078741"/>
  <pageSetup paperSize="9" scale="92" firstPageNumber="170" orientation="portrait" useFirstPageNumber="1" r:id="rId3"/>
  <headerFooter scaleWithDoc="0" alignWithMargins="0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活動計算書</vt:lpstr>
      <vt:lpstr>貸借対照表</vt:lpstr>
      <vt:lpstr>活動計算書!Print_Area</vt:lpstr>
      <vt:lpstr>貸借対照表!Print_Area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MHL</cp:lastModifiedBy>
  <cp:lastPrinted>2020-09-15T04:33:13Z</cp:lastPrinted>
  <dcterms:created xsi:type="dcterms:W3CDTF">2009-08-15T00:27:33Z</dcterms:created>
  <dcterms:modified xsi:type="dcterms:W3CDTF">2021-07-26T18:27:41Z</dcterms:modified>
</cp:coreProperties>
</file>