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hideaki\Box Sync\NPOここあんすの郷\NPOここあんすの郷\事業報告書\令和1年度事業報告\"/>
    </mc:Choice>
  </mc:AlternateContent>
  <xr:revisionPtr revIDLastSave="0" documentId="13_ncr:1_{210B7EE5-1CE3-400E-82F8-0EB1885ADF63}" xr6:coauthVersionLast="45" xr6:coauthVersionMax="45" xr10:uidLastSave="{00000000-0000-0000-0000-000000000000}"/>
  <bookViews>
    <workbookView xWindow="-28635" yWindow="90" windowWidth="28395" windowHeight="15360" tabRatio="905" xr2:uid="{00000000-000D-0000-FFFF-FFFF00000000}"/>
  </bookViews>
  <sheets>
    <sheet name="活動計算書( その他事業付）" sheetId="7" r:id="rId1"/>
    <sheet name="貸借対照表" sheetId="4" r:id="rId2"/>
  </sheets>
  <definedNames>
    <definedName name="_xlnm.Print_Area" localSheetId="1">貸借対照表!$A$1:$J$52</definedName>
  </definedNames>
  <calcPr calcId="191029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4" l="1"/>
  <c r="I55" i="4"/>
  <c r="H30" i="7" l="1"/>
  <c r="H23" i="7"/>
  <c r="I19" i="7"/>
  <c r="H38" i="4" l="1"/>
  <c r="G20" i="4"/>
  <c r="G23" i="4"/>
  <c r="G26" i="4"/>
  <c r="H11" i="4" l="1"/>
  <c r="H27" i="4"/>
  <c r="I28" i="4" l="1"/>
  <c r="H56" i="7"/>
  <c r="I44" i="7"/>
  <c r="I45" i="7"/>
  <c r="I46" i="7"/>
  <c r="I47" i="7"/>
  <c r="I48" i="7"/>
  <c r="I49" i="7"/>
  <c r="I50" i="7"/>
  <c r="I51" i="7"/>
  <c r="I52" i="7"/>
  <c r="I53" i="7"/>
  <c r="I54" i="7"/>
  <c r="I55" i="7"/>
  <c r="I37" i="7"/>
  <c r="I38" i="7"/>
  <c r="I39" i="7"/>
  <c r="I40" i="7"/>
  <c r="I30" i="7"/>
  <c r="I48" i="4"/>
  <c r="H43" i="4"/>
  <c r="G35" i="7"/>
  <c r="G56" i="7"/>
  <c r="G61" i="7"/>
  <c r="G64" i="7"/>
  <c r="I73" i="7"/>
  <c r="I75" i="7" s="1"/>
  <c r="I76" i="7" s="1"/>
  <c r="G75" i="7"/>
  <c r="G71" i="7"/>
  <c r="I69" i="7"/>
  <c r="I71" i="7" s="1"/>
  <c r="I29" i="7"/>
  <c r="I31" i="7"/>
  <c r="I32" i="7"/>
  <c r="I33" i="7"/>
  <c r="I41" i="7"/>
  <c r="I42" i="7"/>
  <c r="I43" i="7"/>
  <c r="I64" i="7"/>
  <c r="I12" i="7"/>
  <c r="I20" i="7"/>
  <c r="I22" i="7"/>
  <c r="I23" i="7"/>
  <c r="I9" i="7"/>
  <c r="I10" i="7"/>
  <c r="I16" i="7"/>
  <c r="I17" i="7"/>
  <c r="H25" i="7"/>
  <c r="G25" i="7"/>
  <c r="I44" i="4" l="1"/>
  <c r="I49" i="4" s="1"/>
  <c r="G65" i="7"/>
  <c r="I56" i="7"/>
  <c r="G57" i="7"/>
  <c r="H35" i="7"/>
  <c r="H57" i="7" s="1"/>
  <c r="H66" i="7" s="1"/>
  <c r="H67" i="7" s="1"/>
  <c r="I35" i="7"/>
  <c r="I25" i="7"/>
  <c r="G66" i="7"/>
  <c r="G67" i="7" s="1"/>
  <c r="I61" i="7"/>
  <c r="I65" i="7" s="1"/>
  <c r="I57" i="7" l="1"/>
  <c r="I66" i="7" s="1"/>
  <c r="I67" i="7" s="1"/>
  <c r="H76" i="7"/>
  <c r="G76" i="7"/>
  <c r="G77" i="7" s="1"/>
  <c r="I77" i="7" s="1"/>
  <c r="I79" i="7" s="1"/>
  <c r="I81" i="7" s="1"/>
</calcChain>
</file>

<file path=xl/sharedStrings.xml><?xml version="1.0" encoding="utf-8"?>
<sst xmlns="http://schemas.openxmlformats.org/spreadsheetml/2006/main" count="150" uniqueCount="133">
  <si>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</si>
  <si>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</si>
  <si>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</si>
  <si>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</si>
  <si>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2"/>
  </si>
  <si>
    <t>管理費</t>
    <rPh sb="0" eb="3">
      <t>カンリヒ</t>
    </rPh>
    <phoneticPr fontId="2"/>
  </si>
  <si>
    <t>金額</t>
    <rPh sb="0" eb="2">
      <t>キンガク</t>
    </rPh>
    <phoneticPr fontId="2"/>
  </si>
  <si>
    <t>事業費</t>
    <rPh sb="0" eb="3">
      <t>ジギョウヒ</t>
    </rPh>
    <phoneticPr fontId="2"/>
  </si>
  <si>
    <t>特定非営利活動</t>
    <rPh sb="0" eb="2">
      <t>トクテイ</t>
    </rPh>
    <rPh sb="2" eb="5">
      <t>ヒエイリ</t>
    </rPh>
    <rPh sb="5" eb="7">
      <t>カツドウ</t>
    </rPh>
    <phoneticPr fontId="2"/>
  </si>
  <si>
    <t>その他の事業</t>
    <rPh sb="2" eb="3">
      <t>タ</t>
    </rPh>
    <rPh sb="4" eb="6">
      <t>ジギョウ</t>
    </rPh>
    <phoneticPr fontId="2"/>
  </si>
  <si>
    <t>受取会費</t>
    <phoneticPr fontId="2"/>
  </si>
  <si>
    <t>１．</t>
    <phoneticPr fontId="2"/>
  </si>
  <si>
    <t>Ⅰ</t>
    <phoneticPr fontId="2"/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</si>
  <si>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</si>
  <si>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</si>
  <si>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</si>
  <si>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</si>
  <si>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</si>
  <si>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</si>
  <si>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</si>
  <si>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流動資産</t>
    <phoneticPr fontId="2"/>
  </si>
  <si>
    <t>固定負債</t>
    <phoneticPr fontId="2"/>
  </si>
  <si>
    <t>Ⅲ</t>
    <phoneticPr fontId="2"/>
  </si>
  <si>
    <t>経常外費用</t>
    <phoneticPr fontId="2"/>
  </si>
  <si>
    <t>Ⅳ</t>
    <phoneticPr fontId="2"/>
  </si>
  <si>
    <t>（３）</t>
    <phoneticPr fontId="2"/>
  </si>
  <si>
    <t>事業収益</t>
    <phoneticPr fontId="2"/>
  </si>
  <si>
    <t>その他収益</t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</si>
  <si>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</si>
  <si>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</si>
  <si>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</si>
  <si>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</si>
  <si>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当期正味財産増減額</t>
    <phoneticPr fontId="2"/>
  </si>
  <si>
    <t>前期繰越正味財産額</t>
    <phoneticPr fontId="2"/>
  </si>
  <si>
    <t>次期繰越正味財産額</t>
    <phoneticPr fontId="2"/>
  </si>
  <si>
    <t>未収金</t>
    <phoneticPr fontId="2"/>
  </si>
  <si>
    <t>流動資産合計</t>
    <phoneticPr fontId="2"/>
  </si>
  <si>
    <t>負債の部</t>
    <phoneticPr fontId="2"/>
  </si>
  <si>
    <t>長期借入金</t>
    <phoneticPr fontId="2"/>
  </si>
  <si>
    <t>負債合計</t>
    <phoneticPr fontId="2"/>
  </si>
  <si>
    <t>正味財産の部</t>
    <phoneticPr fontId="2"/>
  </si>
  <si>
    <t>正味財産合計</t>
    <phoneticPr fontId="2"/>
  </si>
  <si>
    <t>負債及び正味財産合計</t>
    <phoneticPr fontId="2"/>
  </si>
  <si>
    <t>　　　　</t>
    <phoneticPr fontId="2"/>
  </si>
  <si>
    <t>有形固定資産</t>
  </si>
  <si>
    <t>経常収益</t>
    <phoneticPr fontId="2"/>
  </si>
  <si>
    <t>正会員受取会費</t>
    <phoneticPr fontId="2"/>
  </si>
  <si>
    <t>受取民間助成金</t>
    <phoneticPr fontId="2"/>
  </si>
  <si>
    <t>受取利息</t>
    <phoneticPr fontId="2"/>
  </si>
  <si>
    <t>経常収益計</t>
    <phoneticPr fontId="2"/>
  </si>
  <si>
    <t>その他経費</t>
  </si>
  <si>
    <t>経常費用計</t>
  </si>
  <si>
    <t>当期経常増減額</t>
    <phoneticPr fontId="2"/>
  </si>
  <si>
    <t>経常外収益</t>
  </si>
  <si>
    <t>１．事業費</t>
    <rPh sb="2" eb="5">
      <t>ジギョウヒ</t>
    </rPh>
    <phoneticPr fontId="2"/>
  </si>
  <si>
    <t>２．管理費</t>
    <rPh sb="2" eb="5">
      <t>カンリヒ</t>
    </rPh>
    <phoneticPr fontId="2"/>
  </si>
  <si>
    <t>管理費計</t>
    <rPh sb="0" eb="3">
      <t>カンリヒ</t>
    </rPh>
    <rPh sb="3" eb="4">
      <t>ケイ</t>
    </rPh>
    <phoneticPr fontId="2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</si>
  <si>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2"/>
  </si>
  <si>
    <t>（１）</t>
    <phoneticPr fontId="2"/>
  </si>
  <si>
    <t>人件費</t>
  </si>
  <si>
    <t>（２）</t>
    <phoneticPr fontId="2"/>
  </si>
  <si>
    <t>給料手当</t>
  </si>
  <si>
    <t>法定福利費</t>
  </si>
  <si>
    <t>福利厚生費</t>
  </si>
  <si>
    <t>人件費計</t>
  </si>
  <si>
    <t>旅費交通費</t>
  </si>
  <si>
    <t>その他経費計</t>
  </si>
  <si>
    <t>事業費計</t>
  </si>
  <si>
    <t>に係る事業</t>
    <rPh sb="1" eb="2">
      <t>カカ</t>
    </rPh>
    <rPh sb="3" eb="5">
      <t>ジギョウ</t>
    </rPh>
    <phoneticPr fontId="2"/>
  </si>
  <si>
    <t>受取寄附金</t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</si>
  <si>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</si>
  <si>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</si>
  <si>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支払利息</t>
    <rPh sb="0" eb="2">
      <t>シハライ</t>
    </rPh>
    <rPh sb="2" eb="4">
      <t>リソク</t>
    </rPh>
    <phoneticPr fontId="2"/>
  </si>
  <si>
    <t>減価償却費</t>
    <rPh sb="0" eb="5">
      <t>ゲンカショウキャクヒ</t>
    </rPh>
    <phoneticPr fontId="2"/>
  </si>
  <si>
    <t>雑収益</t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</si>
  <si>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</si>
  <si>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資産の部</t>
    <phoneticPr fontId="2"/>
  </si>
  <si>
    <t>現金預金</t>
  </si>
  <si>
    <t>２．</t>
    <phoneticPr fontId="2"/>
  </si>
  <si>
    <t>固定資産</t>
    <phoneticPr fontId="2"/>
  </si>
  <si>
    <t>（１）</t>
    <phoneticPr fontId="2"/>
  </si>
  <si>
    <t>有形固定資産計</t>
    <phoneticPr fontId="2"/>
  </si>
  <si>
    <t>（２）</t>
    <phoneticPr fontId="2"/>
  </si>
  <si>
    <t>無形固定資産</t>
    <phoneticPr fontId="2"/>
  </si>
  <si>
    <t>無形固定資産計</t>
    <phoneticPr fontId="2"/>
  </si>
  <si>
    <t>投資その他の資産</t>
    <phoneticPr fontId="2"/>
  </si>
  <si>
    <t>投資その他の資産計</t>
    <phoneticPr fontId="2"/>
  </si>
  <si>
    <t>固定資産合計</t>
    <phoneticPr fontId="2"/>
  </si>
  <si>
    <t>資産合計</t>
    <phoneticPr fontId="2"/>
  </si>
  <si>
    <t>流動負債</t>
  </si>
  <si>
    <t>流動負債合計</t>
    <phoneticPr fontId="2"/>
  </si>
  <si>
    <t>固定負債合計</t>
    <phoneticPr fontId="2"/>
  </si>
  <si>
    <t>役員報酬</t>
    <rPh sb="0" eb="2">
      <t>ヤクイン</t>
    </rPh>
    <rPh sb="2" eb="4">
      <t>ホウシュウ</t>
    </rPh>
    <phoneticPr fontId="2"/>
  </si>
  <si>
    <t>介護事業収益</t>
    <rPh sb="0" eb="2">
      <t>カイゴ</t>
    </rPh>
    <phoneticPr fontId="2"/>
  </si>
  <si>
    <t>賞与</t>
    <rPh sb="0" eb="2">
      <t>ショウヨ</t>
    </rPh>
    <phoneticPr fontId="2"/>
  </si>
  <si>
    <t>交際費</t>
    <rPh sb="0" eb="2">
      <t>コウサイ</t>
    </rPh>
    <rPh sb="2" eb="3">
      <t>ヒ</t>
    </rPh>
    <phoneticPr fontId="2"/>
  </si>
  <si>
    <t>広告宣伝費</t>
    <rPh sb="0" eb="5">
      <t>コウコクセンデンヒ</t>
    </rPh>
    <phoneticPr fontId="2"/>
  </si>
  <si>
    <t>通信費</t>
  </si>
  <si>
    <t>消耗品費</t>
  </si>
  <si>
    <t>修繕費</t>
  </si>
  <si>
    <t>水道光熱費</t>
  </si>
  <si>
    <t>支払手数料</t>
  </si>
  <si>
    <t>車両費</t>
  </si>
  <si>
    <t>リース料</t>
  </si>
  <si>
    <t>保険料</t>
  </si>
  <si>
    <t>食品費</t>
  </si>
  <si>
    <t>介護用品費</t>
  </si>
  <si>
    <t>医薬品費</t>
  </si>
  <si>
    <t>医療費</t>
  </si>
  <si>
    <t>保守管理費</t>
  </si>
  <si>
    <t>その他経費</t>
    <rPh sb="2" eb="3">
      <t>タ</t>
    </rPh>
    <rPh sb="3" eb="5">
      <t>ケイヒ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</si>
  <si>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</si>
  <si>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建物</t>
    <rPh sb="0" eb="2">
      <t>タテモノ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</si>
  <si>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</si>
  <si>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構築物</t>
    <rPh sb="0" eb="3">
      <t>コウチクブツ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</si>
  <si>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</si>
  <si>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器具備品</t>
    <rPh sb="0" eb="2">
      <t>キグ</t>
    </rPh>
    <rPh sb="2" eb="4">
      <t>ビヒン</t>
    </rPh>
    <phoneticPr fontId="3"/>
  </si>
  <si>
    <t>建設仮勘定</t>
    <rPh sb="0" eb="2">
      <t>ケンセツ</t>
    </rPh>
    <rPh sb="2" eb="5">
      <t>カリカンジョウ</t>
    </rPh>
    <phoneticPr fontId="3"/>
  </si>
  <si>
    <t>役員借入金</t>
    <rPh sb="0" eb="2">
      <t>ヤクイン</t>
    </rPh>
    <rPh sb="2" eb="4">
      <t>カリイレ</t>
    </rPh>
    <rPh sb="4" eb="5">
      <t>キン</t>
    </rPh>
    <phoneticPr fontId="3"/>
  </si>
  <si>
    <t>未払費用</t>
    <rPh sb="0" eb="2">
      <t>ミハライ</t>
    </rPh>
    <rPh sb="2" eb="4">
      <t>ヒヨウ</t>
    </rPh>
    <phoneticPr fontId="3"/>
  </si>
  <si>
    <t>前受金</t>
    <rPh sb="0" eb="3">
      <t>マエウケキン</t>
    </rPh>
    <phoneticPr fontId="3"/>
  </si>
  <si>
    <t>未払法人税等</t>
    <rPh sb="0" eb="2">
      <t>ミハライ</t>
    </rPh>
    <rPh sb="2" eb="4">
      <t>ホウジン</t>
    </rPh>
    <rPh sb="4" eb="5">
      <t>ゼイ</t>
    </rPh>
    <rPh sb="5" eb="6">
      <t>トウ</t>
    </rPh>
    <phoneticPr fontId="3"/>
  </si>
  <si>
    <t>その他流動負債</t>
    <rPh sb="2" eb="3">
      <t>タ</t>
    </rPh>
    <rPh sb="3" eb="5">
      <t>リュウドウ</t>
    </rPh>
    <rPh sb="5" eb="7">
      <t>フサイ</t>
    </rPh>
    <phoneticPr fontId="3"/>
  </si>
  <si>
    <t>銚子商工信金借入金</t>
    <rPh sb="0" eb="2">
      <t>チョウシ</t>
    </rPh>
    <rPh sb="2" eb="4">
      <t>ショウコウ</t>
    </rPh>
    <rPh sb="4" eb="6">
      <t>シンキン</t>
    </rPh>
    <phoneticPr fontId="2"/>
  </si>
  <si>
    <t>特定非営利活動法人　印旛ここあんすの郷</t>
  </si>
  <si>
    <t>特定非営利活動法人　印旛ここあんすの郷</t>
    <phoneticPr fontId="2"/>
  </si>
  <si>
    <t>平成３１年度　活動計算書</t>
    <phoneticPr fontId="2"/>
  </si>
  <si>
    <t>平成３１年４月１日から令和２年３月３１日まで</t>
    <rPh sb="0" eb="2">
      <t>ヘイセイ</t>
    </rPh>
    <rPh sb="4" eb="5">
      <t>ネン</t>
    </rPh>
    <rPh sb="6" eb="7">
      <t>ガツ</t>
    </rPh>
    <rPh sb="8" eb="9">
      <t>ニチ</t>
    </rPh>
    <rPh sb="11" eb="12">
      <t>レイ</t>
    </rPh>
    <rPh sb="12" eb="13">
      <t>カズ</t>
    </rPh>
    <rPh sb="14" eb="15">
      <t>ネン</t>
    </rPh>
    <rPh sb="15" eb="16">
      <t>ヘイネン</t>
    </rPh>
    <rPh sb="16" eb="17">
      <t>ガツ</t>
    </rPh>
    <rPh sb="19" eb="20">
      <t>ニチ</t>
    </rPh>
    <phoneticPr fontId="2"/>
  </si>
  <si>
    <t>長期前払費用</t>
    <rPh sb="0" eb="2">
      <t>チョウキ</t>
    </rPh>
    <rPh sb="2" eb="6">
      <t>マエバライヒヨウ</t>
    </rPh>
    <phoneticPr fontId="2"/>
  </si>
  <si>
    <t>長期未払金</t>
    <phoneticPr fontId="2"/>
  </si>
  <si>
    <t>10,347,274</t>
    <phoneticPr fontId="2"/>
  </si>
  <si>
    <t>平成３１年度　貸借対照表</t>
    <rPh sb="0" eb="2">
      <t>ヘイセイ</t>
    </rPh>
    <rPh sb="4" eb="6">
      <t>ネンド</t>
    </rPh>
    <rPh sb="7" eb="9">
      <t>タイシャク</t>
    </rPh>
    <rPh sb="9" eb="12">
      <t>タイショウヒョウ</t>
    </rPh>
    <phoneticPr fontId="2"/>
  </si>
  <si>
    <t>令和２年３月３１日現在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</si>
</sst>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3" fillId="0" borderId="1" xfId="0" applyNumberFormat="1" applyFont="1" applyBorder="1"/>
    <xf numFmtId="49" fontId="3" fillId="0" borderId="0" xfId="0" applyNumberFormat="1" applyFont="1" applyBorder="1"/>
    <xf numFmtId="49" fontId="3" fillId="0" borderId="2" xfId="0" applyNumberFormat="1" applyFont="1" applyBorder="1"/>
    <xf numFmtId="49" fontId="3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Fill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Fill="1" applyBorder="1" applyAlignment="1">
      <alignment vertical="top"/>
    </xf>
    <xf numFmtId="49" fontId="5" fillId="0" borderId="0" xfId="0" applyNumberFormat="1" applyFont="1"/>
    <xf numFmtId="0" fontId="6" fillId="0" borderId="0" xfId="0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5" fillId="0" borderId="0" xfId="0" applyFont="1"/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49" fontId="5" fillId="0" borderId="10" xfId="0" applyNumberFormat="1" applyFont="1" applyFill="1" applyBorder="1" applyAlignment="1">
      <alignment horizontal="centerContinuous"/>
    </xf>
    <xf numFmtId="49" fontId="5" fillId="0" borderId="11" xfId="0" applyNumberFormat="1" applyFont="1" applyBorder="1"/>
    <xf numFmtId="49" fontId="5" fillId="0" borderId="12" xfId="0" applyNumberFormat="1" applyFont="1" applyBorder="1"/>
    <xf numFmtId="49" fontId="5" fillId="0" borderId="13" xfId="0" applyNumberFormat="1" applyFont="1" applyBorder="1"/>
    <xf numFmtId="49" fontId="8" fillId="0" borderId="0" xfId="0" applyNumberFormat="1" applyFont="1" applyBorder="1"/>
    <xf numFmtId="49" fontId="5" fillId="0" borderId="2" xfId="0" applyNumberFormat="1" applyFont="1" applyBorder="1" applyAlignment="1"/>
    <xf numFmtId="38" fontId="5" fillId="0" borderId="0" xfId="1" applyFont="1"/>
    <xf numFmtId="49" fontId="5" fillId="0" borderId="0" xfId="0" applyNumberFormat="1" applyFont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49" fontId="10" fillId="0" borderId="0" xfId="0" applyNumberFormat="1" applyFont="1"/>
    <xf numFmtId="38" fontId="3" fillId="0" borderId="0" xfId="1" applyFont="1" applyAlignment="1">
      <alignment horizontal="centerContinuous"/>
    </xf>
    <xf numFmtId="38" fontId="3" fillId="0" borderId="0" xfId="1" applyFont="1"/>
    <xf numFmtId="38" fontId="5" fillId="0" borderId="0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2" borderId="15" xfId="1" applyFont="1" applyFill="1" applyBorder="1" applyAlignment="1">
      <alignment horizontal="right"/>
    </xf>
    <xf numFmtId="38" fontId="5" fillId="0" borderId="15" xfId="1" applyFont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2" borderId="3" xfId="1" applyFont="1" applyFill="1" applyBorder="1" applyAlignment="1">
      <alignment horizontal="right"/>
    </xf>
    <xf numFmtId="38" fontId="5" fillId="0" borderId="17" xfId="1" applyFont="1" applyFill="1" applyBorder="1" applyAlignment="1">
      <alignment horizontal="right"/>
    </xf>
    <xf numFmtId="38" fontId="5" fillId="0" borderId="10" xfId="1" applyFont="1" applyBorder="1" applyAlignment="1">
      <alignment horizontal="right"/>
    </xf>
    <xf numFmtId="38" fontId="3" fillId="0" borderId="0" xfId="1" applyFont="1" applyAlignment="1">
      <alignment vertical="top" wrapText="1"/>
    </xf>
    <xf numFmtId="0" fontId="0" fillId="0" borderId="0" xfId="0" applyAlignment="1">
      <alignment vertical="center"/>
    </xf>
    <xf numFmtId="38" fontId="5" fillId="0" borderId="0" xfId="1" applyFont="1" applyAlignment="1">
      <alignment horizontal="right"/>
    </xf>
    <xf numFmtId="38" fontId="5" fillId="2" borderId="6" xfId="1" applyFont="1" applyFill="1" applyBorder="1" applyAlignment="1">
      <alignment horizontal="right"/>
    </xf>
    <xf numFmtId="38" fontId="5" fillId="2" borderId="18" xfId="1" applyFont="1" applyFill="1" applyBorder="1" applyAlignment="1">
      <alignment horizontal="right"/>
    </xf>
    <xf numFmtId="38" fontId="5" fillId="0" borderId="1" xfId="1" applyFont="1" applyBorder="1" applyAlignment="1">
      <alignment horizontal="right"/>
    </xf>
    <xf numFmtId="38" fontId="11" fillId="0" borderId="0" xfId="1" applyFont="1" applyAlignment="1">
      <alignment vertical="center"/>
    </xf>
    <xf numFmtId="38" fontId="11" fillId="0" borderId="0" xfId="0" applyNumberFormat="1" applyFont="1" applyAlignment="1">
      <alignment vertical="center"/>
    </xf>
    <xf numFmtId="38" fontId="5" fillId="0" borderId="14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2" borderId="8" xfId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38" fontId="7" fillId="0" borderId="0" xfId="1" applyFont="1" applyAlignment="1">
      <alignment horizontal="centerContinuous"/>
    </xf>
    <xf numFmtId="38" fontId="5" fillId="0" borderId="0" xfId="1" applyFont="1" applyAlignment="1">
      <alignment horizontal="centerContinuous"/>
    </xf>
    <xf numFmtId="38" fontId="5" fillId="0" borderId="14" xfId="1" applyFont="1" applyBorder="1" applyAlignment="1">
      <alignment horizontal="right"/>
    </xf>
    <xf numFmtId="38" fontId="5" fillId="0" borderId="7" xfId="1" applyFont="1" applyBorder="1" applyAlignment="1">
      <alignment horizontal="right"/>
    </xf>
    <xf numFmtId="38" fontId="5" fillId="2" borderId="0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2" borderId="16" xfId="1" applyFont="1" applyFill="1" applyBorder="1" applyAlignment="1">
      <alignment horizontal="right"/>
    </xf>
    <xf numFmtId="38" fontId="0" fillId="0" borderId="7" xfId="1" applyFont="1" applyBorder="1" applyAlignment="1">
      <alignment vertical="center"/>
    </xf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/>
    </xf>
    <xf numFmtId="38" fontId="5" fillId="0" borderId="15" xfId="1" applyFont="1" applyFill="1" applyBorder="1" applyAlignment="1">
      <alignment horizont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BreakPreview" topLeftCell="A34" zoomScale="75" zoomScaleNormal="100" zoomScaleSheetLayoutView="75" workbookViewId="0">
      <selection activeCell="O40" sqref="O40"/>
    </sheetView>
  </sheetViews>
  <sheetFormatPr defaultColWidth="9" defaultRowHeight="13.5" x14ac:dyDescent="0.15"/>
  <cols>
    <col min="1" max="2" width="2.625" style="2" customWidth="1"/>
    <col min="3" max="5" width="2.125" style="2" customWidth="1"/>
    <col min="6" max="6" width="27.625" style="2" customWidth="1"/>
    <col min="7" max="8" width="16.625" style="36" customWidth="1"/>
    <col min="9" max="9" width="19.375" style="36" customWidth="1"/>
    <col min="10" max="16384" width="9" style="2"/>
  </cols>
  <sheetData>
    <row r="1" spans="1:10" s="8" customFormat="1" ht="32.1" customHeight="1" x14ac:dyDescent="0.2">
      <c r="A1" s="67" t="s">
        <v>126</v>
      </c>
      <c r="B1" s="67"/>
      <c r="C1" s="67"/>
      <c r="D1" s="67"/>
      <c r="E1" s="67"/>
      <c r="F1" s="67"/>
      <c r="G1" s="67"/>
      <c r="H1" s="67"/>
      <c r="I1" s="67"/>
    </row>
    <row r="2" spans="1:10" x14ac:dyDescent="0.15">
      <c r="A2" s="20" t="s">
        <v>127</v>
      </c>
      <c r="B2" s="6"/>
      <c r="C2" s="6"/>
      <c r="D2" s="6"/>
      <c r="E2" s="6"/>
      <c r="F2" s="6"/>
      <c r="G2" s="35"/>
      <c r="H2" s="35"/>
      <c r="I2" s="35"/>
    </row>
    <row r="3" spans="1:10" x14ac:dyDescent="0.15">
      <c r="A3" s="12"/>
      <c r="B3" s="12"/>
      <c r="C3" s="12"/>
      <c r="D3" s="12"/>
      <c r="E3" s="12"/>
      <c r="F3" s="12"/>
      <c r="G3" s="31" t="s">
        <v>125</v>
      </c>
      <c r="H3" s="31"/>
      <c r="I3" s="48"/>
      <c r="J3" s="12"/>
    </row>
    <row r="4" spans="1:10" x14ac:dyDescent="0.15">
      <c r="I4" s="48" t="s">
        <v>1</v>
      </c>
    </row>
    <row r="5" spans="1:10" s="7" customFormat="1" x14ac:dyDescent="0.15">
      <c r="A5" s="69" t="s">
        <v>0</v>
      </c>
      <c r="B5" s="70"/>
      <c r="C5" s="70"/>
      <c r="D5" s="70"/>
      <c r="E5" s="70"/>
      <c r="F5" s="71"/>
      <c r="G5" s="54" t="s">
        <v>8</v>
      </c>
      <c r="H5" s="75" t="s">
        <v>9</v>
      </c>
      <c r="I5" s="75" t="s">
        <v>2</v>
      </c>
    </row>
    <row r="6" spans="1:10" s="7" customFormat="1" x14ac:dyDescent="0.15">
      <c r="A6" s="72"/>
      <c r="B6" s="73"/>
      <c r="C6" s="73"/>
      <c r="D6" s="73"/>
      <c r="E6" s="73"/>
      <c r="F6" s="74"/>
      <c r="G6" s="55" t="s">
        <v>68</v>
      </c>
      <c r="H6" s="76"/>
      <c r="I6" s="76"/>
    </row>
    <row r="7" spans="1:10" x14ac:dyDescent="0.15">
      <c r="A7" s="14" t="s">
        <v>12</v>
      </c>
      <c r="B7" s="15" t="s">
        <v>45</v>
      </c>
      <c r="C7" s="15"/>
      <c r="D7" s="15"/>
      <c r="E7" s="15"/>
      <c r="F7" s="16"/>
      <c r="G7" s="38"/>
      <c r="H7" s="37"/>
      <c r="I7" s="38"/>
    </row>
    <row r="8" spans="1:10" x14ac:dyDescent="0.15">
      <c r="A8" s="14"/>
      <c r="B8" s="15" t="s">
        <v>11</v>
      </c>
      <c r="C8" s="15" t="s">
        <v>10</v>
      </c>
      <c r="D8" s="15"/>
      <c r="E8" s="15"/>
      <c r="F8" s="16"/>
      <c r="G8" s="38"/>
      <c r="H8" s="37"/>
      <c r="I8" s="38"/>
    </row>
    <row r="9" spans="1:10" x14ac:dyDescent="0.15">
      <c r="A9" s="14"/>
      <c r="B9" s="15"/>
      <c r="C9" s="15" t="s">
        <v>46</v>
      </c>
      <c r="D9" s="15"/>
      <c r="E9" s="15"/>
      <c r="F9" s="16"/>
      <c r="G9" s="38"/>
      <c r="H9" s="38"/>
      <c r="I9" s="49">
        <f>G9</f>
        <v>0</v>
      </c>
    </row>
    <row r="10" spans="1:10" x14ac:dyDescent="0.15">
      <c r="A10" s="14"/>
      <c r="B10" s="15"/>
      <c r="C10" s="15" t="s">
        <v>75</v>
      </c>
      <c r="D10" s="15"/>
      <c r="E10" s="15"/>
      <c r="F10" s="16"/>
      <c r="G10" s="38"/>
      <c r="H10" s="37"/>
      <c r="I10" s="49">
        <f>G10</f>
        <v>0</v>
      </c>
    </row>
    <row r="11" spans="1:10" x14ac:dyDescent="0.15">
      <c r="A11" s="14"/>
      <c r="B11" s="15" t="s">
        <v>15</v>
      </c>
      <c r="C11" s="15" t="s">
        <v>69</v>
      </c>
      <c r="D11" s="15"/>
      <c r="E11" s="15"/>
      <c r="F11" s="16"/>
      <c r="G11" s="38"/>
      <c r="H11" s="37"/>
      <c r="I11" s="38"/>
    </row>
    <row r="12" spans="1:10" x14ac:dyDescent="0.15">
      <c r="A12" s="14"/>
      <c r="B12" s="15"/>
      <c r="C12" s="15" t="s">
        <v>69</v>
      </c>
      <c r="D12" s="15"/>
      <c r="E12" s="15"/>
      <c r="F12" s="16"/>
      <c r="G12" s="38"/>
      <c r="H12" s="38"/>
      <c r="I12" s="49">
        <f>G12</f>
        <v>0</v>
      </c>
    </row>
    <row r="13" spans="1:10" x14ac:dyDescent="0.15">
      <c r="A13" s="14"/>
      <c r="B13" s="15"/>
      <c r="C13" s="15"/>
      <c r="D13" s="15"/>
      <c r="E13" s="15"/>
      <c r="F13" s="16"/>
      <c r="G13" s="38"/>
      <c r="H13" s="37"/>
      <c r="I13" s="38"/>
    </row>
    <row r="14" spans="1:10" x14ac:dyDescent="0.15">
      <c r="A14" s="14"/>
      <c r="B14" s="15"/>
      <c r="C14" s="15"/>
      <c r="D14" s="15"/>
      <c r="E14" s="15"/>
      <c r="F14" s="16"/>
      <c r="G14" s="38"/>
      <c r="H14" s="37"/>
      <c r="I14" s="38"/>
    </row>
    <row r="15" spans="1:10" x14ac:dyDescent="0.15">
      <c r="A15" s="14"/>
      <c r="B15" s="15" t="s">
        <v>13</v>
      </c>
      <c r="C15" s="15" t="s">
        <v>14</v>
      </c>
      <c r="D15" s="15"/>
      <c r="E15" s="15"/>
      <c r="F15" s="16"/>
      <c r="G15" s="38"/>
      <c r="H15" s="37"/>
      <c r="I15" s="38"/>
    </row>
    <row r="16" spans="1:10" x14ac:dyDescent="0.15">
      <c r="A16" s="14" t="s">
        <v>43</v>
      </c>
      <c r="B16" s="15"/>
      <c r="C16" s="15" t="s">
        <v>47</v>
      </c>
      <c r="D16" s="15"/>
      <c r="E16" s="15"/>
      <c r="F16" s="16"/>
      <c r="G16" s="38"/>
      <c r="H16" s="37"/>
      <c r="I16" s="49">
        <f>G16</f>
        <v>0</v>
      </c>
    </row>
    <row r="17" spans="1:9" x14ac:dyDescent="0.15">
      <c r="A17" s="14"/>
      <c r="B17" s="15"/>
      <c r="C17" s="15"/>
      <c r="D17" s="15"/>
      <c r="E17" s="15"/>
      <c r="F17" s="16"/>
      <c r="G17" s="38"/>
      <c r="H17" s="37"/>
      <c r="I17" s="49">
        <f>G17</f>
        <v>0</v>
      </c>
    </row>
    <row r="18" spans="1:9" x14ac:dyDescent="0.15">
      <c r="A18" s="14"/>
      <c r="B18" s="15" t="s">
        <v>16</v>
      </c>
      <c r="C18" s="15" t="s">
        <v>26</v>
      </c>
      <c r="D18" s="15"/>
      <c r="E18" s="15"/>
      <c r="F18" s="16"/>
      <c r="G18" s="38"/>
      <c r="H18" s="37"/>
      <c r="I18" s="38"/>
    </row>
    <row r="19" spans="1:9" x14ac:dyDescent="0.15">
      <c r="A19" s="14"/>
      <c r="B19" s="15"/>
      <c r="C19" s="15" t="s">
        <v>93</v>
      </c>
      <c r="D19" s="15"/>
      <c r="E19" s="15"/>
      <c r="F19" s="16"/>
      <c r="G19" s="38"/>
      <c r="H19" s="52">
        <v>104062073</v>
      </c>
      <c r="I19" s="49">
        <f>H19</f>
        <v>104062073</v>
      </c>
    </row>
    <row r="20" spans="1:9" x14ac:dyDescent="0.15">
      <c r="A20" s="14"/>
      <c r="B20" s="15"/>
      <c r="C20" s="15"/>
      <c r="D20" s="15"/>
      <c r="E20" s="15"/>
      <c r="F20" s="16"/>
      <c r="G20" s="38"/>
      <c r="H20" s="37"/>
      <c r="I20" s="49">
        <f>H20</f>
        <v>0</v>
      </c>
    </row>
    <row r="21" spans="1:9" x14ac:dyDescent="0.15">
      <c r="A21" s="14"/>
      <c r="B21" s="15" t="s">
        <v>17</v>
      </c>
      <c r="C21" s="15" t="s">
        <v>27</v>
      </c>
      <c r="D21" s="15"/>
      <c r="E21" s="15"/>
      <c r="F21" s="16"/>
      <c r="G21" s="38"/>
      <c r="H21" s="37"/>
      <c r="I21" s="38"/>
    </row>
    <row r="22" spans="1:9" x14ac:dyDescent="0.15">
      <c r="A22" s="14"/>
      <c r="B22" s="15"/>
      <c r="C22" s="15" t="s">
        <v>48</v>
      </c>
      <c r="D22" s="15"/>
      <c r="E22" s="15"/>
      <c r="F22" s="16"/>
      <c r="G22" s="38"/>
      <c r="H22" s="33">
        <v>143</v>
      </c>
      <c r="I22" s="49">
        <f>G22+H22</f>
        <v>143</v>
      </c>
    </row>
    <row r="23" spans="1:9" x14ac:dyDescent="0.15">
      <c r="A23" s="14"/>
      <c r="B23" s="15"/>
      <c r="C23" s="15" t="s">
        <v>74</v>
      </c>
      <c r="D23" s="15"/>
      <c r="E23" s="15"/>
      <c r="F23" s="16"/>
      <c r="G23" s="38"/>
      <c r="H23" s="37">
        <f>239+0+146957</f>
        <v>147196</v>
      </c>
      <c r="I23" s="49">
        <f>G23+H23</f>
        <v>147196</v>
      </c>
    </row>
    <row r="24" spans="1:9" x14ac:dyDescent="0.15">
      <c r="A24" s="3"/>
      <c r="B24" s="4"/>
      <c r="C24" s="15"/>
      <c r="D24" s="4"/>
      <c r="E24" s="4"/>
      <c r="F24" s="5"/>
      <c r="G24" s="38"/>
      <c r="H24" s="37"/>
      <c r="I24" s="38"/>
    </row>
    <row r="25" spans="1:9" x14ac:dyDescent="0.15">
      <c r="A25" s="14"/>
      <c r="B25" s="15" t="s">
        <v>49</v>
      </c>
      <c r="C25" s="15"/>
      <c r="D25" s="15"/>
      <c r="E25" s="15"/>
      <c r="F25" s="16"/>
      <c r="G25" s="39">
        <f>SUM(G9:G24)</f>
        <v>0</v>
      </c>
      <c r="H25" s="39">
        <f>SUM(H9:H24)</f>
        <v>104209412</v>
      </c>
      <c r="I25" s="39">
        <f>SUM(I9:I24)</f>
        <v>104209412</v>
      </c>
    </row>
    <row r="26" spans="1:9" x14ac:dyDescent="0.15">
      <c r="A26" s="14" t="s">
        <v>19</v>
      </c>
      <c r="B26" s="15" t="s">
        <v>18</v>
      </c>
      <c r="C26" s="15"/>
      <c r="D26" s="15"/>
      <c r="E26" s="15"/>
      <c r="F26" s="16"/>
      <c r="G26" s="38"/>
      <c r="H26" s="37"/>
      <c r="I26" s="38"/>
    </row>
    <row r="27" spans="1:9" x14ac:dyDescent="0.15">
      <c r="A27" s="14"/>
      <c r="B27" s="15" t="s">
        <v>54</v>
      </c>
      <c r="C27" s="15" t="s">
        <v>7</v>
      </c>
      <c r="D27" s="15"/>
      <c r="E27" s="15"/>
      <c r="F27" s="16"/>
      <c r="G27" s="38"/>
      <c r="H27" s="37"/>
      <c r="I27" s="38"/>
    </row>
    <row r="28" spans="1:9" x14ac:dyDescent="0.15">
      <c r="A28" s="14"/>
      <c r="B28" s="12"/>
      <c r="C28" s="68" t="s">
        <v>58</v>
      </c>
      <c r="D28" s="68"/>
      <c r="E28" s="15" t="s">
        <v>59</v>
      </c>
      <c r="F28" s="16"/>
      <c r="G28" s="38"/>
      <c r="H28" s="37"/>
      <c r="I28" s="38"/>
    </row>
    <row r="29" spans="1:9" x14ac:dyDescent="0.15">
      <c r="A29" s="14"/>
      <c r="B29" s="12"/>
      <c r="C29" s="15"/>
      <c r="D29" s="15"/>
      <c r="E29" s="15" t="s">
        <v>92</v>
      </c>
      <c r="F29" s="16"/>
      <c r="G29" s="38"/>
      <c r="H29" s="38">
        <v>0</v>
      </c>
      <c r="I29" s="49">
        <f>SUM(G29:H29)</f>
        <v>0</v>
      </c>
    </row>
    <row r="30" spans="1:9" x14ac:dyDescent="0.15">
      <c r="A30" s="14"/>
      <c r="B30" s="12"/>
      <c r="C30" s="15"/>
      <c r="D30" s="15"/>
      <c r="E30" s="15" t="s">
        <v>61</v>
      </c>
      <c r="F30" s="16"/>
      <c r="G30" s="38"/>
      <c r="H30" s="52">
        <f>0+46963233+1041035</f>
        <v>48004268</v>
      </c>
      <c r="I30" s="49">
        <f>SUM(G30:H30)</f>
        <v>48004268</v>
      </c>
    </row>
    <row r="31" spans="1:9" x14ac:dyDescent="0.15">
      <c r="A31" s="14"/>
      <c r="B31" s="12"/>
      <c r="C31" s="15"/>
      <c r="D31" s="15"/>
      <c r="E31" s="34" t="s">
        <v>94</v>
      </c>
      <c r="F31" s="16"/>
      <c r="G31" s="38"/>
      <c r="H31" s="52">
        <v>8362015</v>
      </c>
      <c r="I31" s="49">
        <f>SUM(G31:H31)</f>
        <v>8362015</v>
      </c>
    </row>
    <row r="32" spans="1:9" x14ac:dyDescent="0.15">
      <c r="A32" s="14"/>
      <c r="B32" s="12"/>
      <c r="C32" s="15"/>
      <c r="D32" s="15"/>
      <c r="E32" s="15" t="s">
        <v>62</v>
      </c>
      <c r="F32" s="16"/>
      <c r="G32" s="38"/>
      <c r="H32" s="52">
        <v>2708205</v>
      </c>
      <c r="I32" s="49">
        <f>SUM(G32:H32)</f>
        <v>2708205</v>
      </c>
    </row>
    <row r="33" spans="1:9" x14ac:dyDescent="0.15">
      <c r="A33" s="14"/>
      <c r="B33" s="12"/>
      <c r="C33" s="15"/>
      <c r="D33" s="15"/>
      <c r="E33" s="15" t="s">
        <v>63</v>
      </c>
      <c r="F33" s="16"/>
      <c r="G33" s="38"/>
      <c r="H33" s="52">
        <v>260485</v>
      </c>
      <c r="I33" s="49">
        <f>SUM(G33:H33)</f>
        <v>260485</v>
      </c>
    </row>
    <row r="34" spans="1:9" x14ac:dyDescent="0.15">
      <c r="A34" s="14"/>
      <c r="B34" s="12"/>
      <c r="C34" s="15"/>
      <c r="D34" s="15"/>
      <c r="E34" s="15"/>
      <c r="F34" s="16"/>
      <c r="G34" s="38"/>
      <c r="H34" s="37"/>
      <c r="I34" s="38"/>
    </row>
    <row r="35" spans="1:9" x14ac:dyDescent="0.15">
      <c r="A35" s="14"/>
      <c r="B35" s="12"/>
      <c r="C35" s="15"/>
      <c r="D35" s="15"/>
      <c r="E35" s="15" t="s">
        <v>64</v>
      </c>
      <c r="F35" s="16"/>
      <c r="G35" s="39">
        <f>SUM(G29:G34)</f>
        <v>0</v>
      </c>
      <c r="H35" s="39">
        <f>SUM(H29:H34)</f>
        <v>59334973</v>
      </c>
      <c r="I35" s="39">
        <f>SUM(I29:I34)</f>
        <v>59334973</v>
      </c>
    </row>
    <row r="36" spans="1:9" x14ac:dyDescent="0.15">
      <c r="A36" s="14"/>
      <c r="B36" s="12"/>
      <c r="C36" s="68" t="s">
        <v>60</v>
      </c>
      <c r="D36" s="68"/>
      <c r="E36" s="15" t="s">
        <v>50</v>
      </c>
      <c r="F36" s="16"/>
      <c r="G36" s="38"/>
      <c r="H36" s="37"/>
      <c r="I36" s="38"/>
    </row>
    <row r="37" spans="1:9" x14ac:dyDescent="0.15">
      <c r="A37" s="14"/>
      <c r="B37" s="12"/>
      <c r="C37" s="32"/>
      <c r="D37" s="32"/>
      <c r="E37" s="47" t="s">
        <v>105</v>
      </c>
      <c r="F37" s="16"/>
      <c r="G37" s="38"/>
      <c r="H37" s="52">
        <v>4337147</v>
      </c>
      <c r="I37" s="49">
        <f t="shared" ref="I37:I40" si="0">SUM(G37:H37)</f>
        <v>4337147</v>
      </c>
    </row>
    <row r="38" spans="1:9" x14ac:dyDescent="0.15">
      <c r="A38" s="14"/>
      <c r="B38" s="12"/>
      <c r="C38" s="32"/>
      <c r="D38" s="32"/>
      <c r="E38" s="47" t="s">
        <v>106</v>
      </c>
      <c r="F38" s="16"/>
      <c r="G38" s="38"/>
      <c r="H38" s="52">
        <v>650900</v>
      </c>
      <c r="I38" s="49">
        <f t="shared" si="0"/>
        <v>650900</v>
      </c>
    </row>
    <row r="39" spans="1:9" x14ac:dyDescent="0.15">
      <c r="A39" s="14"/>
      <c r="B39" s="12"/>
      <c r="C39" s="32"/>
      <c r="D39" s="32"/>
      <c r="E39" s="47" t="s">
        <v>107</v>
      </c>
      <c r="F39" s="16"/>
      <c r="G39" s="38"/>
      <c r="H39" s="52">
        <v>294576</v>
      </c>
      <c r="I39" s="49">
        <f t="shared" si="0"/>
        <v>294576</v>
      </c>
    </row>
    <row r="40" spans="1:9" x14ac:dyDescent="0.15">
      <c r="A40" s="14"/>
      <c r="B40" s="12"/>
      <c r="C40" s="32"/>
      <c r="D40" s="32"/>
      <c r="E40" s="47" t="s">
        <v>108</v>
      </c>
      <c r="F40" s="16"/>
      <c r="G40" s="38"/>
      <c r="H40" s="52">
        <v>209591</v>
      </c>
      <c r="I40" s="49">
        <f t="shared" si="0"/>
        <v>209591</v>
      </c>
    </row>
    <row r="41" spans="1:9" x14ac:dyDescent="0.15">
      <c r="A41" s="14"/>
      <c r="B41" s="12"/>
      <c r="C41" s="15"/>
      <c r="D41" s="15"/>
      <c r="E41" s="15" t="s">
        <v>96</v>
      </c>
      <c r="F41" s="16"/>
      <c r="G41" s="38"/>
      <c r="H41" s="52">
        <v>303904</v>
      </c>
      <c r="I41" s="49">
        <f>SUM(G41:H41)</f>
        <v>303904</v>
      </c>
    </row>
    <row r="42" spans="1:9" x14ac:dyDescent="0.15">
      <c r="A42" s="14"/>
      <c r="B42" s="12"/>
      <c r="C42" s="15"/>
      <c r="D42" s="15"/>
      <c r="E42" s="15" t="s">
        <v>65</v>
      </c>
      <c r="F42" s="16"/>
      <c r="G42" s="38"/>
      <c r="H42" s="37">
        <v>386920</v>
      </c>
      <c r="I42" s="49">
        <f>SUM(G42:H42)</f>
        <v>386920</v>
      </c>
    </row>
    <row r="43" spans="1:9" x14ac:dyDescent="0.15">
      <c r="A43" s="14"/>
      <c r="B43" s="12"/>
      <c r="C43" s="15"/>
      <c r="D43" s="15"/>
      <c r="E43" s="15" t="s">
        <v>95</v>
      </c>
      <c r="F43" s="16"/>
      <c r="G43" s="38"/>
      <c r="H43" s="37">
        <v>2496256</v>
      </c>
      <c r="I43" s="49">
        <f>SUM(G43:H43)</f>
        <v>2496256</v>
      </c>
    </row>
    <row r="44" spans="1:9" x14ac:dyDescent="0.15">
      <c r="A44" s="14"/>
      <c r="B44" s="12"/>
      <c r="C44" s="15"/>
      <c r="D44" s="15"/>
      <c r="E44" s="47" t="s">
        <v>97</v>
      </c>
      <c r="F44" s="16"/>
      <c r="G44" s="38"/>
      <c r="H44" s="52">
        <v>733886</v>
      </c>
      <c r="I44" s="49">
        <f t="shared" ref="I44:I55" si="1">SUM(G44:H44)</f>
        <v>733886</v>
      </c>
    </row>
    <row r="45" spans="1:9" x14ac:dyDescent="0.15">
      <c r="A45" s="14"/>
      <c r="B45" s="12"/>
      <c r="C45" s="15"/>
      <c r="D45" s="15"/>
      <c r="E45" s="47" t="s">
        <v>98</v>
      </c>
      <c r="F45" s="16"/>
      <c r="G45" s="38"/>
      <c r="H45" s="52">
        <v>739724</v>
      </c>
      <c r="I45" s="49">
        <f t="shared" si="1"/>
        <v>739724</v>
      </c>
    </row>
    <row r="46" spans="1:9" x14ac:dyDescent="0.15">
      <c r="A46" s="14"/>
      <c r="B46" s="12"/>
      <c r="C46" s="15"/>
      <c r="D46" s="15"/>
      <c r="E46" s="47" t="s">
        <v>99</v>
      </c>
      <c r="F46" s="16"/>
      <c r="G46" s="38"/>
      <c r="H46" s="52">
        <v>84366</v>
      </c>
      <c r="I46" s="49">
        <f t="shared" si="1"/>
        <v>84366</v>
      </c>
    </row>
    <row r="47" spans="1:9" x14ac:dyDescent="0.15">
      <c r="A47" s="14"/>
      <c r="B47" s="12"/>
      <c r="C47" s="15"/>
      <c r="D47" s="15"/>
      <c r="E47" s="47" t="s">
        <v>100</v>
      </c>
      <c r="F47" s="16"/>
      <c r="G47" s="38"/>
      <c r="H47" s="52">
        <v>1715966</v>
      </c>
      <c r="I47" s="49">
        <f t="shared" si="1"/>
        <v>1715966</v>
      </c>
    </row>
    <row r="48" spans="1:9" x14ac:dyDescent="0.15">
      <c r="A48" s="14"/>
      <c r="B48" s="12"/>
      <c r="C48" s="15"/>
      <c r="D48" s="15"/>
      <c r="E48" s="47" t="s">
        <v>101</v>
      </c>
      <c r="F48" s="16"/>
      <c r="G48" s="38"/>
      <c r="H48" s="52">
        <v>738855</v>
      </c>
      <c r="I48" s="49">
        <f t="shared" si="1"/>
        <v>738855</v>
      </c>
    </row>
    <row r="49" spans="1:9" x14ac:dyDescent="0.15">
      <c r="A49" s="14"/>
      <c r="B49" s="12"/>
      <c r="C49" s="15"/>
      <c r="D49" s="15"/>
      <c r="E49" s="47" t="s">
        <v>102</v>
      </c>
      <c r="F49" s="16"/>
      <c r="G49" s="38"/>
      <c r="H49" s="52">
        <v>1196816</v>
      </c>
      <c r="I49" s="49">
        <f t="shared" si="1"/>
        <v>1196816</v>
      </c>
    </row>
    <row r="50" spans="1:9" x14ac:dyDescent="0.15">
      <c r="A50" s="14"/>
      <c r="B50" s="12"/>
      <c r="C50" s="15"/>
      <c r="D50" s="15"/>
      <c r="E50" s="47" t="s">
        <v>103</v>
      </c>
      <c r="F50" s="16"/>
      <c r="G50" s="38"/>
      <c r="H50" s="52">
        <v>202275</v>
      </c>
      <c r="I50" s="49">
        <f t="shared" si="1"/>
        <v>202275</v>
      </c>
    </row>
    <row r="51" spans="1:9" x14ac:dyDescent="0.15">
      <c r="A51" s="14"/>
      <c r="B51" s="12"/>
      <c r="C51" s="15"/>
      <c r="D51" s="15"/>
      <c r="E51" s="47" t="s">
        <v>104</v>
      </c>
      <c r="F51" s="16"/>
      <c r="G51" s="38"/>
      <c r="H51" s="52">
        <v>2666320</v>
      </c>
      <c r="I51" s="49">
        <f t="shared" si="1"/>
        <v>2666320</v>
      </c>
    </row>
    <row r="52" spans="1:9" x14ac:dyDescent="0.15">
      <c r="A52" s="14"/>
      <c r="B52" s="12"/>
      <c r="C52" s="15"/>
      <c r="D52" s="15"/>
      <c r="E52" s="47" t="s">
        <v>109</v>
      </c>
      <c r="F52" s="16"/>
      <c r="G52" s="38"/>
      <c r="H52" s="52">
        <v>330835</v>
      </c>
      <c r="I52" s="49">
        <f t="shared" si="1"/>
        <v>330835</v>
      </c>
    </row>
    <row r="53" spans="1:9" x14ac:dyDescent="0.15">
      <c r="A53" s="14"/>
      <c r="B53" s="12"/>
      <c r="C53" s="15"/>
      <c r="D53" s="15"/>
      <c r="E53" s="15" t="s">
        <v>73</v>
      </c>
      <c r="F53" s="16"/>
      <c r="G53" s="38"/>
      <c r="H53" s="38">
        <v>8918823</v>
      </c>
      <c r="I53" s="49">
        <f t="shared" si="1"/>
        <v>8918823</v>
      </c>
    </row>
    <row r="54" spans="1:9" x14ac:dyDescent="0.15">
      <c r="A54" s="14"/>
      <c r="B54" s="12"/>
      <c r="C54" s="15"/>
      <c r="D54" s="15"/>
      <c r="E54" s="15" t="s">
        <v>72</v>
      </c>
      <c r="F54" s="16"/>
      <c r="G54" s="38"/>
      <c r="H54" s="52">
        <v>1448732</v>
      </c>
      <c r="I54" s="49">
        <f t="shared" si="1"/>
        <v>1448732</v>
      </c>
    </row>
    <row r="55" spans="1:9" x14ac:dyDescent="0.15">
      <c r="A55" s="14"/>
      <c r="B55" s="12"/>
      <c r="C55" s="15"/>
      <c r="D55" s="15"/>
      <c r="E55" s="15" t="s">
        <v>110</v>
      </c>
      <c r="F55" s="16"/>
      <c r="G55" s="38"/>
      <c r="H55" s="53">
        <v>3052873</v>
      </c>
      <c r="I55" s="49">
        <f t="shared" si="1"/>
        <v>3052873</v>
      </c>
    </row>
    <row r="56" spans="1:9" x14ac:dyDescent="0.15">
      <c r="A56" s="14"/>
      <c r="B56" s="12"/>
      <c r="C56" s="15"/>
      <c r="D56" s="15"/>
      <c r="E56" s="15" t="s">
        <v>66</v>
      </c>
      <c r="F56" s="16"/>
      <c r="G56" s="39">
        <f>SUM(G41:G55)</f>
        <v>0</v>
      </c>
      <c r="H56" s="39">
        <f>SUM(H37:H55)</f>
        <v>30508765</v>
      </c>
      <c r="I56" s="39">
        <f>SUM(I37:I55)</f>
        <v>30508765</v>
      </c>
    </row>
    <row r="57" spans="1:9" x14ac:dyDescent="0.15">
      <c r="A57" s="14"/>
      <c r="B57" s="12"/>
      <c r="C57" s="15" t="s">
        <v>67</v>
      </c>
      <c r="D57" s="15"/>
      <c r="E57" s="15"/>
      <c r="F57" s="16"/>
      <c r="G57" s="39">
        <f>G35+G56</f>
        <v>0</v>
      </c>
      <c r="H57" s="39">
        <f>H35+H56</f>
        <v>89843738</v>
      </c>
      <c r="I57" s="39">
        <f>I35+I56</f>
        <v>89843738</v>
      </c>
    </row>
    <row r="58" spans="1:9" x14ac:dyDescent="0.15">
      <c r="A58" s="14"/>
      <c r="B58" s="15" t="s">
        <v>55</v>
      </c>
      <c r="C58" s="15" t="s">
        <v>5</v>
      </c>
      <c r="D58" s="15"/>
      <c r="E58" s="15"/>
      <c r="F58" s="16"/>
      <c r="G58" s="38"/>
      <c r="H58" s="37"/>
      <c r="I58" s="38"/>
    </row>
    <row r="59" spans="1:9" x14ac:dyDescent="0.15">
      <c r="A59" s="14"/>
      <c r="B59" s="12"/>
      <c r="C59" s="68" t="s">
        <v>58</v>
      </c>
      <c r="D59" s="68"/>
      <c r="E59" s="15" t="s">
        <v>59</v>
      </c>
      <c r="F59" s="16"/>
      <c r="G59" s="38"/>
      <c r="H59" s="37"/>
      <c r="I59" s="38"/>
    </row>
    <row r="60" spans="1:9" x14ac:dyDescent="0.15">
      <c r="A60" s="14"/>
      <c r="B60" s="15"/>
      <c r="C60" s="15"/>
      <c r="D60" s="15"/>
      <c r="E60" s="15"/>
      <c r="F60" s="16"/>
      <c r="G60" s="38"/>
      <c r="H60" s="37"/>
      <c r="I60" s="38"/>
    </row>
    <row r="61" spans="1:9" x14ac:dyDescent="0.15">
      <c r="A61" s="14"/>
      <c r="B61" s="15"/>
      <c r="C61" s="15"/>
      <c r="D61" s="15"/>
      <c r="E61" s="15" t="s">
        <v>64</v>
      </c>
      <c r="F61" s="16"/>
      <c r="G61" s="40">
        <f>SUM(G60:G60)</f>
        <v>0</v>
      </c>
      <c r="H61" s="40"/>
      <c r="I61" s="39">
        <f>SUM(I60:I60)</f>
        <v>0</v>
      </c>
    </row>
    <row r="62" spans="1:9" x14ac:dyDescent="0.15">
      <c r="A62" s="14"/>
      <c r="B62" s="12"/>
      <c r="C62" s="68" t="s">
        <v>60</v>
      </c>
      <c r="D62" s="68"/>
      <c r="E62" s="15" t="s">
        <v>50</v>
      </c>
      <c r="F62" s="16"/>
      <c r="G62" s="38"/>
      <c r="H62" s="37"/>
      <c r="I62" s="38"/>
    </row>
    <row r="63" spans="1:9" x14ac:dyDescent="0.15">
      <c r="A63" s="14"/>
      <c r="B63" s="15"/>
      <c r="C63" s="15"/>
      <c r="D63" s="15"/>
      <c r="E63" s="15"/>
      <c r="F63" s="16"/>
      <c r="G63" s="38"/>
      <c r="H63" s="37"/>
      <c r="I63" s="38"/>
    </row>
    <row r="64" spans="1:9" x14ac:dyDescent="0.15">
      <c r="A64" s="14"/>
      <c r="B64" s="15"/>
      <c r="C64" s="15"/>
      <c r="D64" s="15"/>
      <c r="E64" s="15" t="s">
        <v>66</v>
      </c>
      <c r="F64" s="16"/>
      <c r="G64" s="39">
        <f>SUM(G63:G63)</f>
        <v>0</v>
      </c>
      <c r="H64" s="41"/>
      <c r="I64" s="39">
        <f>SUM(I63:I63)</f>
        <v>0</v>
      </c>
    </row>
    <row r="65" spans="1:9" x14ac:dyDescent="0.15">
      <c r="A65" s="14"/>
      <c r="B65" s="15"/>
      <c r="C65" s="15" t="s">
        <v>56</v>
      </c>
      <c r="D65" s="15"/>
      <c r="E65" s="12"/>
      <c r="F65" s="16"/>
      <c r="G65" s="39">
        <f>G61+G64</f>
        <v>0</v>
      </c>
      <c r="H65" s="41"/>
      <c r="I65" s="39">
        <f>I61+I64</f>
        <v>0</v>
      </c>
    </row>
    <row r="66" spans="1:9" x14ac:dyDescent="0.15">
      <c r="A66" s="14"/>
      <c r="B66" s="15" t="s">
        <v>51</v>
      </c>
      <c r="C66" s="15"/>
      <c r="D66" s="15"/>
      <c r="E66" s="15"/>
      <c r="F66" s="16"/>
      <c r="G66" s="39">
        <f>G57+G65</f>
        <v>0</v>
      </c>
      <c r="H66" s="39">
        <f>H57+H65</f>
        <v>89843738</v>
      </c>
      <c r="I66" s="39">
        <f>I57+I65</f>
        <v>89843738</v>
      </c>
    </row>
    <row r="67" spans="1:9" x14ac:dyDescent="0.15">
      <c r="A67" s="14"/>
      <c r="B67" s="12"/>
      <c r="C67" s="15" t="s">
        <v>52</v>
      </c>
      <c r="D67" s="15"/>
      <c r="E67" s="15"/>
      <c r="F67" s="16"/>
      <c r="G67" s="39">
        <f>G25-G66</f>
        <v>0</v>
      </c>
      <c r="H67" s="39">
        <f>H25-H66</f>
        <v>14365674</v>
      </c>
      <c r="I67" s="39">
        <f>I25-I66</f>
        <v>14365674</v>
      </c>
    </row>
    <row r="68" spans="1:9" x14ac:dyDescent="0.15">
      <c r="A68" s="14" t="s">
        <v>22</v>
      </c>
      <c r="B68" s="15" t="s">
        <v>53</v>
      </c>
      <c r="C68" s="15"/>
      <c r="D68" s="15"/>
      <c r="E68" s="15"/>
      <c r="F68" s="16"/>
      <c r="G68" s="38"/>
      <c r="H68" s="37"/>
      <c r="I68" s="38"/>
    </row>
    <row r="69" spans="1:9" x14ac:dyDescent="0.15">
      <c r="A69" s="14"/>
      <c r="B69" s="15" t="s">
        <v>11</v>
      </c>
      <c r="C69" s="15" t="s">
        <v>28</v>
      </c>
      <c r="D69" s="15"/>
      <c r="E69" s="15"/>
      <c r="F69" s="16"/>
      <c r="G69" s="38">
        <v>0</v>
      </c>
      <c r="H69" s="37"/>
      <c r="I69" s="38">
        <f>SUM(G69:H69)</f>
        <v>0</v>
      </c>
    </row>
    <row r="70" spans="1:9" x14ac:dyDescent="0.15">
      <c r="A70" s="14"/>
      <c r="B70" s="15"/>
      <c r="C70" s="15"/>
      <c r="D70" s="15"/>
      <c r="E70" s="15"/>
      <c r="F70" s="16"/>
      <c r="G70" s="38"/>
      <c r="H70" s="37"/>
      <c r="I70" s="38"/>
    </row>
    <row r="71" spans="1:9" x14ac:dyDescent="0.15">
      <c r="A71" s="14"/>
      <c r="B71" s="15" t="s">
        <v>29</v>
      </c>
      <c r="C71" s="15"/>
      <c r="D71" s="15"/>
      <c r="E71" s="15"/>
      <c r="F71" s="16"/>
      <c r="G71" s="39">
        <f>SUM(G69:G70)</f>
        <v>0</v>
      </c>
      <c r="H71" s="42"/>
      <c r="I71" s="39">
        <f>SUM(I69:I70)</f>
        <v>0</v>
      </c>
    </row>
    <row r="72" spans="1:9" x14ac:dyDescent="0.15">
      <c r="A72" s="14" t="s">
        <v>24</v>
      </c>
      <c r="B72" s="15" t="s">
        <v>23</v>
      </c>
      <c r="C72" s="15"/>
      <c r="D72" s="15"/>
      <c r="E72" s="15"/>
      <c r="F72" s="16"/>
      <c r="G72" s="38"/>
      <c r="H72" s="37"/>
      <c r="I72" s="38"/>
    </row>
    <row r="73" spans="1:9" x14ac:dyDescent="0.15">
      <c r="A73" s="14"/>
      <c r="B73" s="15" t="s">
        <v>11</v>
      </c>
      <c r="C73" s="15" t="s">
        <v>30</v>
      </c>
      <c r="D73" s="15"/>
      <c r="E73" s="15"/>
      <c r="F73" s="16"/>
      <c r="G73" s="38">
        <v>0</v>
      </c>
      <c r="H73" s="37"/>
      <c r="I73" s="38">
        <f>SUM(G73:H73)</f>
        <v>0</v>
      </c>
    </row>
    <row r="74" spans="1:9" x14ac:dyDescent="0.15">
      <c r="A74" s="14"/>
      <c r="B74" s="15"/>
      <c r="C74" s="15"/>
      <c r="D74" s="15"/>
      <c r="E74" s="15"/>
      <c r="F74" s="16"/>
      <c r="G74" s="38"/>
      <c r="H74" s="37"/>
      <c r="I74" s="38"/>
    </row>
    <row r="75" spans="1:9" x14ac:dyDescent="0.15">
      <c r="A75" s="14"/>
      <c r="B75" s="15" t="s">
        <v>31</v>
      </c>
      <c r="C75" s="15"/>
      <c r="D75" s="15"/>
      <c r="E75" s="15"/>
      <c r="F75" s="15"/>
      <c r="G75" s="39">
        <f>SUM(G73:G74)</f>
        <v>0</v>
      </c>
      <c r="H75" s="42"/>
      <c r="I75" s="39">
        <f>SUM(I73:I74)</f>
        <v>0</v>
      </c>
    </row>
    <row r="76" spans="1:9" x14ac:dyDescent="0.15">
      <c r="A76" s="14"/>
      <c r="B76" s="15"/>
      <c r="C76" s="15" t="s">
        <v>57</v>
      </c>
      <c r="D76" s="15"/>
      <c r="E76" s="15"/>
      <c r="F76" s="15"/>
      <c r="G76" s="43">
        <f>H67</f>
        <v>14365674</v>
      </c>
      <c r="H76" s="43">
        <f>-H67</f>
        <v>-14365674</v>
      </c>
      <c r="I76" s="39">
        <f>SUM(I74:I75)</f>
        <v>0</v>
      </c>
    </row>
    <row r="77" spans="1:9" s="22" customFormat="1" ht="12.75" x14ac:dyDescent="0.15">
      <c r="A77" s="14"/>
      <c r="B77" s="15"/>
      <c r="C77" s="22" t="s">
        <v>70</v>
      </c>
      <c r="D77" s="15"/>
      <c r="E77" s="15"/>
      <c r="F77" s="16"/>
      <c r="G77" s="56">
        <f>G67+G71-G75+G76</f>
        <v>14365674</v>
      </c>
      <c r="H77" s="40"/>
      <c r="I77" s="39">
        <f>G77</f>
        <v>14365674</v>
      </c>
    </row>
    <row r="78" spans="1:9" s="22" customFormat="1" x14ac:dyDescent="0.15">
      <c r="A78" s="14"/>
      <c r="B78" s="15"/>
      <c r="C78" s="22" t="s">
        <v>71</v>
      </c>
      <c r="D78" s="15"/>
      <c r="E78" s="15"/>
      <c r="F78" s="16"/>
      <c r="G78" s="37"/>
      <c r="H78" s="38"/>
      <c r="I78" s="33">
        <v>4018400</v>
      </c>
    </row>
    <row r="79" spans="1:9" ht="14.25" thickBot="1" x14ac:dyDescent="0.2">
      <c r="A79" s="14"/>
      <c r="B79" s="15"/>
      <c r="C79" s="15" t="s">
        <v>32</v>
      </c>
      <c r="D79" s="15"/>
      <c r="E79" s="15"/>
      <c r="F79" s="15"/>
      <c r="G79" s="44"/>
      <c r="H79" s="44"/>
      <c r="I79" s="50">
        <f>I77-I78</f>
        <v>10347274</v>
      </c>
    </row>
    <row r="80" spans="1:9" ht="14.25" thickTop="1" x14ac:dyDescent="0.15">
      <c r="A80" s="14"/>
      <c r="B80" s="15"/>
      <c r="C80" s="15" t="s">
        <v>33</v>
      </c>
      <c r="D80" s="15"/>
      <c r="E80" s="15"/>
      <c r="F80" s="15"/>
      <c r="G80" s="51"/>
      <c r="H80" s="38"/>
      <c r="I80" s="51">
        <v>13577309</v>
      </c>
    </row>
    <row r="81" spans="1:9" x14ac:dyDescent="0.15">
      <c r="A81" s="17"/>
      <c r="B81" s="18"/>
      <c r="C81" s="18" t="s">
        <v>34</v>
      </c>
      <c r="D81" s="18"/>
      <c r="E81" s="18"/>
      <c r="F81" s="19"/>
      <c r="G81" s="40"/>
      <c r="H81" s="45"/>
      <c r="I81" s="39">
        <f>I79+I80</f>
        <v>23924583</v>
      </c>
    </row>
    <row r="82" spans="1:9" ht="14.25" customHeight="1" x14ac:dyDescent="0.15">
      <c r="A82" s="11"/>
      <c r="B82" s="9"/>
      <c r="C82" s="9"/>
      <c r="D82" s="9"/>
      <c r="E82" s="9"/>
      <c r="F82" s="9"/>
      <c r="G82" s="46"/>
      <c r="H82" s="46"/>
      <c r="I82" s="46"/>
    </row>
    <row r="83" spans="1:9" x14ac:dyDescent="0.15">
      <c r="A83" s="10"/>
      <c r="B83" s="10"/>
      <c r="C83" s="10"/>
      <c r="D83" s="10"/>
      <c r="E83" s="10"/>
      <c r="F83" s="10"/>
      <c r="G83" s="46"/>
      <c r="H83" s="46"/>
      <c r="I83" s="46"/>
    </row>
  </sheetData>
  <customSheetViews>
    <customSheetView guid="{1F4C3A28-8AF7-4CA2-AA54-2977604E1925}" showPageBreaks="1" topLeftCell="A22">
      <selection activeCell="H101" sqref="H101"/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&amp;C&amp;"Century,標準"30</oddFooter>
      </headerFooter>
    </customSheetView>
  </customSheetViews>
  <mergeCells count="8">
    <mergeCell ref="A1:I1"/>
    <mergeCell ref="C28:D28"/>
    <mergeCell ref="C36:D36"/>
    <mergeCell ref="C59:D59"/>
    <mergeCell ref="C62:D62"/>
    <mergeCell ref="A5:F6"/>
    <mergeCell ref="H5:H6"/>
    <mergeCell ref="I5:I6"/>
  </mergeCells>
  <phoneticPr fontId="2"/>
  <printOptions horizontalCentered="1"/>
  <pageMargins left="0.51181102362204722" right="0.51181102362204722" top="0.51181102362204722" bottom="0.51181102362204722" header="0.31496062992125984" footer="0.19685039370078741"/>
  <pageSetup paperSize="9" firstPageNumber="168" fitToWidth="0" orientation="portrait" useFirstPageNumber="1" r:id="rId3"/>
  <headerFooter scaleWithDoc="0" alignWithMargins="0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view="pageBreakPreview" zoomScaleNormal="100" zoomScaleSheetLayoutView="70" workbookViewId="0">
      <selection activeCell="A3" sqref="A3"/>
    </sheetView>
  </sheetViews>
  <sheetFormatPr defaultColWidth="9" defaultRowHeight="13.5" x14ac:dyDescent="0.15"/>
  <cols>
    <col min="1" max="2" width="2.625" style="2" customWidth="1"/>
    <col min="3" max="5" width="2.125" style="2" customWidth="1"/>
    <col min="6" max="6" width="29" style="2" customWidth="1"/>
    <col min="7" max="9" width="16.625" style="36" customWidth="1"/>
    <col min="10" max="16384" width="9" style="1"/>
  </cols>
  <sheetData>
    <row r="1" spans="1:10" s="13" customFormat="1" ht="33.4" customHeight="1" x14ac:dyDescent="0.15">
      <c r="A1" s="21" t="s">
        <v>131</v>
      </c>
      <c r="B1" s="21"/>
      <c r="C1" s="21"/>
      <c r="D1" s="21"/>
      <c r="E1" s="21"/>
      <c r="F1" s="21"/>
      <c r="G1" s="58"/>
      <c r="H1" s="58"/>
      <c r="I1" s="58"/>
    </row>
    <row r="2" spans="1:10" s="22" customFormat="1" ht="12.75" x14ac:dyDescent="0.15">
      <c r="A2" s="20" t="s">
        <v>132</v>
      </c>
      <c r="B2" s="20"/>
      <c r="C2" s="20"/>
      <c r="D2" s="20"/>
      <c r="E2" s="20"/>
      <c r="F2" s="20"/>
      <c r="G2" s="59"/>
      <c r="H2" s="59"/>
      <c r="I2" s="59"/>
    </row>
    <row r="3" spans="1:10" s="22" customFormat="1" ht="12.75" x14ac:dyDescent="0.15">
      <c r="A3" s="12"/>
      <c r="B3" s="12"/>
      <c r="C3" s="12"/>
      <c r="D3" s="12"/>
      <c r="E3" s="12"/>
      <c r="F3" s="12"/>
      <c r="G3" s="31" t="s">
        <v>124</v>
      </c>
      <c r="H3" s="31"/>
      <c r="I3" s="48"/>
      <c r="J3" s="12"/>
    </row>
    <row r="4" spans="1:10" s="12" customFormat="1" ht="12.75" x14ac:dyDescent="0.15">
      <c r="G4" s="31"/>
      <c r="H4" s="31"/>
      <c r="I4" s="48" t="s">
        <v>1</v>
      </c>
    </row>
    <row r="5" spans="1:10" s="22" customFormat="1" ht="12.75" x14ac:dyDescent="0.15">
      <c r="A5" s="23" t="s">
        <v>0</v>
      </c>
      <c r="B5" s="24"/>
      <c r="C5" s="24"/>
      <c r="D5" s="24"/>
      <c r="E5" s="24"/>
      <c r="F5" s="25"/>
      <c r="G5" s="77" t="s">
        <v>6</v>
      </c>
      <c r="H5" s="78"/>
      <c r="I5" s="78"/>
    </row>
    <row r="6" spans="1:10" s="12" customFormat="1" ht="12.75" x14ac:dyDescent="0.15">
      <c r="A6" s="26" t="s">
        <v>12</v>
      </c>
      <c r="B6" s="27" t="s">
        <v>76</v>
      </c>
      <c r="C6" s="27"/>
      <c r="D6" s="27"/>
      <c r="E6" s="27"/>
      <c r="F6" s="28"/>
      <c r="G6" s="60"/>
      <c r="H6" s="37"/>
      <c r="I6" s="60"/>
    </row>
    <row r="7" spans="1:10" s="12" customFormat="1" ht="12.75" x14ac:dyDescent="0.15">
      <c r="A7" s="14"/>
      <c r="B7" s="15" t="s">
        <v>11</v>
      </c>
      <c r="C7" s="15" t="s">
        <v>20</v>
      </c>
      <c r="D7" s="15"/>
      <c r="E7" s="15"/>
      <c r="F7" s="16"/>
      <c r="G7" s="38"/>
      <c r="H7" s="37"/>
      <c r="I7" s="38"/>
    </row>
    <row r="8" spans="1:10" s="12" customFormat="1" ht="12.75" x14ac:dyDescent="0.15">
      <c r="A8" s="14"/>
      <c r="B8" s="15"/>
      <c r="C8" s="15" t="s">
        <v>77</v>
      </c>
      <c r="D8" s="15"/>
      <c r="E8" s="15"/>
      <c r="F8" s="16"/>
      <c r="G8" s="38">
        <v>21358447</v>
      </c>
      <c r="H8" s="37"/>
      <c r="I8" s="38"/>
    </row>
    <row r="9" spans="1:10" s="12" customFormat="1" ht="12.75" x14ac:dyDescent="0.15">
      <c r="A9" s="14"/>
      <c r="B9" s="15"/>
      <c r="C9" s="15" t="s">
        <v>35</v>
      </c>
      <c r="D9" s="15"/>
      <c r="E9" s="15"/>
      <c r="F9" s="16"/>
      <c r="G9" s="38">
        <v>20921293</v>
      </c>
      <c r="H9" s="37"/>
      <c r="I9" s="38"/>
    </row>
    <row r="10" spans="1:10" s="12" customFormat="1" ht="12.75" x14ac:dyDescent="0.15">
      <c r="A10" s="14"/>
      <c r="B10" s="15"/>
      <c r="C10" s="15" t="s">
        <v>111</v>
      </c>
      <c r="D10" s="15"/>
      <c r="E10" s="15"/>
      <c r="F10" s="16"/>
      <c r="G10" s="61">
        <v>48490</v>
      </c>
      <c r="H10" s="37"/>
      <c r="I10" s="38"/>
    </row>
    <row r="11" spans="1:10" s="12" customFormat="1" ht="12.75" x14ac:dyDescent="0.15">
      <c r="A11" s="14"/>
      <c r="B11" s="15"/>
      <c r="C11" s="15" t="s">
        <v>36</v>
      </c>
      <c r="D11" s="15"/>
      <c r="E11" s="15"/>
      <c r="F11" s="16"/>
      <c r="G11" s="38"/>
      <c r="H11" s="62">
        <f>SUM(G8:G10)</f>
        <v>42328230</v>
      </c>
      <c r="I11" s="38"/>
    </row>
    <row r="12" spans="1:10" s="12" customFormat="1" ht="12.75" x14ac:dyDescent="0.15">
      <c r="A12" s="14"/>
      <c r="B12" s="15" t="s">
        <v>78</v>
      </c>
      <c r="C12" s="15" t="s">
        <v>79</v>
      </c>
      <c r="D12" s="15"/>
      <c r="E12" s="15"/>
      <c r="F12" s="16"/>
      <c r="G12" s="38"/>
      <c r="H12" s="37"/>
      <c r="I12" s="38"/>
    </row>
    <row r="13" spans="1:10" s="12" customFormat="1" ht="12.75" x14ac:dyDescent="0.15">
      <c r="A13" s="14"/>
      <c r="B13" s="15"/>
      <c r="C13" s="68" t="s">
        <v>80</v>
      </c>
      <c r="D13" s="68"/>
      <c r="E13" s="15" t="s">
        <v>44</v>
      </c>
      <c r="F13" s="16"/>
      <c r="G13" s="38"/>
      <c r="H13" s="37"/>
      <c r="I13" s="38"/>
    </row>
    <row r="14" spans="1:10" s="12" customFormat="1" x14ac:dyDescent="0.15">
      <c r="A14" s="14"/>
      <c r="B14" s="15"/>
      <c r="C14" s="15"/>
      <c r="D14" s="15"/>
      <c r="E14" s="57" t="s">
        <v>112</v>
      </c>
      <c r="F14" s="30"/>
      <c r="G14" s="33">
        <v>59972372</v>
      </c>
      <c r="H14" s="37"/>
      <c r="I14" s="38"/>
    </row>
    <row r="15" spans="1:10" s="12" customFormat="1" x14ac:dyDescent="0.15">
      <c r="A15" s="14"/>
      <c r="B15" s="15"/>
      <c r="C15" s="15"/>
      <c r="D15" s="15"/>
      <c r="E15" s="57" t="s">
        <v>113</v>
      </c>
      <c r="F15" s="30"/>
      <c r="G15" s="33">
        <v>13671212</v>
      </c>
      <c r="H15" s="37"/>
      <c r="I15" s="38"/>
    </row>
    <row r="16" spans="1:10" s="12" customFormat="1" x14ac:dyDescent="0.15">
      <c r="A16" s="14"/>
      <c r="B16" s="15"/>
      <c r="C16" s="15"/>
      <c r="D16" s="15"/>
      <c r="E16" s="57" t="s">
        <v>114</v>
      </c>
      <c r="F16" s="30"/>
      <c r="G16" s="33">
        <v>7648509</v>
      </c>
      <c r="H16" s="37"/>
      <c r="I16" s="38"/>
    </row>
    <row r="17" spans="1:9" s="12" customFormat="1" x14ac:dyDescent="0.15">
      <c r="A17" s="14"/>
      <c r="B17" s="15"/>
      <c r="C17" s="15"/>
      <c r="D17" s="15"/>
      <c r="E17" s="57" t="s">
        <v>115</v>
      </c>
      <c r="F17" s="30"/>
      <c r="G17" s="33">
        <v>1301970</v>
      </c>
      <c r="H17" s="37"/>
      <c r="I17" s="38"/>
    </row>
    <row r="18" spans="1:9" s="12" customFormat="1" x14ac:dyDescent="0.15">
      <c r="A18" s="14"/>
      <c r="B18" s="15"/>
      <c r="C18" s="15"/>
      <c r="D18" s="15"/>
      <c r="E18" s="57" t="s">
        <v>116</v>
      </c>
      <c r="F18" s="30"/>
      <c r="G18" s="33">
        <v>851243</v>
      </c>
      <c r="H18" s="37"/>
      <c r="I18" s="38"/>
    </row>
    <row r="19" spans="1:9" s="12" customFormat="1" x14ac:dyDescent="0.15">
      <c r="A19" s="14"/>
      <c r="B19" s="15"/>
      <c r="C19" s="15"/>
      <c r="D19" s="15"/>
      <c r="E19" s="57" t="s">
        <v>117</v>
      </c>
      <c r="F19" s="30"/>
      <c r="G19" s="66">
        <v>1474000</v>
      </c>
      <c r="H19" s="37"/>
      <c r="I19" s="38"/>
    </row>
    <row r="20" spans="1:9" s="12" customFormat="1" ht="12.75" x14ac:dyDescent="0.15">
      <c r="A20" s="14"/>
      <c r="B20" s="15"/>
      <c r="C20" s="15"/>
      <c r="D20" s="15"/>
      <c r="E20" s="15" t="s">
        <v>81</v>
      </c>
      <c r="F20" s="16"/>
      <c r="G20" s="39">
        <f>SUM(G14:G19)</f>
        <v>84919306</v>
      </c>
      <c r="H20" s="37"/>
      <c r="I20" s="38"/>
    </row>
    <row r="21" spans="1:9" s="12" customFormat="1" ht="12.75" x14ac:dyDescent="0.15">
      <c r="A21" s="14"/>
      <c r="B21" s="15"/>
      <c r="C21" s="68" t="s">
        <v>82</v>
      </c>
      <c r="D21" s="68"/>
      <c r="E21" s="15" t="s">
        <v>83</v>
      </c>
      <c r="F21" s="16"/>
      <c r="G21" s="38"/>
      <c r="H21" s="37"/>
      <c r="I21" s="38"/>
    </row>
    <row r="22" spans="1:9" s="12" customFormat="1" ht="12.75" x14ac:dyDescent="0.15">
      <c r="A22" s="14"/>
      <c r="B22" s="15"/>
      <c r="C22" s="15"/>
      <c r="D22" s="15"/>
      <c r="E22" s="15"/>
      <c r="F22" s="16"/>
      <c r="G22" s="38"/>
      <c r="H22" s="37"/>
      <c r="I22" s="38"/>
    </row>
    <row r="23" spans="1:9" s="12" customFormat="1" ht="12.75" x14ac:dyDescent="0.15">
      <c r="A23" s="14"/>
      <c r="B23" s="15"/>
      <c r="C23" s="15"/>
      <c r="D23" s="15"/>
      <c r="E23" s="15" t="s">
        <v>84</v>
      </c>
      <c r="F23" s="16"/>
      <c r="G23" s="39">
        <f>SUM(G22:G22)</f>
        <v>0</v>
      </c>
      <c r="H23" s="37"/>
      <c r="I23" s="38"/>
    </row>
    <row r="24" spans="1:9" s="12" customFormat="1" ht="12.75" x14ac:dyDescent="0.15">
      <c r="A24" s="14"/>
      <c r="B24" s="15"/>
      <c r="C24" s="68" t="s">
        <v>25</v>
      </c>
      <c r="D24" s="68"/>
      <c r="E24" s="15" t="s">
        <v>85</v>
      </c>
      <c r="F24" s="16"/>
      <c r="G24" s="38"/>
      <c r="H24" s="37"/>
      <c r="I24" s="38"/>
    </row>
    <row r="25" spans="1:9" s="12" customFormat="1" ht="12.75" x14ac:dyDescent="0.15">
      <c r="A25" s="14"/>
      <c r="B25" s="15"/>
      <c r="C25" s="15"/>
      <c r="D25" s="15"/>
      <c r="E25" s="15" t="s">
        <v>128</v>
      </c>
      <c r="F25" s="16"/>
      <c r="G25" s="38">
        <v>194290</v>
      </c>
      <c r="H25" s="37"/>
      <c r="I25" s="38"/>
    </row>
    <row r="26" spans="1:9" s="12" customFormat="1" ht="12.75" x14ac:dyDescent="0.15">
      <c r="A26" s="14"/>
      <c r="B26" s="15"/>
      <c r="C26" s="15"/>
      <c r="D26" s="15"/>
      <c r="E26" s="15" t="s">
        <v>86</v>
      </c>
      <c r="F26" s="16"/>
      <c r="G26" s="39">
        <f>SUM(G25:G25)</f>
        <v>194290</v>
      </c>
      <c r="H26" s="37"/>
      <c r="I26" s="38"/>
    </row>
    <row r="27" spans="1:9" s="12" customFormat="1" ht="12.75" x14ac:dyDescent="0.15">
      <c r="A27" s="14"/>
      <c r="B27" s="15"/>
      <c r="C27" s="15" t="s">
        <v>87</v>
      </c>
      <c r="D27" s="15"/>
      <c r="E27" s="15"/>
      <c r="F27" s="16"/>
      <c r="G27" s="38"/>
      <c r="H27" s="63">
        <f>G20+G23+G26</f>
        <v>85113596</v>
      </c>
      <c r="I27" s="38"/>
    </row>
    <row r="28" spans="1:9" s="12" customFormat="1" ht="12.75" x14ac:dyDescent="0.15">
      <c r="A28" s="17"/>
      <c r="B28" s="18" t="s">
        <v>88</v>
      </c>
      <c r="C28" s="18"/>
      <c r="D28" s="18"/>
      <c r="E28" s="18"/>
      <c r="F28" s="19"/>
      <c r="G28" s="61"/>
      <c r="H28" s="64"/>
      <c r="I28" s="63">
        <f>H11+H27</f>
        <v>127441826</v>
      </c>
    </row>
    <row r="29" spans="1:9" s="12" customFormat="1" ht="12.75" x14ac:dyDescent="0.15">
      <c r="A29" s="14" t="s">
        <v>19</v>
      </c>
      <c r="B29" s="15" t="s">
        <v>37</v>
      </c>
      <c r="C29" s="15"/>
      <c r="D29" s="15"/>
      <c r="E29" s="15"/>
      <c r="F29" s="16"/>
      <c r="G29" s="38"/>
      <c r="H29" s="37"/>
      <c r="I29" s="38"/>
    </row>
    <row r="30" spans="1:9" s="12" customFormat="1" ht="12.75" x14ac:dyDescent="0.15">
      <c r="A30" s="14"/>
      <c r="B30" s="15" t="s">
        <v>11</v>
      </c>
      <c r="C30" s="15" t="s">
        <v>89</v>
      </c>
      <c r="D30" s="15"/>
      <c r="E30" s="15"/>
      <c r="F30" s="16"/>
      <c r="G30" s="38"/>
      <c r="H30" s="37"/>
      <c r="I30" s="38"/>
    </row>
    <row r="31" spans="1:9" s="12" customFormat="1" ht="12.75" x14ac:dyDescent="0.15">
      <c r="A31" s="14"/>
      <c r="B31" s="15"/>
      <c r="C31" s="15" t="s">
        <v>118</v>
      </c>
      <c r="D31" s="15"/>
      <c r="E31" s="15"/>
      <c r="F31" s="16"/>
      <c r="G31" s="38">
        <v>7682035</v>
      </c>
      <c r="H31" s="37"/>
      <c r="I31" s="38"/>
    </row>
    <row r="32" spans="1:9" s="12" customFormat="1" ht="12.75" x14ac:dyDescent="0.15">
      <c r="A32" s="14"/>
      <c r="B32" s="15"/>
      <c r="C32" s="15" t="s">
        <v>119</v>
      </c>
      <c r="D32" s="15"/>
      <c r="E32" s="15"/>
      <c r="F32" s="16"/>
      <c r="G32" s="38">
        <v>2472470</v>
      </c>
      <c r="H32" s="37"/>
      <c r="I32" s="38"/>
    </row>
    <row r="33" spans="1:17" s="12" customFormat="1" ht="12.75" x14ac:dyDescent="0.15">
      <c r="A33" s="14"/>
      <c r="B33" s="15"/>
      <c r="C33" s="15" t="s">
        <v>120</v>
      </c>
      <c r="D33" s="15"/>
      <c r="E33" s="15"/>
      <c r="F33" s="16"/>
      <c r="G33" s="38">
        <v>3136000</v>
      </c>
      <c r="H33" s="37"/>
      <c r="I33" s="38"/>
    </row>
    <row r="34" spans="1:17" s="12" customFormat="1" ht="12.75" x14ac:dyDescent="0.15">
      <c r="A34" s="14"/>
      <c r="B34" s="15"/>
      <c r="C34" s="15" t="s">
        <v>121</v>
      </c>
      <c r="D34" s="15"/>
      <c r="E34" s="15"/>
      <c r="F34" s="16"/>
      <c r="G34" s="38">
        <v>4018400</v>
      </c>
      <c r="H34" s="37"/>
      <c r="I34" s="38"/>
    </row>
    <row r="35" spans="1:17" s="12" customFormat="1" ht="12.75" x14ac:dyDescent="0.15">
      <c r="A35" s="14"/>
      <c r="B35" s="15"/>
      <c r="C35" s="15" t="s">
        <v>122</v>
      </c>
      <c r="D35" s="15"/>
      <c r="E35" s="15"/>
      <c r="F35" s="16"/>
      <c r="G35" s="38">
        <v>639338</v>
      </c>
      <c r="H35" s="37"/>
      <c r="I35" s="38"/>
    </row>
    <row r="36" spans="1:17" s="12" customFormat="1" ht="12.75" x14ac:dyDescent="0.15">
      <c r="A36" s="14"/>
      <c r="B36" s="15"/>
      <c r="C36" s="15"/>
      <c r="D36" s="15"/>
      <c r="E36" s="15"/>
      <c r="F36" s="16"/>
      <c r="G36" s="38"/>
      <c r="H36" s="37"/>
      <c r="I36" s="38"/>
    </row>
    <row r="37" spans="1:17" s="12" customFormat="1" ht="12.75" x14ac:dyDescent="0.15">
      <c r="A37" s="14"/>
      <c r="B37" s="15"/>
      <c r="C37" s="15"/>
      <c r="D37" s="15"/>
      <c r="E37" s="15"/>
      <c r="F37" s="16"/>
      <c r="G37" s="61"/>
      <c r="H37" s="37"/>
      <c r="I37" s="38"/>
    </row>
    <row r="38" spans="1:17" s="12" customFormat="1" ht="12.75" x14ac:dyDescent="0.15">
      <c r="A38" s="14"/>
      <c r="B38" s="15"/>
      <c r="C38" s="15" t="s">
        <v>90</v>
      </c>
      <c r="D38" s="15"/>
      <c r="E38" s="15"/>
      <c r="F38" s="16"/>
      <c r="G38" s="38"/>
      <c r="H38" s="62">
        <f>SUM(G31:G37)</f>
        <v>17948243</v>
      </c>
      <c r="I38" s="38"/>
      <c r="Q38" s="12" t="s">
        <v>130</v>
      </c>
    </row>
    <row r="39" spans="1:17" s="12" customFormat="1" ht="12.75" x14ac:dyDescent="0.15">
      <c r="A39" s="14"/>
      <c r="B39" s="15" t="s">
        <v>15</v>
      </c>
      <c r="C39" s="15" t="s">
        <v>21</v>
      </c>
      <c r="D39" s="15"/>
      <c r="E39" s="15"/>
      <c r="F39" s="16"/>
      <c r="G39" s="38"/>
      <c r="H39" s="37"/>
      <c r="I39" s="38"/>
    </row>
    <row r="40" spans="1:17" s="12" customFormat="1" ht="12.75" x14ac:dyDescent="0.15">
      <c r="A40" s="14"/>
      <c r="B40" s="15"/>
      <c r="C40" s="15" t="s">
        <v>38</v>
      </c>
      <c r="D40" s="15"/>
      <c r="E40" s="15"/>
      <c r="F40" s="16"/>
      <c r="G40" s="38"/>
      <c r="H40" s="37"/>
      <c r="I40" s="38"/>
    </row>
    <row r="41" spans="1:17" s="12" customFormat="1" ht="12.75" x14ac:dyDescent="0.15">
      <c r="A41" s="14"/>
      <c r="B41" s="15"/>
      <c r="C41" s="15"/>
      <c r="D41" s="15" t="s">
        <v>123</v>
      </c>
      <c r="E41" s="15"/>
      <c r="F41" s="16"/>
      <c r="G41" s="38">
        <v>84042000</v>
      </c>
      <c r="H41" s="37"/>
      <c r="I41" s="38"/>
    </row>
    <row r="42" spans="1:17" s="12" customFormat="1" ht="12.75" x14ac:dyDescent="0.15">
      <c r="A42" s="14"/>
      <c r="B42" s="15"/>
      <c r="C42" s="15" t="s">
        <v>129</v>
      </c>
      <c r="D42" s="15"/>
      <c r="E42" s="15"/>
      <c r="F42" s="16"/>
      <c r="G42" s="61">
        <v>1527000</v>
      </c>
      <c r="H42" s="37"/>
      <c r="I42" s="38"/>
    </row>
    <row r="43" spans="1:17" s="12" customFormat="1" ht="12.75" x14ac:dyDescent="0.15">
      <c r="A43" s="14"/>
      <c r="B43" s="15"/>
      <c r="C43" s="15" t="s">
        <v>91</v>
      </c>
      <c r="D43" s="15"/>
      <c r="E43" s="15"/>
      <c r="F43" s="16"/>
      <c r="G43" s="38"/>
      <c r="H43" s="63">
        <f>SUM(G41:G42)</f>
        <v>85569000</v>
      </c>
      <c r="I43" s="38"/>
    </row>
    <row r="44" spans="1:17" s="12" customFormat="1" ht="12.75" x14ac:dyDescent="0.15">
      <c r="A44" s="14"/>
      <c r="B44" s="15" t="s">
        <v>39</v>
      </c>
      <c r="C44" s="15"/>
      <c r="D44" s="15"/>
      <c r="E44" s="15"/>
      <c r="F44" s="16"/>
      <c r="G44" s="38"/>
      <c r="H44" s="37"/>
      <c r="I44" s="63">
        <f>H38+H43</f>
        <v>103517243</v>
      </c>
    </row>
    <row r="45" spans="1:17" s="22" customFormat="1" ht="12.75" x14ac:dyDescent="0.15">
      <c r="A45" s="14" t="s">
        <v>22</v>
      </c>
      <c r="B45" s="15" t="s">
        <v>40</v>
      </c>
      <c r="C45" s="15"/>
      <c r="D45" s="15"/>
      <c r="E45" s="15"/>
      <c r="F45" s="16"/>
      <c r="G45" s="38"/>
      <c r="H45" s="37"/>
      <c r="I45" s="38"/>
    </row>
    <row r="46" spans="1:17" s="22" customFormat="1" ht="12.75" x14ac:dyDescent="0.15">
      <c r="A46" s="14"/>
      <c r="B46" s="29"/>
      <c r="C46" s="15" t="s">
        <v>4</v>
      </c>
      <c r="D46" s="15"/>
      <c r="E46" s="15"/>
      <c r="F46" s="16"/>
      <c r="G46" s="38"/>
      <c r="H46" s="38">
        <v>13577309</v>
      </c>
      <c r="I46" s="38"/>
    </row>
    <row r="47" spans="1:17" s="22" customFormat="1" ht="12.75" x14ac:dyDescent="0.15">
      <c r="A47" s="14"/>
      <c r="B47" s="29"/>
      <c r="C47" s="15" t="s">
        <v>3</v>
      </c>
      <c r="D47" s="15"/>
      <c r="E47" s="15"/>
      <c r="F47" s="16"/>
      <c r="G47" s="38"/>
      <c r="H47" s="61">
        <v>10347274</v>
      </c>
      <c r="I47" s="38"/>
    </row>
    <row r="48" spans="1:17" s="22" customFormat="1" ht="12.75" x14ac:dyDescent="0.15">
      <c r="A48" s="14"/>
      <c r="B48" s="15" t="s">
        <v>41</v>
      </c>
      <c r="C48" s="12"/>
      <c r="D48" s="15"/>
      <c r="E48" s="15"/>
      <c r="F48" s="16"/>
      <c r="G48" s="38"/>
      <c r="H48" s="37"/>
      <c r="I48" s="63">
        <f>H46+H47</f>
        <v>23924583</v>
      </c>
    </row>
    <row r="49" spans="1:9" s="22" customFormat="1" thickBot="1" x14ac:dyDescent="0.2">
      <c r="A49" s="17"/>
      <c r="B49" s="18" t="s">
        <v>42</v>
      </c>
      <c r="C49" s="18"/>
      <c r="D49" s="18"/>
      <c r="E49" s="18"/>
      <c r="F49" s="19"/>
      <c r="G49" s="61"/>
      <c r="H49" s="64"/>
      <c r="I49" s="65">
        <f>I44+I48</f>
        <v>127441826</v>
      </c>
    </row>
    <row r="50" spans="1:9" ht="14.25" thickTop="1" x14ac:dyDescent="0.15"/>
    <row r="52" spans="1:9" ht="4.7" customHeight="1" x14ac:dyDescent="0.15"/>
    <row r="55" spans="1:9" x14ac:dyDescent="0.15">
      <c r="I55" s="36">
        <f>+I28-I49</f>
        <v>0</v>
      </c>
    </row>
    <row r="56" spans="1:9" x14ac:dyDescent="0.15">
      <c r="I56" s="36">
        <f>+I48-'活動計算書( その他事業付）'!I81</f>
        <v>0</v>
      </c>
    </row>
  </sheetData>
  <customSheetViews>
    <customSheetView guid="{1F4C3A28-8AF7-4CA2-AA54-2977604E1925}" showPageBreaks="1" topLeftCell="A19">
      <selection activeCell="J18" sqref="J18"/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&amp;C&amp;"Century,標準"26</oddFooter>
      </headerFooter>
    </customSheetView>
  </customSheetViews>
  <mergeCells count="4">
    <mergeCell ref="G5:I5"/>
    <mergeCell ref="C13:D13"/>
    <mergeCell ref="C21:D21"/>
    <mergeCell ref="C24:D24"/>
  </mergeCells>
  <phoneticPr fontId="2"/>
  <printOptions horizontalCentered="1"/>
  <pageMargins left="0.51181102362204722" right="0.51181102362204722" top="0.51181102362204722" bottom="0.51181102362204722" header="0.31496062992125984" footer="0.19685039370078741"/>
  <pageSetup paperSize="9" scale="92" firstPageNumber="170" orientation="portrait" useFirstPageNumber="1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活動計算書( その他事業付）</vt:lpstr>
      <vt:lpstr>貸借対照表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hideaki</cp:lastModifiedBy>
  <cp:lastPrinted>2020-08-13T06:50:59Z</cp:lastPrinted>
  <dcterms:created xsi:type="dcterms:W3CDTF">2009-08-15T00:27:33Z</dcterms:created>
  <dcterms:modified xsi:type="dcterms:W3CDTF">2020-08-13T06:51:09Z</dcterms:modified>
</cp:coreProperties>
</file>