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決算15期\"/>
    </mc:Choice>
  </mc:AlternateContent>
  <xr:revisionPtr revIDLastSave="0" documentId="13_ncr:1_{E61D91F9-7540-4F9B-A41D-A913246E717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活動予算書" sheetId="10" r:id="rId1"/>
    <sheet name="事業費内訳３１年度" sheetId="9" r:id="rId2"/>
  </sheets>
  <definedNames>
    <definedName name="_xlnm.Print_Area" localSheetId="0">活動予算書!$B$1:$D$99</definedName>
    <definedName name="_xlnm.Print_Titles" localSheetId="0">活動予算書!$1:$3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10" l="1"/>
  <c r="C33" i="10"/>
  <c r="C26" i="10"/>
  <c r="C23" i="10"/>
  <c r="C17" i="10"/>
  <c r="C60" i="10"/>
  <c r="C84" i="10"/>
  <c r="C69" i="10"/>
  <c r="C67" i="10"/>
  <c r="C44" i="10"/>
  <c r="C32" i="10"/>
  <c r="C20" i="10"/>
  <c r="C18" i="10"/>
  <c r="C86" i="10" l="1"/>
  <c r="D87" i="10"/>
  <c r="D61" i="10"/>
  <c r="D88" i="10" s="1"/>
  <c r="D89" i="10" l="1"/>
  <c r="D94" i="10" s="1"/>
  <c r="D96" i="10" s="1"/>
  <c r="D98" i="10" s="1"/>
</calcChain>
</file>

<file path=xl/sharedStrings.xml><?xml version="1.0" encoding="utf-8"?>
<sst xmlns="http://schemas.openxmlformats.org/spreadsheetml/2006/main" count="121" uniqueCount="90">
  <si>
    <t>活　動　予　算　書</t>
    <rPh sb="4" eb="5">
      <t>ヨ</t>
    </rPh>
    <rPh sb="6" eb="7">
      <t>サン</t>
    </rPh>
    <phoneticPr fontId="2"/>
  </si>
  <si>
    <t>[税込]（単位：円）</t>
    <phoneticPr fontId="2"/>
  </si>
  <si>
    <t>特定非営利活動法人　ｉｎｇ</t>
  </si>
  <si>
    <t>【経常収益】</t>
  </si>
  <si>
    <t xml:space="preserve">  【受取会費】</t>
  </si>
  <si>
    <t xml:space="preserve">    正会員受取会費</t>
  </si>
  <si>
    <t xml:space="preserve">    活動会員受取会費</t>
  </si>
  <si>
    <t xml:space="preserve">    情報会員受取会費</t>
  </si>
  <si>
    <t xml:space="preserve">    賛助会員受取会費</t>
  </si>
  <si>
    <t xml:space="preserve">  【受取寄付金】</t>
  </si>
  <si>
    <t xml:space="preserve">    受取寄付金</t>
  </si>
  <si>
    <t xml:space="preserve">  【受取助成金等】</t>
  </si>
  <si>
    <t xml:space="preserve">  【事業収益】</t>
  </si>
  <si>
    <t xml:space="preserve">    事業　収益</t>
  </si>
  <si>
    <t xml:space="preserve">      協働事業</t>
  </si>
  <si>
    <t xml:space="preserve">      つどい広場事業</t>
  </si>
  <si>
    <t xml:space="preserve">      親育ち・子育ち事業</t>
  </si>
  <si>
    <t xml:space="preserve">    自主事業収益</t>
  </si>
  <si>
    <t xml:space="preserve">    分科会収益</t>
  </si>
  <si>
    <t xml:space="preserve">      託児ｸﾞﾙｰﾌﾟひまわり</t>
  </si>
  <si>
    <t xml:space="preserve">  【その他収益】</t>
  </si>
  <si>
    <t xml:space="preserve">    受取　利息</t>
  </si>
  <si>
    <t xml:space="preserve">        経常収益  計</t>
  </si>
  <si>
    <t>【経常費用】</t>
  </si>
  <si>
    <t xml:space="preserve">  【事業費】</t>
  </si>
  <si>
    <t xml:space="preserve">    （人件費）</t>
  </si>
  <si>
    <t xml:space="preserve">      給料　手当(事業)</t>
  </si>
  <si>
    <t xml:space="preserve">        人件費計</t>
  </si>
  <si>
    <t xml:space="preserve">    （その他経費）</t>
  </si>
  <si>
    <t xml:space="preserve">        その他経費計</t>
  </si>
  <si>
    <t xml:space="preserve">          事業費  計</t>
  </si>
  <si>
    <t xml:space="preserve">  【管理費】</t>
  </si>
  <si>
    <t xml:space="preserve">      給料　手当</t>
  </si>
  <si>
    <t xml:space="preserve">      役員　報酬</t>
  </si>
  <si>
    <t>　　　雑費</t>
    <rPh sb="3" eb="5">
      <t>ザッピ</t>
    </rPh>
    <phoneticPr fontId="2"/>
  </si>
  <si>
    <t xml:space="preserve">          管理費  計</t>
  </si>
  <si>
    <t xml:space="preserve">            経常費用  計</t>
  </si>
  <si>
    <t xml:space="preserve">              当期経常増減額</t>
  </si>
  <si>
    <t>【経常外収益】</t>
  </si>
  <si>
    <t xml:space="preserve">    経常外収益  計</t>
  </si>
  <si>
    <t>【経常外費用】</t>
  </si>
  <si>
    <t xml:space="preserve">    経常外費用  計</t>
  </si>
  <si>
    <t xml:space="preserve">        税引前当期正味財産増減額</t>
  </si>
  <si>
    <t xml:space="preserve">        経理区分振替額</t>
  </si>
  <si>
    <t xml:space="preserve">          当期正味財産増減額</t>
  </si>
  <si>
    <t xml:space="preserve">          前期繰越正味財産額</t>
  </si>
  <si>
    <t xml:space="preserve">          次期繰越正味財産額</t>
  </si>
  <si>
    <t>科目</t>
  </si>
  <si>
    <t>親育ち・子育ち事業</t>
  </si>
  <si>
    <t>つどいの広場事業</t>
  </si>
  <si>
    <t>託児ｸﾞﾙｰﾌﾟひまわり</t>
  </si>
  <si>
    <t>（人件費）</t>
  </si>
  <si>
    <t xml:space="preserve">  給料　手当(事業)</t>
  </si>
  <si>
    <t xml:space="preserve">    人件費計</t>
  </si>
  <si>
    <t>（その他経費）</t>
  </si>
  <si>
    <t xml:space="preserve">  諸　謝　金(事業)</t>
  </si>
  <si>
    <t xml:space="preserve">  使　用　料(事業)</t>
  </si>
  <si>
    <t xml:space="preserve">  印刷製本費(事業)</t>
  </si>
  <si>
    <t xml:space="preserve">  旅費交通費(事業)</t>
  </si>
  <si>
    <t xml:space="preserve">  接待交際費(事業)</t>
  </si>
  <si>
    <t xml:space="preserve">  通信運搬費(事業)</t>
  </si>
  <si>
    <t xml:space="preserve">  消耗品　費(事業)</t>
  </si>
  <si>
    <t xml:space="preserve">  保　険　料(事業)</t>
  </si>
  <si>
    <t xml:space="preserve">  租税　公課(事業)</t>
  </si>
  <si>
    <t xml:space="preserve">  支払手数料(事業)</t>
  </si>
  <si>
    <t xml:space="preserve">    その他経費計</t>
  </si>
  <si>
    <t xml:space="preserve">      合計</t>
  </si>
  <si>
    <t>ingﾊｳｽ ここから</t>
  </si>
  <si>
    <t>合計</t>
  </si>
  <si>
    <t>※事業費：支出内訳別紙参照</t>
    <rPh sb="1" eb="3">
      <t>ジギョウ</t>
    </rPh>
    <rPh sb="3" eb="4">
      <t>ヒ</t>
    </rPh>
    <rPh sb="5" eb="7">
      <t>シシュツ</t>
    </rPh>
    <rPh sb="7" eb="9">
      <t>ウチワケ</t>
    </rPh>
    <rPh sb="9" eb="11">
      <t>ベッシ</t>
    </rPh>
    <rPh sb="11" eb="13">
      <t>サンショウ</t>
    </rPh>
    <phoneticPr fontId="2"/>
  </si>
  <si>
    <t xml:space="preserve">      ingﾊｳｽ ここから</t>
  </si>
  <si>
    <t>　　受取補助金</t>
    <rPh sb="2" eb="4">
      <t>ウケトリ</t>
    </rPh>
    <rPh sb="4" eb="7">
      <t>ホジョキン</t>
    </rPh>
    <phoneticPr fontId="2"/>
  </si>
  <si>
    <t>　　  お出かけ見守り隊</t>
    <rPh sb="5" eb="6">
      <t>デ</t>
    </rPh>
    <rPh sb="8" eb="10">
      <t>ミマモ</t>
    </rPh>
    <rPh sb="11" eb="12">
      <t>タイ</t>
    </rPh>
    <phoneticPr fontId="2"/>
  </si>
  <si>
    <t xml:space="preserve">    受託事業収益</t>
    <phoneticPr fontId="2"/>
  </si>
  <si>
    <t>　　　産後ケア事業</t>
    <rPh sb="3" eb="5">
      <t>サンゴ</t>
    </rPh>
    <rPh sb="7" eb="9">
      <t>ジギョウ</t>
    </rPh>
    <phoneticPr fontId="2"/>
  </si>
  <si>
    <t xml:space="preserve">      高齢者地域生活支援等実施団体活動支援事業</t>
    <rPh sb="20" eb="22">
      <t>カツドウ</t>
    </rPh>
    <rPh sb="22" eb="24">
      <t>シエン</t>
    </rPh>
    <rPh sb="24" eb="26">
      <t>ジギョウ</t>
    </rPh>
    <phoneticPr fontId="2"/>
  </si>
  <si>
    <t xml:space="preserve"> 　　七夕まつり公募トライアル事業</t>
    <rPh sb="3" eb="5">
      <t>タナバタ</t>
    </rPh>
    <rPh sb="8" eb="10">
      <t>コウボ</t>
    </rPh>
    <rPh sb="15" eb="17">
      <t>ジギョウ</t>
    </rPh>
    <phoneticPr fontId="2"/>
  </si>
  <si>
    <t>自 2019年 4月 1日  至 2020年 3月31日</t>
    <phoneticPr fontId="2"/>
  </si>
  <si>
    <t>見守り隊</t>
  </si>
  <si>
    <t xml:space="preserve">  福利厚生費(事業)</t>
  </si>
  <si>
    <t xml:space="preserve">  諸　会　費(事業)</t>
  </si>
  <si>
    <t xml:space="preserve">  研　修　費（事業）</t>
  </si>
  <si>
    <t xml:space="preserve">  支払寄付金</t>
  </si>
  <si>
    <t xml:space="preserve">  雑　　　費(事業)</t>
  </si>
  <si>
    <t>高齢者地域生活支援等実施団体活</t>
  </si>
  <si>
    <t>七夕祭り</t>
  </si>
  <si>
    <t>七夕まつり公募トライアル事業</t>
  </si>
  <si>
    <t>産後ケア事業</t>
  </si>
  <si>
    <t xml:space="preserve">      中部公民館乳児学級</t>
    <rPh sb="6" eb="8">
      <t>チュウブ</t>
    </rPh>
    <rPh sb="8" eb="11">
      <t>コウミンカン</t>
    </rPh>
    <rPh sb="11" eb="13">
      <t>ニュウジ</t>
    </rPh>
    <rPh sb="13" eb="15">
      <t>ガッキュウ</t>
    </rPh>
    <phoneticPr fontId="2"/>
  </si>
  <si>
    <t xml:space="preserve">      福利厚生費(事業）</t>
    <rPh sb="6" eb="8">
      <t>フクリ</t>
    </rPh>
    <rPh sb="8" eb="11">
      <t>コウセイヒ</t>
    </rPh>
    <rPh sb="12" eb="14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</si>
</sst>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\ ;&quot;△ &quot;#,##0\ "/>
    <numFmt numFmtId="178" formatCode="\(#,##0\);\(&quot;△ &quot;#,##0\)"/>
  </numFmts>
  <fonts count="10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9" fontId="4" fillId="0" borderId="1" xfId="0" applyNumberFormat="1" applyFont="1" applyBorder="1" applyAlignment="1">
      <alignment vertical="center" shrinkToFit="1"/>
    </xf>
    <xf numFmtId="49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4" fillId="2" borderId="0" xfId="0" applyNumberFormat="1" applyFont="1" applyFill="1" applyAlignment="1">
      <alignment vertical="center"/>
    </xf>
    <xf numFmtId="178" fontId="4" fillId="0" borderId="0" xfId="0" applyNumberFormat="1" applyFont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2" xfId="0" applyNumberFormat="1" applyFont="1" applyBorder="1" applyAlignment="1">
      <alignment vertical="center"/>
    </xf>
    <xf numFmtId="177" fontId="4" fillId="2" borderId="3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2" borderId="2" xfId="0" applyNumberFormat="1" applyFont="1" applyFill="1" applyBorder="1" applyAlignment="1">
      <alignment vertical="center"/>
    </xf>
    <xf numFmtId="177" fontId="4" fillId="2" borderId="4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49" fontId="9" fillId="3" borderId="6" xfId="0" applyNumberFormat="1" applyFont="1" applyFill="1" applyBorder="1" applyAlignment="1">
      <alignment horizontal="center" vertical="center" shrinkToFit="1"/>
    </xf>
    <xf numFmtId="49" fontId="9" fillId="3" borderId="5" xfId="0" applyNumberFormat="1" applyFont="1" applyFill="1" applyBorder="1" applyAlignment="1">
      <alignment horizontal="center" vertical="center" shrinkToFit="1"/>
    </xf>
    <xf numFmtId="49" fontId="8" fillId="0" borderId="7" xfId="0" applyNumberFormat="1" applyFont="1" applyBorder="1" applyAlignment="1">
      <alignment horizontal="left" vertical="center" shrinkToFit="1"/>
    </xf>
    <xf numFmtId="49" fontId="8" fillId="0" borderId="7" xfId="0" applyNumberFormat="1" applyFont="1" applyBorder="1" applyAlignment="1">
      <alignment horizontal="right" vertical="center" shrinkToFit="1"/>
    </xf>
    <xf numFmtId="49" fontId="8" fillId="0" borderId="8" xfId="0" applyNumberFormat="1" applyFont="1" applyBorder="1" applyAlignment="1">
      <alignment horizontal="right" vertical="center" shrinkToFit="1"/>
    </xf>
    <xf numFmtId="177" fontId="8" fillId="0" borderId="9" xfId="0" applyNumberFormat="1" applyFont="1" applyBorder="1" applyAlignment="1">
      <alignment horizontal="right" vertical="center" shrinkToFit="1"/>
    </xf>
    <xf numFmtId="49" fontId="8" fillId="0" borderId="9" xfId="0" applyNumberFormat="1" applyFont="1" applyBorder="1" applyAlignment="1">
      <alignment horizontal="right" vertical="center" shrinkToFit="1"/>
    </xf>
    <xf numFmtId="177" fontId="8" fillId="0" borderId="6" xfId="0" applyNumberFormat="1" applyFont="1" applyBorder="1" applyAlignment="1">
      <alignment horizontal="right" vertical="center" shrinkToFit="1"/>
    </xf>
    <xf numFmtId="177" fontId="8" fillId="0" borderId="5" xfId="0" applyNumberFormat="1" applyFont="1" applyBorder="1" applyAlignment="1">
      <alignment horizontal="right" vertical="center" shrinkToFit="1"/>
    </xf>
    <xf numFmtId="177" fontId="8" fillId="0" borderId="7" xfId="0" applyNumberFormat="1" applyFont="1" applyBorder="1" applyAlignment="1">
      <alignment horizontal="right" vertical="center" shrinkToFit="1"/>
    </xf>
    <xf numFmtId="177" fontId="8" fillId="0" borderId="8" xfId="0" applyNumberFormat="1" applyFont="1" applyBorder="1" applyAlignment="1">
      <alignment horizontal="right" vertical="center" shrinkToFit="1"/>
    </xf>
    <xf numFmtId="177" fontId="8" fillId="0" borderId="10" xfId="0" applyNumberFormat="1" applyFont="1" applyBorder="1" applyAlignment="1">
      <alignment horizontal="right" vertical="center" shrinkToFit="1"/>
    </xf>
    <xf numFmtId="177" fontId="8" fillId="0" borderId="11" xfId="0" applyNumberFormat="1" applyFont="1" applyBorder="1" applyAlignment="1">
      <alignment horizontal="right" vertical="center" shrinkToFit="1"/>
    </xf>
    <xf numFmtId="177" fontId="8" fillId="0" borderId="12" xfId="0" applyNumberFormat="1" applyFont="1" applyBorder="1" applyAlignment="1">
      <alignment horizontal="right" vertical="center" shrinkToFit="1"/>
    </xf>
    <xf numFmtId="49" fontId="4" fillId="0" borderId="0" xfId="0" applyNumberFormat="1" applyFont="1" applyAlignment="1">
      <alignment horizontal="left" vertical="center" indent="3"/>
    </xf>
    <xf numFmtId="178" fontId="4" fillId="0" borderId="0" xfId="0" applyNumberFormat="1" applyFont="1" applyFill="1" applyAlignment="1">
      <alignment vertical="center"/>
    </xf>
    <xf numFmtId="49" fontId="8" fillId="0" borderId="9" xfId="0" applyNumberFormat="1" applyFont="1" applyBorder="1" applyAlignment="1">
      <alignment horizontal="left" vertical="center" shrinkToFit="1"/>
    </xf>
    <xf numFmtId="177" fontId="0" fillId="0" borderId="0" xfId="0" applyNumberFormat="1"/>
    <xf numFmtId="177" fontId="8" fillId="0" borderId="0" xfId="0" applyNumberFormat="1" applyFont="1" applyBorder="1" applyAlignment="1">
      <alignment horizontal="right" vertical="center" shrinkToFit="1"/>
    </xf>
    <xf numFmtId="177" fontId="8" fillId="0" borderId="2" xfId="0" applyNumberFormat="1" applyFont="1" applyBorder="1" applyAlignment="1">
      <alignment horizontal="right" vertical="center" shrinkToFit="1"/>
    </xf>
    <xf numFmtId="177" fontId="4" fillId="2" borderId="1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NumberFormat="1" applyFont="1" applyAlignment="1">
      <alignment horizontal="left" vertical="center" shrinkToFit="1"/>
    </xf>
    <xf numFmtId="49" fontId="4" fillId="0" borderId="1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3BECB-13EF-4FF4-A519-AB9A2066F699}">
  <sheetPr>
    <pageSetUpPr fitToPage="1"/>
  </sheetPr>
  <dimension ref="B1:E99"/>
  <sheetViews>
    <sheetView tabSelected="1" zoomScaleNormal="100" workbookViewId="0">
      <pane xSplit="1" ySplit="3" topLeftCell="B19" activePane="bottomRight" state="frozen"/>
      <selection activeCell="C62" sqref="C62"/>
      <selection pane="topRight" activeCell="C62" sqref="C62"/>
      <selection pane="bottomLeft" activeCell="C62" sqref="C62"/>
      <selection pane="bottomRight" activeCell="C35" sqref="C35"/>
    </sheetView>
  </sheetViews>
  <sheetFormatPr defaultColWidth="9" defaultRowHeight="13.5" x14ac:dyDescent="0.15"/>
  <cols>
    <col min="1" max="1" width="2.875" style="1" customWidth="1"/>
    <col min="2" max="2" width="53.625" style="19" customWidth="1"/>
    <col min="3" max="4" width="20" style="7" customWidth="1"/>
    <col min="5" max="16384" width="9" style="1"/>
  </cols>
  <sheetData>
    <row r="1" spans="2:5" ht="18.75" x14ac:dyDescent="0.15">
      <c r="B1" s="45" t="s">
        <v>0</v>
      </c>
      <c r="C1" s="45"/>
      <c r="D1" s="46"/>
    </row>
    <row r="2" spans="2:5" ht="14.25" customHeight="1" x14ac:dyDescent="0.15">
      <c r="B2" s="47"/>
      <c r="C2" s="47"/>
      <c r="D2" s="2" t="s">
        <v>1</v>
      </c>
      <c r="E2" s="3"/>
    </row>
    <row r="3" spans="2:5" ht="14.25" thickBot="1" x14ac:dyDescent="0.2">
      <c r="B3" s="4" t="s">
        <v>2</v>
      </c>
      <c r="C3" s="48" t="s">
        <v>77</v>
      </c>
      <c r="D3" s="48"/>
    </row>
    <row r="4" spans="2:5" x14ac:dyDescent="0.15">
      <c r="B4" s="5" t="s">
        <v>3</v>
      </c>
      <c r="C4" s="6"/>
    </row>
    <row r="5" spans="2:5" x14ac:dyDescent="0.15">
      <c r="B5" s="5" t="s">
        <v>4</v>
      </c>
    </row>
    <row r="6" spans="2:5" x14ac:dyDescent="0.15">
      <c r="B6" s="5" t="s">
        <v>5</v>
      </c>
      <c r="C6" s="8">
        <v>100000</v>
      </c>
    </row>
    <row r="7" spans="2:5" x14ac:dyDescent="0.15">
      <c r="B7" s="5" t="s">
        <v>6</v>
      </c>
      <c r="C7" s="8">
        <v>99500</v>
      </c>
    </row>
    <row r="8" spans="2:5" x14ac:dyDescent="0.15">
      <c r="B8" s="5" t="s">
        <v>7</v>
      </c>
      <c r="C8" s="8">
        <v>10000</v>
      </c>
    </row>
    <row r="9" spans="2:5" x14ac:dyDescent="0.15">
      <c r="B9" s="5" t="s">
        <v>8</v>
      </c>
      <c r="C9" s="8">
        <v>99000</v>
      </c>
    </row>
    <row r="10" spans="2:5" x14ac:dyDescent="0.15">
      <c r="B10" s="5"/>
      <c r="C10" s="8"/>
    </row>
    <row r="11" spans="2:5" x14ac:dyDescent="0.15">
      <c r="B11" s="5" t="s">
        <v>9</v>
      </c>
    </row>
    <row r="12" spans="2:5" x14ac:dyDescent="0.15">
      <c r="B12" s="5" t="s">
        <v>10</v>
      </c>
      <c r="C12" s="8">
        <v>600000</v>
      </c>
    </row>
    <row r="13" spans="2:5" x14ac:dyDescent="0.15">
      <c r="B13" s="5" t="s">
        <v>11</v>
      </c>
      <c r="C13" s="8">
        <v>500000</v>
      </c>
    </row>
    <row r="14" spans="2:5" s="10" customFormat="1" x14ac:dyDescent="0.15">
      <c r="B14" s="5" t="s">
        <v>71</v>
      </c>
      <c r="C14" s="39">
        <v>1100000</v>
      </c>
      <c r="D14" s="9"/>
    </row>
    <row r="15" spans="2:5" s="10" customFormat="1" x14ac:dyDescent="0.15">
      <c r="B15" s="5"/>
      <c r="C15" s="39"/>
      <c r="D15" s="9"/>
    </row>
    <row r="16" spans="2:5" x14ac:dyDescent="0.15">
      <c r="B16" s="5" t="s">
        <v>12</v>
      </c>
    </row>
    <row r="17" spans="2:4" x14ac:dyDescent="0.15">
      <c r="B17" s="5" t="s">
        <v>13</v>
      </c>
      <c r="C17" s="11">
        <f>SUM(C18:C20)</f>
        <v>43000</v>
      </c>
    </row>
    <row r="18" spans="2:4" x14ac:dyDescent="0.15">
      <c r="B18" s="5" t="s">
        <v>14</v>
      </c>
      <c r="C18" s="12">
        <f>(37000+6000)</f>
        <v>43000</v>
      </c>
    </row>
    <row r="19" spans="2:4" s="10" customFormat="1" x14ac:dyDescent="0.15">
      <c r="B19" s="5" t="s">
        <v>88</v>
      </c>
      <c r="C19" s="12"/>
      <c r="D19" s="9"/>
    </row>
    <row r="20" spans="2:4" x14ac:dyDescent="0.15">
      <c r="B20" s="5"/>
      <c r="C20" s="12" t="str">
        <f>IF(B20="","",0)</f>
        <v/>
      </c>
    </row>
    <row r="21" spans="2:4" x14ac:dyDescent="0.15">
      <c r="B21" s="5"/>
      <c r="C21" s="23"/>
    </row>
    <row r="22" spans="2:4" x14ac:dyDescent="0.15">
      <c r="B22" s="38"/>
      <c r="C22" s="12"/>
    </row>
    <row r="23" spans="2:4" x14ac:dyDescent="0.15">
      <c r="B23" s="5" t="s">
        <v>73</v>
      </c>
      <c r="C23" s="11">
        <f>SUM(C24:C25)</f>
        <v>4467030</v>
      </c>
    </row>
    <row r="24" spans="2:4" x14ac:dyDescent="0.15">
      <c r="B24" s="5" t="s">
        <v>15</v>
      </c>
      <c r="C24" s="12">
        <v>3811490</v>
      </c>
    </row>
    <row r="25" spans="2:4" x14ac:dyDescent="0.15">
      <c r="B25" s="5" t="s">
        <v>16</v>
      </c>
      <c r="C25" s="12">
        <v>655540</v>
      </c>
    </row>
    <row r="26" spans="2:4" x14ac:dyDescent="0.15">
      <c r="B26" s="5" t="s">
        <v>17</v>
      </c>
      <c r="C26" s="11">
        <f>SUM(C27:C31)</f>
        <v>1076000</v>
      </c>
    </row>
    <row r="27" spans="2:4" x14ac:dyDescent="0.15">
      <c r="B27" s="5" t="s">
        <v>70</v>
      </c>
      <c r="C27" s="39">
        <v>500000</v>
      </c>
    </row>
    <row r="28" spans="2:4" s="10" customFormat="1" x14ac:dyDescent="0.15">
      <c r="B28" s="5" t="s">
        <v>75</v>
      </c>
      <c r="C28" s="39">
        <v>300000</v>
      </c>
      <c r="D28" s="9"/>
    </row>
    <row r="29" spans="2:4" s="10" customFormat="1" x14ac:dyDescent="0.15">
      <c r="B29" s="5" t="s">
        <v>74</v>
      </c>
      <c r="C29" s="39">
        <v>216000</v>
      </c>
      <c r="D29" s="9"/>
    </row>
    <row r="30" spans="2:4" s="10" customFormat="1" x14ac:dyDescent="0.15">
      <c r="B30" s="5" t="s">
        <v>76</v>
      </c>
      <c r="C30" s="39">
        <v>60000</v>
      </c>
      <c r="D30" s="9"/>
    </row>
    <row r="31" spans="2:4" s="10" customFormat="1" x14ac:dyDescent="0.15">
      <c r="B31" s="5"/>
      <c r="C31" s="39"/>
      <c r="D31" s="9"/>
    </row>
    <row r="32" spans="2:4" x14ac:dyDescent="0.15">
      <c r="B32" s="5"/>
      <c r="C32" s="12" t="str">
        <f>IF(B32="","",0)</f>
        <v/>
      </c>
    </row>
    <row r="33" spans="2:4" x14ac:dyDescent="0.15">
      <c r="B33" s="5" t="s">
        <v>18</v>
      </c>
      <c r="C33" s="11">
        <f>SUM(C34:C35)</f>
        <v>1600000</v>
      </c>
    </row>
    <row r="34" spans="2:4" x14ac:dyDescent="0.15">
      <c r="B34" s="5" t="s">
        <v>19</v>
      </c>
      <c r="C34" s="12">
        <v>600000</v>
      </c>
    </row>
    <row r="35" spans="2:4" x14ac:dyDescent="0.15">
      <c r="B35" s="5" t="s">
        <v>72</v>
      </c>
      <c r="C35" s="12">
        <v>1000000</v>
      </c>
    </row>
    <row r="36" spans="2:4" x14ac:dyDescent="0.15">
      <c r="B36" s="5" t="s">
        <v>20</v>
      </c>
    </row>
    <row r="37" spans="2:4" x14ac:dyDescent="0.15">
      <c r="B37" s="5" t="s">
        <v>21</v>
      </c>
      <c r="C37" s="14">
        <v>0</v>
      </c>
      <c r="D37" s="8"/>
    </row>
    <row r="38" spans="2:4" x14ac:dyDescent="0.15">
      <c r="B38" s="5" t="s">
        <v>22</v>
      </c>
      <c r="D38" s="11">
        <f>SUM(C6:C13,C23,C26,C33,C37,C17,C21)</f>
        <v>8594530</v>
      </c>
    </row>
    <row r="39" spans="2:4" x14ac:dyDescent="0.15">
      <c r="B39" s="5" t="s">
        <v>23</v>
      </c>
    </row>
    <row r="40" spans="2:4" x14ac:dyDescent="0.15">
      <c r="B40" s="5" t="s">
        <v>24</v>
      </c>
    </row>
    <row r="41" spans="2:4" x14ac:dyDescent="0.15">
      <c r="B41" s="5" t="s">
        <v>25</v>
      </c>
    </row>
    <row r="42" spans="2:4" ht="13.5" customHeight="1" x14ac:dyDescent="0.15">
      <c r="B42" s="5" t="s">
        <v>26</v>
      </c>
      <c r="C42" s="42">
        <v>3625347</v>
      </c>
    </row>
    <row r="43" spans="2:4" ht="13.5" customHeight="1" x14ac:dyDescent="0.15">
      <c r="B43" s="5" t="s">
        <v>89</v>
      </c>
      <c r="C43" s="14">
        <v>2702</v>
      </c>
    </row>
    <row r="44" spans="2:4" ht="13.5" customHeight="1" x14ac:dyDescent="0.15">
      <c r="B44" s="5" t="s">
        <v>27</v>
      </c>
      <c r="C44" s="11">
        <f>SUM(C42:C43)</f>
        <v>3628049</v>
      </c>
    </row>
    <row r="45" spans="2:4" s="10" customFormat="1" ht="13.5" customHeight="1" x14ac:dyDescent="0.15">
      <c r="B45" s="5"/>
      <c r="C45" s="9"/>
      <c r="D45" s="9"/>
    </row>
    <row r="46" spans="2:4" s="10" customFormat="1" ht="13.5" customHeight="1" x14ac:dyDescent="0.15">
      <c r="B46" s="26" t="s">
        <v>55</v>
      </c>
      <c r="C46" s="42">
        <v>612700</v>
      </c>
      <c r="D46" s="9"/>
    </row>
    <row r="47" spans="2:4" s="10" customFormat="1" ht="13.5" customHeight="1" x14ac:dyDescent="0.15">
      <c r="B47" s="26" t="s">
        <v>56</v>
      </c>
      <c r="C47" s="42">
        <v>133230</v>
      </c>
      <c r="D47" s="9"/>
    </row>
    <row r="48" spans="2:4" s="10" customFormat="1" ht="13.5" customHeight="1" x14ac:dyDescent="0.15">
      <c r="B48" s="26" t="s">
        <v>57</v>
      </c>
      <c r="C48" s="42">
        <v>440</v>
      </c>
      <c r="D48" s="9"/>
    </row>
    <row r="49" spans="2:4" s="10" customFormat="1" ht="13.5" customHeight="1" x14ac:dyDescent="0.15">
      <c r="B49" s="26" t="s">
        <v>58</v>
      </c>
      <c r="C49" s="42">
        <v>1113675</v>
      </c>
      <c r="D49" s="9"/>
    </row>
    <row r="50" spans="2:4" s="10" customFormat="1" ht="13.5" customHeight="1" x14ac:dyDescent="0.15">
      <c r="B50" s="26" t="s">
        <v>59</v>
      </c>
      <c r="C50" s="42">
        <v>662</v>
      </c>
      <c r="D50" s="9"/>
    </row>
    <row r="51" spans="2:4" s="10" customFormat="1" ht="13.5" customHeight="1" x14ac:dyDescent="0.15">
      <c r="B51" s="26" t="s">
        <v>60</v>
      </c>
      <c r="C51" s="42">
        <v>2440</v>
      </c>
      <c r="D51" s="9"/>
    </row>
    <row r="52" spans="2:4" s="10" customFormat="1" ht="13.5" customHeight="1" x14ac:dyDescent="0.15">
      <c r="B52" s="26" t="s">
        <v>61</v>
      </c>
      <c r="C52" s="42">
        <v>809415</v>
      </c>
      <c r="D52" s="9"/>
    </row>
    <row r="53" spans="2:4" s="10" customFormat="1" ht="13.5" customHeight="1" x14ac:dyDescent="0.15">
      <c r="B53" s="26" t="s">
        <v>62</v>
      </c>
      <c r="C53" s="42">
        <v>90190</v>
      </c>
      <c r="D53" s="9"/>
    </row>
    <row r="54" spans="2:4" s="10" customFormat="1" ht="13.5" customHeight="1" x14ac:dyDescent="0.15">
      <c r="B54" s="26" t="s">
        <v>80</v>
      </c>
      <c r="C54" s="42">
        <v>16000</v>
      </c>
      <c r="D54" s="9"/>
    </row>
    <row r="55" spans="2:4" s="10" customFormat="1" ht="13.5" customHeight="1" x14ac:dyDescent="0.15">
      <c r="B55" s="26" t="s">
        <v>63</v>
      </c>
      <c r="C55" s="42">
        <v>5000</v>
      </c>
      <c r="D55" s="9"/>
    </row>
    <row r="56" spans="2:4" s="10" customFormat="1" ht="13.5" customHeight="1" x14ac:dyDescent="0.15">
      <c r="B56" s="26" t="s">
        <v>81</v>
      </c>
      <c r="C56" s="42">
        <v>5000</v>
      </c>
      <c r="D56" s="9"/>
    </row>
    <row r="57" spans="2:4" s="10" customFormat="1" ht="13.5" customHeight="1" x14ac:dyDescent="0.15">
      <c r="B57" s="26" t="s">
        <v>64</v>
      </c>
      <c r="C57" s="42">
        <v>1104</v>
      </c>
      <c r="D57" s="9"/>
    </row>
    <row r="58" spans="2:4" s="10" customFormat="1" ht="13.5" customHeight="1" x14ac:dyDescent="0.15">
      <c r="B58" s="26" t="s">
        <v>82</v>
      </c>
      <c r="C58" s="42">
        <v>5000</v>
      </c>
      <c r="D58" s="9"/>
    </row>
    <row r="59" spans="2:4" s="10" customFormat="1" ht="13.5" customHeight="1" x14ac:dyDescent="0.15">
      <c r="B59" s="26" t="s">
        <v>83</v>
      </c>
      <c r="C59" s="43">
        <v>14321</v>
      </c>
      <c r="D59" s="9"/>
    </row>
    <row r="60" spans="2:4" ht="13.5" customHeight="1" x14ac:dyDescent="0.15">
      <c r="B60" s="5" t="s">
        <v>30</v>
      </c>
      <c r="C60" s="44">
        <f>SUM(C46:C59)</f>
        <v>2809177</v>
      </c>
      <c r="D60" s="8"/>
    </row>
    <row r="61" spans="2:4" ht="13.5" customHeight="1" x14ac:dyDescent="0.15">
      <c r="B61" s="1"/>
      <c r="D61" s="11">
        <f>SUM(C44,C60)</f>
        <v>6437226</v>
      </c>
    </row>
    <row r="62" spans="2:4" ht="13.5" customHeight="1" x14ac:dyDescent="0.15">
      <c r="B62" s="5"/>
      <c r="D62" s="13"/>
    </row>
    <row r="63" spans="2:4" ht="13.5" customHeight="1" x14ac:dyDescent="0.15">
      <c r="B63" s="5" t="s">
        <v>31</v>
      </c>
    </row>
    <row r="64" spans="2:4" ht="13.5" customHeight="1" x14ac:dyDescent="0.15">
      <c r="B64" s="5" t="s">
        <v>25</v>
      </c>
    </row>
    <row r="65" spans="2:4" ht="13.5" customHeight="1" x14ac:dyDescent="0.15">
      <c r="B65" s="5" t="s">
        <v>32</v>
      </c>
      <c r="C65" s="8">
        <v>630000</v>
      </c>
    </row>
    <row r="66" spans="2:4" ht="13.5" customHeight="1" x14ac:dyDescent="0.15">
      <c r="B66" s="5" t="s">
        <v>33</v>
      </c>
      <c r="C66" s="14">
        <v>0</v>
      </c>
    </row>
    <row r="67" spans="2:4" ht="13.5" customHeight="1" x14ac:dyDescent="0.15">
      <c r="B67" s="5" t="s">
        <v>27</v>
      </c>
      <c r="C67" s="11">
        <f>SUM(C65:C66)</f>
        <v>630000</v>
      </c>
    </row>
    <row r="68" spans="2:4" x14ac:dyDescent="0.15">
      <c r="B68" s="5" t="s">
        <v>28</v>
      </c>
    </row>
    <row r="69" spans="2:4" x14ac:dyDescent="0.15">
      <c r="B69" s="26" t="s">
        <v>55</v>
      </c>
      <c r="C69" s="8">
        <f>(5000*12)+(5000*2)</f>
        <v>70000</v>
      </c>
    </row>
    <row r="70" spans="2:4" x14ac:dyDescent="0.15">
      <c r="B70" s="26" t="s">
        <v>56</v>
      </c>
      <c r="C70" s="8">
        <v>500</v>
      </c>
    </row>
    <row r="71" spans="2:4" x14ac:dyDescent="0.15">
      <c r="B71" s="26" t="s">
        <v>57</v>
      </c>
      <c r="C71" s="8">
        <v>0</v>
      </c>
    </row>
    <row r="72" spans="2:4" x14ac:dyDescent="0.15">
      <c r="B72" s="26" t="s">
        <v>58</v>
      </c>
      <c r="C72" s="8">
        <v>126179</v>
      </c>
    </row>
    <row r="73" spans="2:4" x14ac:dyDescent="0.15">
      <c r="B73" s="26" t="s">
        <v>59</v>
      </c>
      <c r="C73" s="8">
        <v>210170</v>
      </c>
    </row>
    <row r="74" spans="2:4" s="10" customFormat="1" x14ac:dyDescent="0.15">
      <c r="B74" s="26" t="s">
        <v>60</v>
      </c>
      <c r="C74" s="8">
        <v>15000</v>
      </c>
      <c r="D74" s="9"/>
    </row>
    <row r="75" spans="2:4" s="21" customFormat="1" x14ac:dyDescent="0.15">
      <c r="B75" s="26" t="s">
        <v>61</v>
      </c>
      <c r="C75" s="13">
        <v>0</v>
      </c>
      <c r="D75" s="20"/>
    </row>
    <row r="76" spans="2:4" s="21" customFormat="1" x14ac:dyDescent="0.15">
      <c r="B76" s="26" t="s">
        <v>62</v>
      </c>
      <c r="C76" s="13">
        <v>139354</v>
      </c>
      <c r="D76" s="20"/>
    </row>
    <row r="77" spans="2:4" s="21" customFormat="1" x14ac:dyDescent="0.15">
      <c r="B77" s="26" t="s">
        <v>80</v>
      </c>
      <c r="C77" s="13">
        <v>720000</v>
      </c>
      <c r="D77" s="20"/>
    </row>
    <row r="78" spans="2:4" s="22" customFormat="1" x14ac:dyDescent="0.15">
      <c r="B78" s="26" t="s">
        <v>63</v>
      </c>
      <c r="C78" s="13">
        <v>3196</v>
      </c>
      <c r="D78" s="23"/>
    </row>
    <row r="79" spans="2:4" s="21" customFormat="1" x14ac:dyDescent="0.15">
      <c r="B79" s="26" t="s">
        <v>81</v>
      </c>
      <c r="C79" s="13">
        <v>20200</v>
      </c>
      <c r="D79" s="20"/>
    </row>
    <row r="80" spans="2:4" s="22" customFormat="1" x14ac:dyDescent="0.15">
      <c r="B80" s="26" t="s">
        <v>64</v>
      </c>
      <c r="C80" s="13">
        <v>114208</v>
      </c>
      <c r="D80" s="23"/>
    </row>
    <row r="81" spans="2:5" x14ac:dyDescent="0.15">
      <c r="B81" s="26" t="s">
        <v>82</v>
      </c>
      <c r="C81" s="8">
        <v>6800</v>
      </c>
    </row>
    <row r="82" spans="2:5" x14ac:dyDescent="0.15">
      <c r="B82" s="26" t="s">
        <v>83</v>
      </c>
      <c r="C82" s="8">
        <v>0</v>
      </c>
    </row>
    <row r="83" spans="2:5" x14ac:dyDescent="0.15">
      <c r="B83" s="26" t="s">
        <v>65</v>
      </c>
      <c r="C83" s="16">
        <v>0</v>
      </c>
    </row>
    <row r="84" spans="2:5" x14ac:dyDescent="0.15">
      <c r="B84" s="5" t="s">
        <v>34</v>
      </c>
      <c r="C84" s="16">
        <f>IF(B84="","",0)</f>
        <v>0</v>
      </c>
    </row>
    <row r="85" spans="2:5" x14ac:dyDescent="0.15">
      <c r="B85" s="5"/>
      <c r="C85" s="14"/>
    </row>
    <row r="86" spans="2:5" x14ac:dyDescent="0.15">
      <c r="B86" s="5" t="s">
        <v>29</v>
      </c>
      <c r="C86" s="15">
        <f>SUM(C69:C85)</f>
        <v>1425607</v>
      </c>
    </row>
    <row r="87" spans="2:5" x14ac:dyDescent="0.15">
      <c r="B87" s="5" t="s">
        <v>35</v>
      </c>
      <c r="D87" s="17">
        <f>SUM(C67,C86)</f>
        <v>2055607</v>
      </c>
      <c r="E87" s="16"/>
    </row>
    <row r="88" spans="2:5" x14ac:dyDescent="0.15">
      <c r="B88" s="5" t="s">
        <v>36</v>
      </c>
      <c r="D88" s="15">
        <f>SUM(D61,D87)</f>
        <v>8492833</v>
      </c>
    </row>
    <row r="89" spans="2:5" x14ac:dyDescent="0.15">
      <c r="B89" s="5" t="s">
        <v>37</v>
      </c>
      <c r="D89" s="11">
        <f>D38-D88</f>
        <v>101697</v>
      </c>
    </row>
    <row r="90" spans="2:5" x14ac:dyDescent="0.15">
      <c r="B90" s="5" t="s">
        <v>38</v>
      </c>
    </row>
    <row r="91" spans="2:5" x14ac:dyDescent="0.15">
      <c r="B91" s="5" t="s">
        <v>39</v>
      </c>
      <c r="D91" s="8">
        <v>0</v>
      </c>
    </row>
    <row r="92" spans="2:5" x14ac:dyDescent="0.15">
      <c r="B92" s="5" t="s">
        <v>40</v>
      </c>
    </row>
    <row r="93" spans="2:5" x14ac:dyDescent="0.15">
      <c r="B93" s="5" t="s">
        <v>41</v>
      </c>
      <c r="D93" s="8">
        <v>0</v>
      </c>
    </row>
    <row r="94" spans="2:5" x14ac:dyDescent="0.15">
      <c r="B94" s="5" t="s">
        <v>42</v>
      </c>
      <c r="D94" s="8">
        <f>D89</f>
        <v>101697</v>
      </c>
    </row>
    <row r="95" spans="2:5" x14ac:dyDescent="0.15">
      <c r="B95" s="5" t="s">
        <v>43</v>
      </c>
      <c r="D95" s="14">
        <v>0</v>
      </c>
    </row>
    <row r="96" spans="2:5" x14ac:dyDescent="0.15">
      <c r="B96" s="5" t="s">
        <v>44</v>
      </c>
      <c r="D96" s="11">
        <f>SUM(D93:D95)</f>
        <v>101697</v>
      </c>
    </row>
    <row r="97" spans="2:4" x14ac:dyDescent="0.15">
      <c r="B97" s="5" t="s">
        <v>45</v>
      </c>
      <c r="D97" s="14">
        <v>3495011</v>
      </c>
    </row>
    <row r="98" spans="2:4" ht="14.25" thickBot="1" x14ac:dyDescent="0.2">
      <c r="B98" s="5" t="s">
        <v>46</v>
      </c>
      <c r="D98" s="18">
        <f>SUM(D96:D97)</f>
        <v>3596708</v>
      </c>
    </row>
    <row r="99" spans="2:4" ht="14.25" thickTop="1" x14ac:dyDescent="0.15">
      <c r="B99" s="19" t="s">
        <v>69</v>
      </c>
    </row>
  </sheetData>
  <mergeCells count="3">
    <mergeCell ref="B1:D1"/>
    <mergeCell ref="B2:C2"/>
    <mergeCell ref="C3:D3"/>
  </mergeCells>
  <phoneticPr fontId="2"/>
  <pageMargins left="0.39370078740157483" right="0" top="0.59055118110236227" bottom="0" header="0" footer="0"/>
  <pageSetup paperSize="9" fitToHeight="0" orientation="portrait" horizontalDpi="4294967293" verticalDpi="360" r:id="rId1"/>
  <headerFooter alignWithMargins="0"/>
  <rowBreaks count="1" manualBreakCount="1">
    <brk id="62" min="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82D32-BFA7-47E1-B23F-65D41BF25C85}">
  <dimension ref="A3:K27"/>
  <sheetViews>
    <sheetView workbookViewId="0">
      <selection activeCell="K24" sqref="K24"/>
    </sheetView>
  </sheetViews>
  <sheetFormatPr defaultRowHeight="13.5" x14ac:dyDescent="0.15"/>
  <cols>
    <col min="1" max="1" width="20" bestFit="1" customWidth="1"/>
    <col min="2" max="11" width="10.5" customWidth="1"/>
  </cols>
  <sheetData>
    <row r="3" spans="1:11" x14ac:dyDescent="0.15">
      <c r="A3" s="24" t="s">
        <v>47</v>
      </c>
      <c r="B3" s="24" t="s">
        <v>48</v>
      </c>
      <c r="C3" s="24" t="s">
        <v>49</v>
      </c>
      <c r="D3" s="24" t="s">
        <v>78</v>
      </c>
      <c r="E3" s="25" t="s">
        <v>50</v>
      </c>
      <c r="F3" s="24" t="s">
        <v>84</v>
      </c>
      <c r="G3" s="24" t="s">
        <v>85</v>
      </c>
      <c r="H3" s="24" t="s">
        <v>86</v>
      </c>
      <c r="I3" s="24" t="s">
        <v>67</v>
      </c>
      <c r="J3" s="25" t="s">
        <v>87</v>
      </c>
      <c r="K3" s="25" t="s">
        <v>68</v>
      </c>
    </row>
    <row r="4" spans="1:11" x14ac:dyDescent="0.15">
      <c r="A4" s="26" t="s">
        <v>51</v>
      </c>
      <c r="B4" s="27"/>
      <c r="C4" s="27"/>
      <c r="D4" s="27"/>
      <c r="E4" s="28"/>
      <c r="F4" s="27"/>
      <c r="G4" s="27"/>
      <c r="H4" s="27"/>
      <c r="I4" s="27"/>
      <c r="J4" s="28"/>
      <c r="K4" s="28"/>
    </row>
    <row r="5" spans="1:11" x14ac:dyDescent="0.15">
      <c r="A5" s="26" t="s">
        <v>52</v>
      </c>
      <c r="B5" s="33">
        <v>524084</v>
      </c>
      <c r="C5" s="33">
        <v>2419066</v>
      </c>
      <c r="D5" s="27"/>
      <c r="E5" s="34">
        <v>602297</v>
      </c>
      <c r="F5" s="27"/>
      <c r="G5" s="27"/>
      <c r="H5" s="33">
        <v>9500</v>
      </c>
      <c r="I5" s="27"/>
      <c r="J5" s="34">
        <v>70400</v>
      </c>
      <c r="K5" s="34">
        <v>3625347</v>
      </c>
    </row>
    <row r="6" spans="1:11" x14ac:dyDescent="0.15">
      <c r="A6" s="26" t="s">
        <v>79</v>
      </c>
      <c r="B6" s="29"/>
      <c r="C6" s="29"/>
      <c r="D6" s="30"/>
      <c r="E6" s="35"/>
      <c r="F6" s="30"/>
      <c r="G6" s="30"/>
      <c r="H6" s="29">
        <v>2702</v>
      </c>
      <c r="I6" s="30"/>
      <c r="J6" s="35"/>
      <c r="K6" s="35">
        <v>2702</v>
      </c>
    </row>
    <row r="7" spans="1:11" x14ac:dyDescent="0.15">
      <c r="A7" s="26" t="s">
        <v>53</v>
      </c>
      <c r="B7" s="31">
        <v>524084</v>
      </c>
      <c r="C7" s="31">
        <v>2419066</v>
      </c>
      <c r="D7" s="31">
        <v>0</v>
      </c>
      <c r="E7" s="32">
        <v>602297</v>
      </c>
      <c r="F7" s="31">
        <v>0</v>
      </c>
      <c r="G7" s="31">
        <v>0</v>
      </c>
      <c r="H7" s="31">
        <v>12202</v>
      </c>
      <c r="I7" s="31">
        <v>0</v>
      </c>
      <c r="J7" s="32">
        <v>70400</v>
      </c>
      <c r="K7" s="32">
        <v>3628049</v>
      </c>
    </row>
    <row r="8" spans="1:11" x14ac:dyDescent="0.15">
      <c r="A8" s="26" t="s">
        <v>54</v>
      </c>
      <c r="B8" s="33"/>
      <c r="C8" s="33"/>
      <c r="D8" s="33"/>
      <c r="E8" s="34"/>
      <c r="F8" s="33"/>
      <c r="G8" s="33"/>
      <c r="H8" s="33"/>
      <c r="I8" s="33"/>
      <c r="J8" s="34"/>
      <c r="K8" s="34"/>
    </row>
    <row r="9" spans="1:11" x14ac:dyDescent="0.15">
      <c r="A9" s="26" t="s">
        <v>55</v>
      </c>
      <c r="B9" s="33">
        <v>66000</v>
      </c>
      <c r="C9" s="33">
        <v>169000</v>
      </c>
      <c r="D9" s="33"/>
      <c r="E9" s="34"/>
      <c r="F9" s="33">
        <v>251000</v>
      </c>
      <c r="G9" s="33"/>
      <c r="H9" s="33">
        <v>9000</v>
      </c>
      <c r="I9" s="33">
        <v>6000</v>
      </c>
      <c r="J9" s="34">
        <v>49000</v>
      </c>
      <c r="K9" s="34">
        <v>612700</v>
      </c>
    </row>
    <row r="10" spans="1:11" x14ac:dyDescent="0.15">
      <c r="A10" s="26" t="s">
        <v>56</v>
      </c>
      <c r="B10" s="33">
        <v>13820</v>
      </c>
      <c r="C10" s="33">
        <v>109410</v>
      </c>
      <c r="D10" s="33"/>
      <c r="E10" s="34"/>
      <c r="F10" s="33"/>
      <c r="G10" s="33"/>
      <c r="H10" s="33"/>
      <c r="I10" s="33"/>
      <c r="J10" s="34">
        <v>10000</v>
      </c>
      <c r="K10" s="34">
        <v>133230</v>
      </c>
    </row>
    <row r="11" spans="1:11" x14ac:dyDescent="0.15">
      <c r="A11" s="26" t="s">
        <v>57</v>
      </c>
      <c r="B11" s="33">
        <v>60</v>
      </c>
      <c r="C11" s="33">
        <v>360</v>
      </c>
      <c r="D11" s="33"/>
      <c r="E11" s="34"/>
      <c r="F11" s="33">
        <v>20</v>
      </c>
      <c r="G11" s="33"/>
      <c r="H11" s="33"/>
      <c r="I11" s="33"/>
      <c r="J11" s="34"/>
      <c r="K11" s="34">
        <v>440</v>
      </c>
    </row>
    <row r="12" spans="1:11" x14ac:dyDescent="0.15">
      <c r="A12" s="26" t="s">
        <v>58</v>
      </c>
      <c r="B12" s="33">
        <v>8000</v>
      </c>
      <c r="C12" s="33">
        <v>107665</v>
      </c>
      <c r="D12" s="33">
        <v>924770</v>
      </c>
      <c r="E12" s="34">
        <v>14700</v>
      </c>
      <c r="F12" s="33">
        <v>24540</v>
      </c>
      <c r="G12" s="33"/>
      <c r="H12" s="33">
        <v>22000</v>
      </c>
      <c r="I12" s="33"/>
      <c r="J12" s="34">
        <v>7000</v>
      </c>
      <c r="K12" s="34">
        <v>1113675</v>
      </c>
    </row>
    <row r="13" spans="1:11" x14ac:dyDescent="0.15">
      <c r="A13" s="26" t="s">
        <v>59</v>
      </c>
      <c r="B13" s="33"/>
      <c r="C13" s="33">
        <v>662</v>
      </c>
      <c r="D13" s="33"/>
      <c r="E13" s="34"/>
      <c r="F13" s="33"/>
      <c r="G13" s="33"/>
      <c r="H13" s="33"/>
      <c r="I13" s="33"/>
      <c r="J13" s="34"/>
      <c r="K13" s="34">
        <v>662</v>
      </c>
    </row>
    <row r="14" spans="1:11" x14ac:dyDescent="0.15">
      <c r="A14" s="26" t="s">
        <v>60</v>
      </c>
      <c r="B14" s="33"/>
      <c r="C14" s="33">
        <v>1930</v>
      </c>
      <c r="D14" s="33"/>
      <c r="E14" s="34"/>
      <c r="F14" s="33"/>
      <c r="G14" s="33"/>
      <c r="H14" s="33"/>
      <c r="I14" s="33"/>
      <c r="J14" s="34"/>
      <c r="K14" s="34">
        <v>2440</v>
      </c>
    </row>
    <row r="15" spans="1:11" x14ac:dyDescent="0.15">
      <c r="A15" s="26" t="s">
        <v>61</v>
      </c>
      <c r="B15" s="33">
        <v>127303</v>
      </c>
      <c r="C15" s="33">
        <v>348218</v>
      </c>
      <c r="D15" s="33">
        <v>14621</v>
      </c>
      <c r="E15" s="34"/>
      <c r="F15" s="33">
        <v>161567</v>
      </c>
      <c r="G15" s="33"/>
      <c r="H15" s="33">
        <v>27439</v>
      </c>
      <c r="I15" s="33">
        <v>19533</v>
      </c>
      <c r="J15" s="34">
        <v>7810</v>
      </c>
      <c r="K15" s="34">
        <v>809415</v>
      </c>
    </row>
    <row r="16" spans="1:11" x14ac:dyDescent="0.15">
      <c r="A16" s="26" t="s">
        <v>62</v>
      </c>
      <c r="B16" s="33"/>
      <c r="C16" s="33">
        <v>16480</v>
      </c>
      <c r="D16" s="33">
        <v>48080</v>
      </c>
      <c r="E16" s="34">
        <v>25630</v>
      </c>
      <c r="F16" s="33"/>
      <c r="G16" s="33"/>
      <c r="H16" s="33"/>
      <c r="I16" s="33"/>
      <c r="J16" s="34"/>
      <c r="K16" s="34">
        <v>90190</v>
      </c>
    </row>
    <row r="17" spans="1:11" x14ac:dyDescent="0.15">
      <c r="A17" s="26" t="s">
        <v>80</v>
      </c>
      <c r="B17" s="33">
        <v>8000</v>
      </c>
      <c r="C17" s="33">
        <v>8000</v>
      </c>
      <c r="D17" s="33"/>
      <c r="E17" s="34"/>
      <c r="F17" s="33"/>
      <c r="G17" s="33"/>
      <c r="H17" s="33"/>
      <c r="I17" s="33"/>
      <c r="J17" s="34"/>
      <c r="K17" s="34">
        <v>16000</v>
      </c>
    </row>
    <row r="18" spans="1:11" x14ac:dyDescent="0.15">
      <c r="A18" s="26" t="s">
        <v>63</v>
      </c>
      <c r="B18" s="33"/>
      <c r="C18" s="33"/>
      <c r="D18" s="33"/>
      <c r="E18" s="34"/>
      <c r="F18" s="33"/>
      <c r="G18" s="33">
        <v>5000</v>
      </c>
      <c r="H18" s="33"/>
      <c r="I18" s="33"/>
      <c r="J18" s="34"/>
      <c r="K18" s="34">
        <v>5000</v>
      </c>
    </row>
    <row r="19" spans="1:11" x14ac:dyDescent="0.15">
      <c r="A19" s="26" t="s">
        <v>81</v>
      </c>
      <c r="B19" s="33"/>
      <c r="C19" s="33"/>
      <c r="D19" s="33">
        <v>2000</v>
      </c>
      <c r="E19" s="34"/>
      <c r="F19" s="33">
        <v>3000</v>
      </c>
      <c r="G19" s="33"/>
      <c r="H19" s="33"/>
      <c r="I19" s="33"/>
      <c r="J19" s="34"/>
      <c r="K19" s="34">
        <v>5000</v>
      </c>
    </row>
    <row r="20" spans="1:11" x14ac:dyDescent="0.15">
      <c r="A20" s="26" t="s">
        <v>64</v>
      </c>
      <c r="B20" s="33">
        <v>80</v>
      </c>
      <c r="C20" s="33">
        <v>160</v>
      </c>
      <c r="D20" s="33">
        <v>864</v>
      </c>
      <c r="E20" s="34"/>
      <c r="F20" s="33"/>
      <c r="G20" s="33"/>
      <c r="H20" s="33"/>
      <c r="I20" s="33"/>
      <c r="J20" s="34"/>
      <c r="K20" s="34">
        <v>1104</v>
      </c>
    </row>
    <row r="21" spans="1:11" x14ac:dyDescent="0.15">
      <c r="A21" s="26" t="s">
        <v>82</v>
      </c>
      <c r="B21" s="33"/>
      <c r="C21" s="33"/>
      <c r="D21" s="33"/>
      <c r="E21" s="34"/>
      <c r="F21" s="33"/>
      <c r="G21" s="33">
        <v>5000</v>
      </c>
      <c r="H21" s="33"/>
      <c r="I21" s="33"/>
      <c r="J21" s="34"/>
      <c r="K21" s="34">
        <v>5000</v>
      </c>
    </row>
    <row r="22" spans="1:11" x14ac:dyDescent="0.15">
      <c r="A22" s="26" t="s">
        <v>83</v>
      </c>
      <c r="B22" s="29"/>
      <c r="C22" s="29"/>
      <c r="D22" s="29"/>
      <c r="E22" s="35"/>
      <c r="F22" s="29"/>
      <c r="G22" s="29"/>
      <c r="H22" s="29">
        <v>14321</v>
      </c>
      <c r="I22" s="29"/>
      <c r="J22" s="35"/>
      <c r="K22" s="35">
        <v>14321</v>
      </c>
    </row>
    <row r="23" spans="1:11" x14ac:dyDescent="0.15">
      <c r="A23" s="26" t="s">
        <v>65</v>
      </c>
      <c r="B23" s="31">
        <v>223263</v>
      </c>
      <c r="C23" s="31">
        <v>761885</v>
      </c>
      <c r="D23" s="31">
        <v>990335</v>
      </c>
      <c r="E23" s="32">
        <v>60810</v>
      </c>
      <c r="F23" s="31">
        <v>440127</v>
      </c>
      <c r="G23" s="31">
        <v>10000</v>
      </c>
      <c r="H23" s="31">
        <v>72760</v>
      </c>
      <c r="I23" s="31">
        <v>25533</v>
      </c>
      <c r="J23" s="32">
        <v>73810</v>
      </c>
      <c r="K23" s="32">
        <v>2809177</v>
      </c>
    </row>
    <row r="24" spans="1:11" ht="14.25" thickBot="1" x14ac:dyDescent="0.2">
      <c r="A24" s="40" t="s">
        <v>66</v>
      </c>
      <c r="B24" s="31">
        <v>747347</v>
      </c>
      <c r="C24" s="31">
        <v>3180951</v>
      </c>
      <c r="D24" s="31">
        <v>990335</v>
      </c>
      <c r="E24" s="32">
        <v>663107</v>
      </c>
      <c r="F24" s="36">
        <v>440127</v>
      </c>
      <c r="G24" s="36">
        <v>10000</v>
      </c>
      <c r="H24" s="36">
        <v>84962</v>
      </c>
      <c r="I24" s="36">
        <v>25533</v>
      </c>
      <c r="J24" s="37">
        <v>144210</v>
      </c>
      <c r="K24" s="37">
        <v>6581216</v>
      </c>
    </row>
    <row r="25" spans="1:11" ht="14.25" thickTop="1" x14ac:dyDescent="0.15"/>
    <row r="27" spans="1:11" x14ac:dyDescent="0.15">
      <c r="J27" s="41"/>
    </row>
  </sheetData>
  <phoneticPr fontId="2"/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活動予算書</vt:lpstr>
      <vt:lpstr>事業費内訳３１年度</vt:lpstr>
      <vt:lpstr>活動予算書!Print_Area</vt:lpstr>
      <vt:lpstr>活動予算書!Print_Titles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yoshida</dc:creator>
  <cp:lastModifiedBy>松岡万里子</cp:lastModifiedBy>
  <cp:lastPrinted>2019-06-13T04:18:21Z</cp:lastPrinted>
  <dcterms:created xsi:type="dcterms:W3CDTF">2014-05-19T07:13:17Z</dcterms:created>
  <dcterms:modified xsi:type="dcterms:W3CDTF">2019-06-13T05:35:36Z</dcterms:modified>
</cp:coreProperties>
</file>