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555"/>
  </bookViews>
  <sheets>
    <sheet name="収支計算(H27年度）修正分" sheetId="1" r:id="rId1"/>
  </sheets>
  <calcPr calcId="125725"/>
</workbook>
</file>

<file path=xl/calcChain.xml><?xml version="1.0" encoding="utf-8"?>
<calcChain xmlns="http://schemas.openxmlformats.org/spreadsheetml/2006/main">
  <c r="O70" i="1"/>
  <c r="N70"/>
  <c r="G70"/>
  <c r="F70"/>
  <c r="C70"/>
  <c r="B70"/>
  <c r="O68"/>
  <c r="N68"/>
  <c r="G68"/>
  <c r="F68"/>
  <c r="C68"/>
  <c r="B68"/>
  <c r="N67"/>
  <c r="G67"/>
  <c r="F67"/>
  <c r="C67"/>
  <c r="B67"/>
  <c r="O66"/>
  <c r="N66"/>
  <c r="G66"/>
  <c r="F66"/>
  <c r="C66"/>
  <c r="B66"/>
  <c r="N63"/>
  <c r="G63"/>
  <c r="F63"/>
  <c r="C63"/>
  <c r="N62"/>
  <c r="G62"/>
  <c r="F62"/>
  <c r="C62"/>
  <c r="B62"/>
  <c r="N61"/>
  <c r="G61"/>
  <c r="F61"/>
  <c r="C61"/>
  <c r="B61"/>
  <c r="N60"/>
  <c r="G60"/>
  <c r="F60"/>
  <c r="C60"/>
  <c r="B60"/>
  <c r="N59"/>
  <c r="G59"/>
  <c r="F59"/>
  <c r="C59"/>
  <c r="B59"/>
  <c r="O58"/>
  <c r="N58"/>
  <c r="G58"/>
  <c r="F58"/>
  <c r="C58"/>
  <c r="B58"/>
  <c r="N57"/>
  <c r="G57"/>
  <c r="F57"/>
  <c r="C57"/>
  <c r="B57"/>
  <c r="N56"/>
  <c r="G56"/>
  <c r="F56"/>
  <c r="C56"/>
  <c r="B56"/>
  <c r="N55"/>
  <c r="G55"/>
  <c r="F55"/>
  <c r="C55"/>
  <c r="B55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N53"/>
  <c r="G53"/>
  <c r="F53"/>
  <c r="C53"/>
  <c r="B53"/>
  <c r="N52"/>
  <c r="G52"/>
  <c r="F52"/>
  <c r="C52"/>
  <c r="B52"/>
  <c r="O51"/>
  <c r="N51"/>
  <c r="G51"/>
  <c r="F51"/>
  <c r="C51"/>
  <c r="B51"/>
  <c r="N50"/>
  <c r="G50"/>
  <c r="F50"/>
  <c r="C50"/>
  <c r="B50"/>
  <c r="N49"/>
  <c r="G49"/>
  <c r="F49"/>
  <c r="C49"/>
  <c r="B49"/>
  <c r="O48"/>
  <c r="N48"/>
  <c r="G48"/>
  <c r="F48"/>
  <c r="C48"/>
  <c r="B48"/>
  <c r="O47"/>
  <c r="N47"/>
  <c r="G47"/>
  <c r="F47"/>
  <c r="C47"/>
  <c r="B47"/>
  <c r="N46"/>
  <c r="G46"/>
  <c r="F46"/>
  <c r="C46"/>
  <c r="B46"/>
  <c r="O45"/>
  <c r="N45"/>
  <c r="G45"/>
  <c r="F45"/>
  <c r="C45"/>
  <c r="B45"/>
  <c r="N44"/>
  <c r="G44"/>
  <c r="F44"/>
  <c r="C44"/>
  <c r="B44"/>
  <c r="N43"/>
  <c r="G43"/>
  <c r="F43"/>
  <c r="C43"/>
  <c r="B43"/>
  <c r="N42"/>
  <c r="G42"/>
  <c r="F42"/>
  <c r="C42"/>
  <c r="B42"/>
  <c r="N41"/>
  <c r="G41"/>
  <c r="F41"/>
  <c r="C41"/>
  <c r="B41"/>
  <c r="N40"/>
  <c r="G40"/>
  <c r="F40"/>
  <c r="C40"/>
  <c r="B40"/>
  <c r="N39"/>
  <c r="G39"/>
  <c r="F39"/>
  <c r="C39"/>
  <c r="B39"/>
  <c r="O38"/>
  <c r="N38"/>
  <c r="G38"/>
  <c r="F38"/>
  <c r="C38"/>
  <c r="B38"/>
  <c r="O37"/>
  <c r="N37"/>
  <c r="G37"/>
  <c r="F37"/>
  <c r="C37"/>
  <c r="B37"/>
  <c r="N36"/>
  <c r="G36"/>
  <c r="F36"/>
  <c r="C36"/>
  <c r="B36"/>
  <c r="N35"/>
  <c r="G35"/>
  <c r="F35"/>
  <c r="C35"/>
  <c r="B35"/>
  <c r="O34"/>
  <c r="N34"/>
  <c r="C34"/>
  <c r="B34"/>
  <c r="N33"/>
  <c r="G33"/>
  <c r="F33"/>
  <c r="C33"/>
  <c r="B33"/>
  <c r="O32"/>
  <c r="N32"/>
  <c r="G32"/>
  <c r="F32"/>
  <c r="C32"/>
  <c r="B32"/>
  <c r="N31"/>
  <c r="G31"/>
  <c r="F31"/>
  <c r="C31"/>
  <c r="B31"/>
  <c r="O30"/>
  <c r="N30"/>
  <c r="G30"/>
  <c r="F30"/>
  <c r="C30"/>
  <c r="B30"/>
  <c r="O29"/>
  <c r="N29"/>
  <c r="G29"/>
  <c r="F29"/>
  <c r="C29"/>
  <c r="B29"/>
  <c r="O28"/>
  <c r="N28"/>
  <c r="G28"/>
  <c r="F28"/>
  <c r="C28"/>
  <c r="B28"/>
  <c r="O27"/>
  <c r="N27"/>
  <c r="G27"/>
  <c r="F27"/>
  <c r="C27"/>
  <c r="B27"/>
  <c r="N26"/>
  <c r="G26"/>
  <c r="F26"/>
  <c r="C26"/>
  <c r="B26"/>
  <c r="N25"/>
  <c r="G25"/>
  <c r="F25"/>
  <c r="C25"/>
  <c r="B25"/>
  <c r="O24"/>
  <c r="N24"/>
  <c r="G24"/>
  <c r="F24"/>
  <c r="C24"/>
  <c r="N23"/>
  <c r="G23"/>
  <c r="F23"/>
  <c r="C23"/>
  <c r="B23"/>
  <c r="N22"/>
  <c r="G22"/>
  <c r="F22"/>
  <c r="C22"/>
  <c r="B22"/>
  <c r="N21"/>
  <c r="G21"/>
  <c r="F21"/>
  <c r="C21"/>
  <c r="B21"/>
  <c r="N20"/>
  <c r="G20"/>
  <c r="F20"/>
  <c r="C20"/>
  <c r="B20"/>
  <c r="U19"/>
  <c r="U64" s="1"/>
  <c r="T19"/>
  <c r="T64" s="1"/>
  <c r="S19"/>
  <c r="S64" s="1"/>
  <c r="R19"/>
  <c r="R64" s="1"/>
  <c r="Q19"/>
  <c r="Q64" s="1"/>
  <c r="O64" s="1"/>
  <c r="P19"/>
  <c r="P64" s="1"/>
  <c r="N64" s="1"/>
  <c r="O19"/>
  <c r="N19"/>
  <c r="M19"/>
  <c r="M64" s="1"/>
  <c r="L19"/>
  <c r="L64" s="1"/>
  <c r="K19"/>
  <c r="K64" s="1"/>
  <c r="J19"/>
  <c r="J64" s="1"/>
  <c r="I19"/>
  <c r="I64" s="1"/>
  <c r="G64" s="1"/>
  <c r="H19"/>
  <c r="H64" s="1"/>
  <c r="F64" s="1"/>
  <c r="G19"/>
  <c r="F19"/>
  <c r="E19"/>
  <c r="E64" s="1"/>
  <c r="C64" s="1"/>
  <c r="D19"/>
  <c r="D64" s="1"/>
  <c r="C19"/>
  <c r="B19"/>
  <c r="U18"/>
  <c r="U65" s="1"/>
  <c r="U69" s="1"/>
  <c r="U71" s="1"/>
  <c r="T18"/>
  <c r="T65" s="1"/>
  <c r="T69" s="1"/>
  <c r="T71" s="1"/>
  <c r="S18"/>
  <c r="S65" s="1"/>
  <c r="S69" s="1"/>
  <c r="S71" s="1"/>
  <c r="R18"/>
  <c r="R65" s="1"/>
  <c r="R69" s="1"/>
  <c r="R71" s="1"/>
  <c r="Q18"/>
  <c r="Q65" s="1"/>
  <c r="P18"/>
  <c r="P65" s="1"/>
  <c r="O18"/>
  <c r="N18"/>
  <c r="M18"/>
  <c r="M65" s="1"/>
  <c r="M69" s="1"/>
  <c r="M71" s="1"/>
  <c r="L18"/>
  <c r="L65" s="1"/>
  <c r="L69" s="1"/>
  <c r="L71" s="1"/>
  <c r="K18"/>
  <c r="K65" s="1"/>
  <c r="K69" s="1"/>
  <c r="K71" s="1"/>
  <c r="J18"/>
  <c r="J65" s="1"/>
  <c r="J69" s="1"/>
  <c r="J71" s="1"/>
  <c r="I18"/>
  <c r="I65" s="1"/>
  <c r="H18"/>
  <c r="H65" s="1"/>
  <c r="G18"/>
  <c r="F18"/>
  <c r="E18"/>
  <c r="E65" s="1"/>
  <c r="D18"/>
  <c r="D65" s="1"/>
  <c r="D69" s="1"/>
  <c r="C18"/>
  <c r="B18"/>
  <c r="O17"/>
  <c r="N17"/>
  <c r="G17"/>
  <c r="F17"/>
  <c r="C17"/>
  <c r="B17"/>
  <c r="O16"/>
  <c r="N16"/>
  <c r="G16"/>
  <c r="F16"/>
  <c r="C16"/>
  <c r="B16"/>
  <c r="O15"/>
  <c r="N15"/>
  <c r="G15"/>
  <c r="F15"/>
  <c r="C15"/>
  <c r="B15"/>
  <c r="O14"/>
  <c r="N14"/>
  <c r="G14"/>
  <c r="F14"/>
  <c r="C14"/>
  <c r="B14"/>
  <c r="O13"/>
  <c r="N13"/>
  <c r="G13"/>
  <c r="F13"/>
  <c r="C13"/>
  <c r="B13"/>
  <c r="N12"/>
  <c r="G12"/>
  <c r="F12"/>
  <c r="C12"/>
  <c r="B12"/>
  <c r="N11"/>
  <c r="G11"/>
  <c r="F11"/>
  <c r="C11"/>
  <c r="B11"/>
  <c r="G10"/>
  <c r="F10"/>
  <c r="C10"/>
  <c r="B10"/>
  <c r="C9"/>
  <c r="B9"/>
  <c r="D71" l="1"/>
  <c r="H69"/>
  <c r="F65"/>
  <c r="P69"/>
  <c r="N65"/>
  <c r="E69"/>
  <c r="G65"/>
  <c r="C65" s="1"/>
  <c r="I69"/>
  <c r="O65"/>
  <c r="Q69"/>
  <c r="Q71" l="1"/>
  <c r="O71" s="1"/>
  <c r="O69"/>
  <c r="I71"/>
  <c r="G71" s="1"/>
  <c r="G69"/>
  <c r="E71"/>
  <c r="C71" s="1"/>
  <c r="C69"/>
  <c r="P71"/>
  <c r="N71" s="1"/>
  <c r="N69"/>
  <c r="H71"/>
  <c r="F71" s="1"/>
  <c r="F69"/>
  <c r="B69" s="1"/>
  <c r="B71"/>
</calcChain>
</file>

<file path=xl/sharedStrings.xml><?xml version="1.0" encoding="utf-8"?>
<sst xmlns="http://schemas.openxmlformats.org/spreadsheetml/2006/main" count="100" uniqueCount="78">
  <si>
    <t xml:space="preserve">　　　　　　　　　　　　　　　　　　　　　　　　　　　　　　　　　　　　　　　　　平成27年度　特定非営利活動にかかわる事業会計活動予算　　　　　　　　　　　　　　　　　　　　　　　　　　　　　　　　　　　　　　　　　　　　　　　　　                                                                                                  </t>
    <rPh sb="41" eb="43">
      <t>ヘイセイ</t>
    </rPh>
    <rPh sb="45" eb="47">
      <t>ネンド</t>
    </rPh>
    <rPh sb="48" eb="50">
      <t>トクテイ</t>
    </rPh>
    <rPh sb="50" eb="53">
      <t>ヒエイリ</t>
    </rPh>
    <rPh sb="53" eb="55">
      <t>カツドウ</t>
    </rPh>
    <rPh sb="60" eb="62">
      <t>ジギョウ</t>
    </rPh>
    <rPh sb="62" eb="64">
      <t>カイケイ</t>
    </rPh>
    <rPh sb="64" eb="66">
      <t>カツドウ</t>
    </rPh>
    <rPh sb="66" eb="68">
      <t>ヨサン</t>
    </rPh>
    <phoneticPr fontId="4"/>
  </si>
  <si>
    <t>　　　　　　　　　　　　　　　　　　　　　　　　　　　　　　　　　　　　　　　　　　　　　　　　　　　　　（法人・事業全体の 明細）</t>
    <rPh sb="54" eb="56">
      <t>ホウジン</t>
    </rPh>
    <rPh sb="57" eb="59">
      <t>ジギョウ</t>
    </rPh>
    <rPh sb="59" eb="61">
      <t>ゼンタイ</t>
    </rPh>
    <rPh sb="63" eb="65">
      <t>メイサイ</t>
    </rPh>
    <phoneticPr fontId="4"/>
  </si>
  <si>
    <t xml:space="preserve">                                                                                                  自　平成27年4月1日　　至　平成28年3月31日　　                                                              （単位：千円）　　　　　　　　　　　　　　　　　　　　　　　　　　　　　　　　　　　　　　　　　　　　　　　　　　　　　　　　　　　　　　　　　　　　　　　　　　　　　　</t>
    <rPh sb="98" eb="99">
      <t>ジ</t>
    </rPh>
    <rPh sb="100" eb="102">
      <t>ヘイセイ</t>
    </rPh>
    <rPh sb="104" eb="105">
      <t>ネン</t>
    </rPh>
    <rPh sb="106" eb="107">
      <t>ガツ</t>
    </rPh>
    <rPh sb="108" eb="109">
      <t>ニチ</t>
    </rPh>
    <rPh sb="111" eb="112">
      <t>イタル</t>
    </rPh>
    <rPh sb="113" eb="115">
      <t>ヘイセイ</t>
    </rPh>
    <rPh sb="117" eb="118">
      <t>ネン</t>
    </rPh>
    <rPh sb="119" eb="120">
      <t>ガツ</t>
    </rPh>
    <rPh sb="122" eb="123">
      <t>ニチ</t>
    </rPh>
    <phoneticPr fontId="4"/>
  </si>
  <si>
    <t>合　計</t>
    <phoneticPr fontId="4"/>
  </si>
  <si>
    <t>法人本部</t>
    <rPh sb="0" eb="2">
      <t>ホウジン</t>
    </rPh>
    <rPh sb="2" eb="4">
      <t>ホンブ</t>
    </rPh>
    <phoneticPr fontId="4"/>
  </si>
  <si>
    <t>作業所部門</t>
    <rPh sb="0" eb="2">
      <t>サギョウ</t>
    </rPh>
    <rPh sb="2" eb="3">
      <t>ショ</t>
    </rPh>
    <rPh sb="3" eb="5">
      <t>ブモン</t>
    </rPh>
    <phoneticPr fontId="4"/>
  </si>
  <si>
    <t>　ヘルパー部門</t>
    <rPh sb="5" eb="7">
      <t>ブモン</t>
    </rPh>
    <phoneticPr fontId="4"/>
  </si>
  <si>
    <t>手と手の広場</t>
    <phoneticPr fontId="4"/>
  </si>
  <si>
    <t>小　計</t>
    <rPh sb="0" eb="1">
      <t>ショウ</t>
    </rPh>
    <rPh sb="2" eb="3">
      <t>ケイ</t>
    </rPh>
    <phoneticPr fontId="4"/>
  </si>
  <si>
    <t>生活介護事業</t>
    <rPh sb="0" eb="2">
      <t>セイカツ</t>
    </rPh>
    <rPh sb="2" eb="4">
      <t>カイゴ</t>
    </rPh>
    <rPh sb="4" eb="6">
      <t>ジギョウ</t>
    </rPh>
    <phoneticPr fontId="4"/>
  </si>
  <si>
    <t>就労継続支援Ｂ型事業</t>
    <rPh sb="0" eb="2">
      <t>シュウロウ</t>
    </rPh>
    <rPh sb="2" eb="4">
      <t>ケイゾク</t>
    </rPh>
    <rPh sb="4" eb="6">
      <t>シエン</t>
    </rPh>
    <rPh sb="7" eb="8">
      <t>カタ</t>
    </rPh>
    <rPh sb="8" eb="10">
      <t>ジギョウ</t>
    </rPh>
    <phoneticPr fontId="4"/>
  </si>
  <si>
    <t>作業所特別会計</t>
    <rPh sb="0" eb="2">
      <t>サギョウ</t>
    </rPh>
    <rPh sb="2" eb="3">
      <t>ショ</t>
    </rPh>
    <rPh sb="3" eb="5">
      <t>トクベツ</t>
    </rPh>
    <rPh sb="5" eb="7">
      <t>カイケイ</t>
    </rPh>
    <phoneticPr fontId="4"/>
  </si>
  <si>
    <t>移動・居宅・同行</t>
    <phoneticPr fontId="4"/>
  </si>
  <si>
    <t>介護保険訪問介護</t>
    <rPh sb="0" eb="2">
      <t>カイゴ</t>
    </rPh>
    <rPh sb="2" eb="4">
      <t>ホケン</t>
    </rPh>
    <rPh sb="4" eb="6">
      <t>ホウモン</t>
    </rPh>
    <rPh sb="6" eb="8">
      <t>カイゴ</t>
    </rPh>
    <phoneticPr fontId="4"/>
  </si>
  <si>
    <t>放課後デイサービス</t>
    <phoneticPr fontId="4"/>
  </si>
  <si>
    <t>26年度実績</t>
    <rPh sb="2" eb="4">
      <t>ネンド</t>
    </rPh>
    <rPh sb="4" eb="6">
      <t>ジッセキ</t>
    </rPh>
    <phoneticPr fontId="4"/>
  </si>
  <si>
    <t>27年度予算</t>
    <rPh sb="2" eb="4">
      <t>ネンド</t>
    </rPh>
    <rPh sb="4" eb="6">
      <t>ヨサン</t>
    </rPh>
    <phoneticPr fontId="4"/>
  </si>
  <si>
    <t>26年度合計</t>
    <phoneticPr fontId="4"/>
  </si>
  <si>
    <t>［経常収支の部］</t>
    <rPh sb="1" eb="3">
      <t>ケイジョウ</t>
    </rPh>
    <rPh sb="3" eb="5">
      <t>シュウシ</t>
    </rPh>
    <rPh sb="6" eb="7">
      <t>ブ</t>
    </rPh>
    <phoneticPr fontId="4"/>
  </si>
  <si>
    <t>1.正会員会費収入</t>
    <rPh sb="2" eb="5">
      <t>セイカイイン</t>
    </rPh>
    <rPh sb="5" eb="7">
      <t>カイヒ</t>
    </rPh>
    <rPh sb="7" eb="9">
      <t>シュウニュウ</t>
    </rPh>
    <phoneticPr fontId="4"/>
  </si>
  <si>
    <t>2.助成金収入（含寄付金）</t>
    <phoneticPr fontId="4"/>
  </si>
  <si>
    <t>3.国保連保険収入</t>
    <rPh sb="2" eb="5">
      <t>コクホレン</t>
    </rPh>
    <phoneticPr fontId="4"/>
  </si>
  <si>
    <t>4.利用者負担金収益</t>
    <rPh sb="2" eb="5">
      <t>リヨウシャ</t>
    </rPh>
    <rPh sb="5" eb="7">
      <t>フタン</t>
    </rPh>
    <rPh sb="7" eb="8">
      <t>キン</t>
    </rPh>
    <rPh sb="8" eb="10">
      <t>シュウエキ</t>
    </rPh>
    <phoneticPr fontId="4"/>
  </si>
  <si>
    <t>5.バザー収入</t>
    <phoneticPr fontId="4"/>
  </si>
  <si>
    <t>6.菓子販売収益</t>
    <phoneticPr fontId="4"/>
  </si>
  <si>
    <t>7.縫製品等販売収益</t>
    <phoneticPr fontId="4"/>
  </si>
  <si>
    <t>8.請負作業収益</t>
    <phoneticPr fontId="4"/>
  </si>
  <si>
    <t>9.雑収入</t>
    <rPh sb="2" eb="3">
      <t>ザツ</t>
    </rPh>
    <rPh sb="3" eb="5">
      <t>シュウニュウ</t>
    </rPh>
    <phoneticPr fontId="4"/>
  </si>
  <si>
    <t>経常収入　計</t>
    <rPh sb="0" eb="2">
      <t>ケイジョウ</t>
    </rPh>
    <rPh sb="2" eb="4">
      <t>シュウニュウ</t>
    </rPh>
    <rPh sb="5" eb="6">
      <t>ケイ</t>
    </rPh>
    <phoneticPr fontId="4"/>
  </si>
  <si>
    <t>1．事業費</t>
    <phoneticPr fontId="4"/>
  </si>
  <si>
    <t>　　職員俸給</t>
    <rPh sb="2" eb="4">
      <t>ショクイン</t>
    </rPh>
    <rPh sb="4" eb="6">
      <t>ホウキュウ</t>
    </rPh>
    <phoneticPr fontId="4"/>
  </si>
  <si>
    <t>　　非常勤職員給与</t>
    <rPh sb="2" eb="5">
      <t>ヒジョウキン</t>
    </rPh>
    <rPh sb="5" eb="7">
      <t>ショクイン</t>
    </rPh>
    <rPh sb="7" eb="9">
      <t>キュウヨ</t>
    </rPh>
    <phoneticPr fontId="4"/>
  </si>
  <si>
    <t>　　法定福利費</t>
    <rPh sb="2" eb="4">
      <t>ホウテイ</t>
    </rPh>
    <rPh sb="4" eb="6">
      <t>フクリ</t>
    </rPh>
    <rPh sb="6" eb="7">
      <t>ヒ</t>
    </rPh>
    <phoneticPr fontId="4"/>
  </si>
  <si>
    <t>　　福利厚生費</t>
    <rPh sb="2" eb="4">
      <t>フクリ</t>
    </rPh>
    <rPh sb="4" eb="7">
      <t>コウセイヒ</t>
    </rPh>
    <phoneticPr fontId="4"/>
  </si>
  <si>
    <t>　　退職給付費用</t>
    <phoneticPr fontId="4"/>
  </si>
  <si>
    <t>　　ヘルパー報酬</t>
    <rPh sb="6" eb="8">
      <t>ホウシュウ</t>
    </rPh>
    <phoneticPr fontId="4"/>
  </si>
  <si>
    <t>　　ヘルパー交通費</t>
    <rPh sb="6" eb="9">
      <t>コウツウヒ</t>
    </rPh>
    <phoneticPr fontId="4"/>
  </si>
  <si>
    <t>　　工賃手当</t>
    <phoneticPr fontId="4"/>
  </si>
  <si>
    <t>　　交通費手当</t>
    <phoneticPr fontId="4"/>
  </si>
  <si>
    <t>　　菓子等材料費</t>
    <phoneticPr fontId="4"/>
  </si>
  <si>
    <t>　　縫製品等材料費</t>
    <phoneticPr fontId="4"/>
  </si>
  <si>
    <t>　　旅費交通費</t>
    <phoneticPr fontId="4"/>
  </si>
  <si>
    <t>　　バザー等物品購入費</t>
    <phoneticPr fontId="4"/>
  </si>
  <si>
    <t>　　業務委託費</t>
    <phoneticPr fontId="4"/>
  </si>
  <si>
    <t>　　諸謝金</t>
    <phoneticPr fontId="4"/>
  </si>
  <si>
    <t>　　車両費</t>
    <phoneticPr fontId="4"/>
  </si>
  <si>
    <t>　　車両燃料費</t>
    <rPh sb="4" eb="7">
      <t>ネンリョウヒ</t>
    </rPh>
    <phoneticPr fontId="4"/>
  </si>
  <si>
    <t>　　会議費</t>
    <rPh sb="2" eb="5">
      <t>カイギヒ</t>
    </rPh>
    <phoneticPr fontId="4"/>
  </si>
  <si>
    <t>　　運搬費</t>
    <phoneticPr fontId="4"/>
  </si>
  <si>
    <t>　　通信費</t>
    <phoneticPr fontId="4"/>
  </si>
  <si>
    <t>　　消耗品費</t>
    <phoneticPr fontId="4"/>
  </si>
  <si>
    <t>　　器具什器費</t>
    <phoneticPr fontId="4"/>
  </si>
  <si>
    <t>　　修繕費</t>
    <phoneticPr fontId="4"/>
  </si>
  <si>
    <t>　　水道光熱費</t>
    <phoneticPr fontId="4"/>
  </si>
  <si>
    <t>　　地代家賃</t>
    <phoneticPr fontId="4"/>
  </si>
  <si>
    <t>　　自立訓練費</t>
    <phoneticPr fontId="4"/>
  </si>
  <si>
    <t>　　保険料</t>
    <phoneticPr fontId="4"/>
  </si>
  <si>
    <t>　　減価償却費</t>
    <phoneticPr fontId="4"/>
  </si>
  <si>
    <t>　　保健衛生費</t>
    <phoneticPr fontId="4"/>
  </si>
  <si>
    <t>　　諸会費</t>
    <phoneticPr fontId="4"/>
  </si>
  <si>
    <t>　　リース料</t>
    <phoneticPr fontId="4"/>
  </si>
  <si>
    <t>　　行事費</t>
    <phoneticPr fontId="4"/>
  </si>
  <si>
    <t>　　研修費</t>
    <phoneticPr fontId="4"/>
  </si>
  <si>
    <t>　　雑費他</t>
    <rPh sb="2" eb="4">
      <t>ザッピ</t>
    </rPh>
    <rPh sb="4" eb="5">
      <t>ホカ</t>
    </rPh>
    <phoneticPr fontId="4"/>
  </si>
  <si>
    <t>2．管理費</t>
  </si>
  <si>
    <t>　　役員報酬</t>
    <phoneticPr fontId="4"/>
  </si>
  <si>
    <t>　　非常勤職員給与</t>
    <phoneticPr fontId="4"/>
  </si>
  <si>
    <t>　　会議費</t>
    <phoneticPr fontId="4"/>
  </si>
  <si>
    <t>　　通信費</t>
    <rPh sb="4" eb="5">
      <t>ヒ</t>
    </rPh>
    <phoneticPr fontId="4"/>
  </si>
  <si>
    <t>　　租税公課</t>
    <phoneticPr fontId="4"/>
  </si>
  <si>
    <t>経常支出　計</t>
    <rPh sb="0" eb="2">
      <t>ケイジョウ</t>
    </rPh>
    <rPh sb="2" eb="4">
      <t>シシュツ</t>
    </rPh>
    <rPh sb="5" eb="6">
      <t>ケイ</t>
    </rPh>
    <phoneticPr fontId="4"/>
  </si>
  <si>
    <t>経常収支差額</t>
    <rPh sb="0" eb="2">
      <t>ケイジョウ</t>
    </rPh>
    <phoneticPr fontId="4"/>
  </si>
  <si>
    <t>法人税、住民税及び事業税</t>
    <phoneticPr fontId="4"/>
  </si>
  <si>
    <t>　過年度修正損益</t>
    <phoneticPr fontId="4"/>
  </si>
  <si>
    <t>　　支払寄付金</t>
    <phoneticPr fontId="4"/>
  </si>
  <si>
    <t>　次期繰越収支差額</t>
    <rPh sb="1" eb="3">
      <t>ジキ</t>
    </rPh>
    <rPh sb="3" eb="4">
      <t>ク</t>
    </rPh>
    <rPh sb="4" eb="5">
      <t>コ</t>
    </rPh>
    <rPh sb="5" eb="7">
      <t>シュウシ</t>
    </rPh>
    <rPh sb="7" eb="9">
      <t>サガク</t>
    </rPh>
    <phoneticPr fontId="4"/>
  </si>
  <si>
    <t>　前期繰越正味財産額</t>
    <rPh sb="1" eb="3">
      <t>ゼンキ</t>
    </rPh>
    <rPh sb="3" eb="5">
      <t>クリコシ</t>
    </rPh>
    <rPh sb="5" eb="7">
      <t>ショウミ</t>
    </rPh>
    <rPh sb="7" eb="9">
      <t>ザイサン</t>
    </rPh>
    <rPh sb="9" eb="10">
      <t>ガク</t>
    </rPh>
    <phoneticPr fontId="4"/>
  </si>
  <si>
    <t>　当期正味財産合計</t>
    <rPh sb="1" eb="3">
      <t>トウキ</t>
    </rPh>
    <rPh sb="3" eb="5">
      <t>ショウミ</t>
    </rPh>
    <rPh sb="5" eb="7">
      <t>ザイサン</t>
    </rPh>
    <rPh sb="7" eb="9">
      <t>ゴウケイ</t>
    </rPh>
    <phoneticPr fontId="4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</si>
</sst>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,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b/>
      <sz val="7"/>
      <name val="ＭＳ 明朝"/>
      <family val="1"/>
      <charset val="128"/>
    </font>
    <font>
      <b/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7">
    <xf numFmtId="0" fontId="0" fillId="0" borderId="0" xfId="0"/>
    <xf numFmtId="176" fontId="2" fillId="0" borderId="0" xfId="1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76" fontId="5" fillId="0" borderId="0" xfId="1" applyNumberFormat="1" applyFont="1" applyAlignment="1">
      <alignment vertical="center"/>
    </xf>
    <xf numFmtId="176" fontId="6" fillId="0" borderId="0" xfId="1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176" fontId="8" fillId="0" borderId="0" xfId="1" applyNumberFormat="1" applyFont="1" applyAlignment="1">
      <alignment vertical="center"/>
    </xf>
    <xf numFmtId="176" fontId="6" fillId="0" borderId="1" xfId="1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176" fontId="8" fillId="0" borderId="2" xfId="1" applyNumberFormat="1" applyFont="1" applyBorder="1" applyAlignment="1">
      <alignment horizontal="left" vertical="center"/>
    </xf>
    <xf numFmtId="176" fontId="2" fillId="0" borderId="3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8" fillId="0" borderId="4" xfId="1" applyNumberFormat="1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6" fillId="0" borderId="8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76" fontId="5" fillId="0" borderId="18" xfId="1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6" fontId="5" fillId="0" borderId="19" xfId="1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5" fillId="0" borderId="4" xfId="1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5" fillId="0" borderId="22" xfId="1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24" xfId="1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177" fontId="11" fillId="2" borderId="27" xfId="1" applyNumberFormat="1" applyFont="1" applyFill="1" applyBorder="1" applyAlignment="1">
      <alignment horizontal="center" vertical="center" wrapText="1"/>
    </xf>
    <xf numFmtId="176" fontId="11" fillId="0" borderId="28" xfId="1" applyNumberFormat="1" applyFont="1" applyFill="1" applyBorder="1" applyAlignment="1">
      <alignment horizontal="center" vertical="center" wrapText="1"/>
    </xf>
    <xf numFmtId="177" fontId="11" fillId="2" borderId="29" xfId="1" applyNumberFormat="1" applyFont="1" applyFill="1" applyBorder="1" applyAlignment="1">
      <alignment horizontal="center" vertical="center" wrapText="1"/>
    </xf>
    <xf numFmtId="176" fontId="11" fillId="0" borderId="29" xfId="1" applyNumberFormat="1" applyFont="1" applyFill="1" applyBorder="1" applyAlignment="1">
      <alignment horizontal="center" vertical="center" wrapText="1"/>
    </xf>
    <xf numFmtId="177" fontId="11" fillId="2" borderId="24" xfId="1" applyNumberFormat="1" applyFont="1" applyFill="1" applyBorder="1" applyAlignment="1">
      <alignment horizontal="center" vertical="center" wrapText="1"/>
    </xf>
    <xf numFmtId="176" fontId="11" fillId="0" borderId="30" xfId="1" applyNumberFormat="1" applyFont="1" applyFill="1" applyBorder="1" applyAlignment="1">
      <alignment horizontal="center" vertical="center" wrapText="1"/>
    </xf>
    <xf numFmtId="177" fontId="11" fillId="2" borderId="31" xfId="1" applyNumberFormat="1" applyFont="1" applyFill="1" applyBorder="1" applyAlignment="1">
      <alignment horizontal="center" vertical="center" wrapText="1"/>
    </xf>
    <xf numFmtId="177" fontId="11" fillId="2" borderId="32" xfId="1" applyNumberFormat="1" applyFont="1" applyFill="1" applyBorder="1" applyAlignment="1">
      <alignment horizontal="center" vertical="center" wrapText="1"/>
    </xf>
    <xf numFmtId="176" fontId="11" fillId="0" borderId="33" xfId="1" applyNumberFormat="1" applyFont="1" applyFill="1" applyBorder="1" applyAlignment="1">
      <alignment horizontal="center" vertical="center" wrapText="1"/>
    </xf>
    <xf numFmtId="177" fontId="11" fillId="2" borderId="34" xfId="1" applyNumberFormat="1" applyFont="1" applyFill="1" applyBorder="1" applyAlignment="1">
      <alignment horizontal="center" vertical="center" wrapText="1"/>
    </xf>
    <xf numFmtId="176" fontId="11" fillId="0" borderId="27" xfId="1" applyNumberFormat="1" applyFont="1" applyFill="1" applyBorder="1" applyAlignment="1">
      <alignment horizontal="center" vertical="center" wrapText="1"/>
    </xf>
    <xf numFmtId="176" fontId="11" fillId="0" borderId="0" xfId="1" applyNumberFormat="1" applyFont="1" applyAlignment="1">
      <alignment horizontal="center" vertical="center"/>
    </xf>
    <xf numFmtId="176" fontId="8" fillId="0" borderId="35" xfId="1" applyNumberFormat="1" applyFont="1" applyBorder="1" applyAlignment="1">
      <alignment horizontal="center" vertical="center"/>
    </xf>
    <xf numFmtId="177" fontId="8" fillId="2" borderId="36" xfId="1" applyNumberFormat="1" applyFont="1" applyFill="1" applyBorder="1" applyAlignment="1">
      <alignment horizontal="right" vertical="center"/>
    </xf>
    <xf numFmtId="177" fontId="8" fillId="0" borderId="37" xfId="1" applyNumberFormat="1" applyFont="1" applyFill="1" applyBorder="1" applyAlignment="1">
      <alignment horizontal="right" vertical="center"/>
    </xf>
    <xf numFmtId="177" fontId="8" fillId="2" borderId="7" xfId="1" applyNumberFormat="1" applyFont="1" applyFill="1" applyBorder="1" applyAlignment="1">
      <alignment horizontal="right" vertical="center"/>
    </xf>
    <xf numFmtId="177" fontId="8" fillId="0" borderId="38" xfId="1" applyNumberFormat="1" applyFont="1" applyFill="1" applyBorder="1" applyAlignment="1">
      <alignment horizontal="right" vertical="center"/>
    </xf>
    <xf numFmtId="177" fontId="8" fillId="2" borderId="39" xfId="1" applyNumberFormat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 vertical="center"/>
    </xf>
    <xf numFmtId="177" fontId="8" fillId="2" borderId="40" xfId="1" applyNumberFormat="1" applyFont="1" applyFill="1" applyBorder="1" applyAlignment="1">
      <alignment horizontal="right" vertical="center"/>
    </xf>
    <xf numFmtId="177" fontId="8" fillId="0" borderId="41" xfId="1" applyNumberFormat="1" applyFont="1" applyFill="1" applyBorder="1" applyAlignment="1">
      <alignment horizontal="right" vertical="center"/>
    </xf>
    <xf numFmtId="177" fontId="8" fillId="2" borderId="0" xfId="1" applyNumberFormat="1" applyFont="1" applyFill="1" applyBorder="1" applyAlignment="1">
      <alignment horizontal="right" vertical="center"/>
    </xf>
    <xf numFmtId="177" fontId="8" fillId="0" borderId="7" xfId="1" applyNumberFormat="1" applyFont="1" applyFill="1" applyBorder="1" applyAlignment="1">
      <alignment horizontal="right" vertical="center"/>
    </xf>
    <xf numFmtId="177" fontId="8" fillId="2" borderId="42" xfId="1" applyNumberFormat="1" applyFont="1" applyFill="1" applyBorder="1" applyAlignment="1">
      <alignment horizontal="right" vertical="center"/>
    </xf>
    <xf numFmtId="177" fontId="8" fillId="0" borderId="17" xfId="1" applyNumberFormat="1" applyFont="1" applyFill="1" applyBorder="1" applyAlignment="1">
      <alignment horizontal="right" vertical="center"/>
    </xf>
    <xf numFmtId="177" fontId="8" fillId="2" borderId="16" xfId="1" applyNumberFormat="1" applyFont="1" applyFill="1" applyBorder="1" applyAlignment="1">
      <alignment horizontal="right" vertical="center"/>
    </xf>
    <xf numFmtId="177" fontId="8" fillId="2" borderId="19" xfId="1" applyNumberFormat="1" applyFont="1" applyFill="1" applyBorder="1" applyAlignment="1">
      <alignment vertical="center"/>
    </xf>
    <xf numFmtId="177" fontId="8" fillId="0" borderId="43" xfId="1" applyNumberFormat="1" applyFont="1" applyFill="1" applyBorder="1" applyAlignment="1">
      <alignment vertical="center"/>
    </xf>
    <xf numFmtId="177" fontId="8" fillId="2" borderId="5" xfId="1" applyNumberFormat="1" applyFont="1" applyFill="1" applyBorder="1" applyAlignment="1">
      <alignment vertical="center"/>
    </xf>
    <xf numFmtId="177" fontId="8" fillId="0" borderId="21" xfId="1" applyNumberFormat="1" applyFont="1" applyFill="1" applyBorder="1" applyAlignment="1">
      <alignment vertical="center"/>
    </xf>
    <xf numFmtId="177" fontId="8" fillId="2" borderId="36" xfId="1" applyNumberFormat="1" applyFont="1" applyFill="1" applyBorder="1" applyAlignment="1">
      <alignment vertical="center"/>
    </xf>
    <xf numFmtId="177" fontId="8" fillId="0" borderId="36" xfId="1" applyNumberFormat="1" applyFont="1" applyFill="1" applyBorder="1" applyAlignment="1">
      <alignment vertical="center"/>
    </xf>
    <xf numFmtId="176" fontId="13" fillId="0" borderId="44" xfId="1" applyNumberFormat="1" applyFont="1" applyBorder="1" applyAlignment="1">
      <alignment vertical="center"/>
    </xf>
    <xf numFmtId="177" fontId="13" fillId="2" borderId="45" xfId="1" applyNumberFormat="1" applyFont="1" applyFill="1" applyBorder="1" applyAlignment="1">
      <alignment horizontal="right" vertical="center"/>
    </xf>
    <xf numFmtId="177" fontId="13" fillId="0" borderId="46" xfId="1" applyNumberFormat="1" applyFont="1" applyFill="1" applyBorder="1" applyAlignment="1">
      <alignment horizontal="right" vertical="center"/>
    </xf>
    <xf numFmtId="177" fontId="13" fillId="2" borderId="44" xfId="1" applyNumberFormat="1" applyFont="1" applyFill="1" applyBorder="1" applyAlignment="1">
      <alignment horizontal="right" vertical="center"/>
    </xf>
    <xf numFmtId="177" fontId="13" fillId="2" borderId="47" xfId="1" applyNumberFormat="1" applyFont="1" applyFill="1" applyBorder="1" applyAlignment="1">
      <alignment horizontal="right" vertical="center"/>
    </xf>
    <xf numFmtId="177" fontId="13" fillId="0" borderId="48" xfId="1" applyNumberFormat="1" applyFont="1" applyFill="1" applyBorder="1" applyAlignment="1">
      <alignment horizontal="right" vertical="center"/>
    </xf>
    <xf numFmtId="177" fontId="11" fillId="2" borderId="49" xfId="1" applyNumberFormat="1" applyFont="1" applyFill="1" applyBorder="1" applyAlignment="1">
      <alignment horizontal="right" vertical="center"/>
    </xf>
    <xf numFmtId="177" fontId="11" fillId="0" borderId="50" xfId="1" applyNumberFormat="1" applyFont="1" applyFill="1" applyBorder="1" applyAlignment="1">
      <alignment horizontal="right" vertical="center"/>
    </xf>
    <xf numFmtId="177" fontId="11" fillId="2" borderId="48" xfId="1" applyNumberFormat="1" applyFont="1" applyFill="1" applyBorder="1" applyAlignment="1">
      <alignment horizontal="right" vertical="center"/>
    </xf>
    <xf numFmtId="177" fontId="11" fillId="0" borderId="44" xfId="1" applyNumberFormat="1" applyFont="1" applyFill="1" applyBorder="1" applyAlignment="1">
      <alignment horizontal="right" vertical="center"/>
    </xf>
    <xf numFmtId="177" fontId="11" fillId="2" borderId="51" xfId="1" applyNumberFormat="1" applyFont="1" applyFill="1" applyBorder="1" applyAlignment="1">
      <alignment horizontal="right" vertical="center"/>
    </xf>
    <xf numFmtId="177" fontId="13" fillId="0" borderId="52" xfId="1" applyNumberFormat="1" applyFont="1" applyFill="1" applyBorder="1" applyAlignment="1">
      <alignment horizontal="right" vertical="center"/>
    </xf>
    <xf numFmtId="177" fontId="13" fillId="2" borderId="53" xfId="1" applyNumberFormat="1" applyFont="1" applyFill="1" applyBorder="1" applyAlignment="1">
      <alignment horizontal="right" vertical="center"/>
    </xf>
    <xf numFmtId="177" fontId="13" fillId="2" borderId="49" xfId="1" applyNumberFormat="1" applyFont="1" applyFill="1" applyBorder="1" applyAlignment="1">
      <alignment vertical="center"/>
    </xf>
    <xf numFmtId="177" fontId="13" fillId="0" borderId="50" xfId="1" applyNumberFormat="1" applyFont="1" applyFill="1" applyBorder="1" applyAlignment="1">
      <alignment vertical="center"/>
    </xf>
    <xf numFmtId="177" fontId="13" fillId="2" borderId="54" xfId="1" applyNumberFormat="1" applyFont="1" applyFill="1" applyBorder="1" applyAlignment="1">
      <alignment vertical="center"/>
    </xf>
    <xf numFmtId="177" fontId="13" fillId="0" borderId="52" xfId="1" applyNumberFormat="1" applyFont="1" applyFill="1" applyBorder="1" applyAlignment="1">
      <alignment vertical="center"/>
    </xf>
    <xf numFmtId="177" fontId="13" fillId="2" borderId="45" xfId="1" applyNumberFormat="1" applyFont="1" applyFill="1" applyBorder="1" applyAlignment="1">
      <alignment vertical="center"/>
    </xf>
    <xf numFmtId="177" fontId="13" fillId="0" borderId="45" xfId="1" applyNumberFormat="1" applyFont="1" applyFill="1" applyBorder="1" applyAlignment="1">
      <alignment vertical="center"/>
    </xf>
    <xf numFmtId="176" fontId="12" fillId="0" borderId="0" xfId="1" applyNumberFormat="1" applyFont="1" applyAlignment="1">
      <alignment vertical="center"/>
    </xf>
    <xf numFmtId="176" fontId="13" fillId="0" borderId="44" xfId="1" applyNumberFormat="1" applyFont="1" applyBorder="1" applyAlignment="1">
      <alignment horizontal="left" vertical="center"/>
    </xf>
    <xf numFmtId="177" fontId="11" fillId="2" borderId="49" xfId="1" applyNumberFormat="1" applyFont="1" applyFill="1" applyBorder="1" applyAlignment="1">
      <alignment vertical="center"/>
    </xf>
    <xf numFmtId="177" fontId="11" fillId="0" borderId="50" xfId="1" applyNumberFormat="1" applyFont="1" applyFill="1" applyBorder="1" applyAlignment="1">
      <alignment vertical="center"/>
    </xf>
    <xf numFmtId="177" fontId="11" fillId="2" borderId="54" xfId="1" applyNumberFormat="1" applyFont="1" applyFill="1" applyBorder="1" applyAlignment="1">
      <alignment vertical="center"/>
    </xf>
    <xf numFmtId="177" fontId="11" fillId="0" borderId="52" xfId="1" applyNumberFormat="1" applyFont="1" applyFill="1" applyBorder="1" applyAlignment="1">
      <alignment vertical="center"/>
    </xf>
    <xf numFmtId="177" fontId="11" fillId="2" borderId="45" xfId="1" applyNumberFormat="1" applyFont="1" applyFill="1" applyBorder="1" applyAlignment="1">
      <alignment vertical="center"/>
    </xf>
    <xf numFmtId="177" fontId="11" fillId="0" borderId="45" xfId="1" applyNumberFormat="1" applyFont="1" applyFill="1" applyBorder="1" applyAlignment="1">
      <alignment vertical="center"/>
    </xf>
    <xf numFmtId="177" fontId="13" fillId="0" borderId="44" xfId="1" applyNumberFormat="1" applyFont="1" applyFill="1" applyBorder="1" applyAlignment="1">
      <alignment horizontal="right" vertical="center"/>
    </xf>
    <xf numFmtId="177" fontId="11" fillId="0" borderId="52" xfId="1" applyNumberFormat="1" applyFont="1" applyFill="1" applyBorder="1" applyAlignment="1">
      <alignment horizontal="right" vertical="center"/>
    </xf>
    <xf numFmtId="177" fontId="11" fillId="2" borderId="54" xfId="1" applyNumberFormat="1" applyFont="1" applyFill="1" applyBorder="1" applyAlignment="1">
      <alignment horizontal="right" vertical="center"/>
    </xf>
    <xf numFmtId="177" fontId="13" fillId="0" borderId="45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Alignment="1">
      <alignment vertical="center"/>
    </xf>
    <xf numFmtId="176" fontId="13" fillId="0" borderId="55" xfId="1" applyNumberFormat="1" applyFont="1" applyBorder="1" applyAlignment="1">
      <alignment vertical="center"/>
    </xf>
    <xf numFmtId="177" fontId="13" fillId="2" borderId="56" xfId="1" applyNumberFormat="1" applyFont="1" applyFill="1" applyBorder="1" applyAlignment="1">
      <alignment horizontal="right" vertical="center"/>
    </xf>
    <xf numFmtId="177" fontId="13" fillId="0" borderId="57" xfId="1" applyNumberFormat="1" applyFont="1" applyFill="1" applyBorder="1" applyAlignment="1">
      <alignment horizontal="right" vertical="center"/>
    </xf>
    <xf numFmtId="177" fontId="13" fillId="2" borderId="55" xfId="1" applyNumberFormat="1" applyFont="1" applyFill="1" applyBorder="1" applyAlignment="1">
      <alignment horizontal="right" vertical="center"/>
    </xf>
    <xf numFmtId="177" fontId="13" fillId="2" borderId="58" xfId="1" applyNumberFormat="1" applyFont="1" applyFill="1" applyBorder="1" applyAlignment="1">
      <alignment horizontal="right" vertical="center"/>
    </xf>
    <xf numFmtId="177" fontId="13" fillId="0" borderId="59" xfId="1" applyNumberFormat="1" applyFont="1" applyFill="1" applyBorder="1" applyAlignment="1">
      <alignment horizontal="right" vertical="center"/>
    </xf>
    <xf numFmtId="177" fontId="11" fillId="2" borderId="60" xfId="1" applyNumberFormat="1" applyFont="1" applyFill="1" applyBorder="1" applyAlignment="1">
      <alignment horizontal="right" vertical="center"/>
    </xf>
    <xf numFmtId="177" fontId="11" fillId="0" borderId="61" xfId="1" applyNumberFormat="1" applyFont="1" applyFill="1" applyBorder="1" applyAlignment="1">
      <alignment horizontal="right" vertical="center"/>
    </xf>
    <xf numFmtId="177" fontId="11" fillId="2" borderId="59" xfId="1" applyNumberFormat="1" applyFont="1" applyFill="1" applyBorder="1" applyAlignment="1">
      <alignment horizontal="right" vertical="center"/>
    </xf>
    <xf numFmtId="177" fontId="11" fillId="2" borderId="62" xfId="1" applyNumberFormat="1" applyFont="1" applyFill="1" applyBorder="1" applyAlignment="1">
      <alignment horizontal="right" vertical="center"/>
    </xf>
    <xf numFmtId="177" fontId="13" fillId="0" borderId="63" xfId="1" applyNumberFormat="1" applyFont="1" applyFill="1" applyBorder="1" applyAlignment="1">
      <alignment horizontal="right" vertical="center"/>
    </xf>
    <xf numFmtId="177" fontId="13" fillId="2" borderId="64" xfId="1" applyNumberFormat="1" applyFont="1" applyFill="1" applyBorder="1" applyAlignment="1">
      <alignment horizontal="right" vertical="center"/>
    </xf>
    <xf numFmtId="177" fontId="13" fillId="0" borderId="55" xfId="1" applyNumberFormat="1" applyFont="1" applyFill="1" applyBorder="1" applyAlignment="1">
      <alignment horizontal="right" vertical="center"/>
    </xf>
    <xf numFmtId="177" fontId="11" fillId="2" borderId="60" xfId="1" applyNumberFormat="1" applyFont="1" applyFill="1" applyBorder="1" applyAlignment="1">
      <alignment vertical="center"/>
    </xf>
    <xf numFmtId="177" fontId="11" fillId="0" borderId="61" xfId="1" applyNumberFormat="1" applyFont="1" applyFill="1" applyBorder="1" applyAlignment="1">
      <alignment vertical="center"/>
    </xf>
    <xf numFmtId="177" fontId="11" fillId="2" borderId="65" xfId="1" applyNumberFormat="1" applyFont="1" applyFill="1" applyBorder="1" applyAlignment="1">
      <alignment vertical="center"/>
    </xf>
    <xf numFmtId="177" fontId="11" fillId="0" borderId="63" xfId="1" applyNumberFormat="1" applyFont="1" applyFill="1" applyBorder="1" applyAlignment="1">
      <alignment vertical="center"/>
    </xf>
    <xf numFmtId="177" fontId="13" fillId="2" borderId="66" xfId="1" applyNumberFormat="1" applyFont="1" applyFill="1" applyBorder="1" applyAlignment="1">
      <alignment vertical="center"/>
    </xf>
    <xf numFmtId="177" fontId="13" fillId="0" borderId="66" xfId="1" applyNumberFormat="1" applyFont="1" applyFill="1" applyBorder="1" applyAlignment="1">
      <alignment vertical="center"/>
    </xf>
    <xf numFmtId="176" fontId="13" fillId="3" borderId="67" xfId="1" applyNumberFormat="1" applyFont="1" applyFill="1" applyBorder="1" applyAlignment="1">
      <alignment horizontal="center" vertical="center"/>
    </xf>
    <xf numFmtId="177" fontId="13" fillId="3" borderId="68" xfId="1" applyNumberFormat="1" applyFont="1" applyFill="1" applyBorder="1" applyAlignment="1">
      <alignment horizontal="right" vertical="center"/>
    </xf>
    <xf numFmtId="177" fontId="13" fillId="3" borderId="69" xfId="1" applyNumberFormat="1" applyFont="1" applyFill="1" applyBorder="1" applyAlignment="1">
      <alignment horizontal="right" vertical="center"/>
    </xf>
    <xf numFmtId="177" fontId="13" fillId="3" borderId="67" xfId="1" applyNumberFormat="1" applyFont="1" applyFill="1" applyBorder="1" applyAlignment="1">
      <alignment horizontal="right" vertical="center"/>
    </xf>
    <xf numFmtId="177" fontId="13" fillId="3" borderId="70" xfId="1" applyNumberFormat="1" applyFont="1" applyFill="1" applyBorder="1" applyAlignment="1">
      <alignment horizontal="right" vertical="center"/>
    </xf>
    <xf numFmtId="177" fontId="13" fillId="3" borderId="71" xfId="1" applyNumberFormat="1" applyFont="1" applyFill="1" applyBorder="1" applyAlignment="1">
      <alignment horizontal="right" vertical="center"/>
    </xf>
    <xf numFmtId="177" fontId="13" fillId="3" borderId="72" xfId="1" applyNumberFormat="1" applyFont="1" applyFill="1" applyBorder="1" applyAlignment="1">
      <alignment horizontal="right" vertical="center"/>
    </xf>
    <xf numFmtId="177" fontId="13" fillId="3" borderId="73" xfId="1" applyNumberFormat="1" applyFont="1" applyFill="1" applyBorder="1" applyAlignment="1">
      <alignment horizontal="right" vertical="center"/>
    </xf>
    <xf numFmtId="177" fontId="13" fillId="3" borderId="74" xfId="1" applyNumberFormat="1" applyFont="1" applyFill="1" applyBorder="1" applyAlignment="1">
      <alignment horizontal="right" vertical="center"/>
    </xf>
    <xf numFmtId="177" fontId="13" fillId="3" borderId="75" xfId="1" applyNumberFormat="1" applyFont="1" applyFill="1" applyBorder="1" applyAlignment="1">
      <alignment horizontal="right" vertical="center"/>
    </xf>
    <xf numFmtId="177" fontId="13" fillId="3" borderId="74" xfId="1" applyNumberFormat="1" applyFont="1" applyFill="1" applyBorder="1" applyAlignment="1">
      <alignment vertical="center"/>
    </xf>
    <xf numFmtId="177" fontId="13" fillId="3" borderId="76" xfId="1" applyNumberFormat="1" applyFont="1" applyFill="1" applyBorder="1" applyAlignment="1">
      <alignment horizontal="right" vertical="center"/>
    </xf>
    <xf numFmtId="176" fontId="13" fillId="4" borderId="77" xfId="1" applyNumberFormat="1" applyFont="1" applyFill="1" applyBorder="1" applyAlignment="1">
      <alignment vertical="center"/>
    </xf>
    <xf numFmtId="177" fontId="13" fillId="4" borderId="78" xfId="1" applyNumberFormat="1" applyFont="1" applyFill="1" applyBorder="1" applyAlignment="1">
      <alignment horizontal="right" vertical="center"/>
    </xf>
    <xf numFmtId="177" fontId="13" fillId="4" borderId="79" xfId="1" applyNumberFormat="1" applyFont="1" applyFill="1" applyBorder="1" applyAlignment="1">
      <alignment horizontal="right" vertical="center"/>
    </xf>
    <xf numFmtId="177" fontId="13" fillId="4" borderId="77" xfId="1" applyNumberFormat="1" applyFont="1" applyFill="1" applyBorder="1" applyAlignment="1">
      <alignment horizontal="right" vertical="center"/>
    </xf>
    <xf numFmtId="177" fontId="13" fillId="4" borderId="80" xfId="1" applyNumberFormat="1" applyFont="1" applyFill="1" applyBorder="1" applyAlignment="1">
      <alignment horizontal="right" vertical="center"/>
    </xf>
    <xf numFmtId="177" fontId="13" fillId="4" borderId="81" xfId="1" applyNumberFormat="1" applyFont="1" applyFill="1" applyBorder="1" applyAlignment="1">
      <alignment horizontal="right" vertical="center"/>
    </xf>
    <xf numFmtId="177" fontId="13" fillId="4" borderId="82" xfId="1" applyNumberFormat="1" applyFont="1" applyFill="1" applyBorder="1" applyAlignment="1">
      <alignment horizontal="right" vertical="center"/>
    </xf>
    <xf numFmtId="177" fontId="13" fillId="4" borderId="83" xfId="1" applyNumberFormat="1" applyFont="1" applyFill="1" applyBorder="1" applyAlignment="1">
      <alignment horizontal="right" vertical="center"/>
    </xf>
    <xf numFmtId="177" fontId="13" fillId="4" borderId="84" xfId="1" applyNumberFormat="1" applyFont="1" applyFill="1" applyBorder="1" applyAlignment="1">
      <alignment horizontal="right" vertical="center"/>
    </xf>
    <xf numFmtId="177" fontId="13" fillId="4" borderId="85" xfId="1" applyNumberFormat="1" applyFont="1" applyFill="1" applyBorder="1" applyAlignment="1">
      <alignment horizontal="right" vertical="center"/>
    </xf>
    <xf numFmtId="177" fontId="13" fillId="4" borderId="86" xfId="1" applyNumberFormat="1" applyFont="1" applyFill="1" applyBorder="1" applyAlignment="1">
      <alignment horizontal="right" vertical="center"/>
    </xf>
    <xf numFmtId="177" fontId="13" fillId="4" borderId="87" xfId="1" applyNumberFormat="1" applyFont="1" applyFill="1" applyBorder="1" applyAlignment="1">
      <alignment horizontal="right" vertical="center"/>
    </xf>
    <xf numFmtId="177" fontId="13" fillId="4" borderId="88" xfId="1" applyNumberFormat="1" applyFont="1" applyFill="1" applyBorder="1" applyAlignment="1">
      <alignment horizontal="right" vertical="center"/>
    </xf>
    <xf numFmtId="177" fontId="13" fillId="4" borderId="89" xfId="1" applyNumberFormat="1" applyFont="1" applyFill="1" applyBorder="1" applyAlignment="1">
      <alignment horizontal="right" vertical="center"/>
    </xf>
    <xf numFmtId="176" fontId="11" fillId="0" borderId="90" xfId="1" applyNumberFormat="1" applyFont="1" applyBorder="1" applyAlignment="1">
      <alignment vertical="center"/>
    </xf>
    <xf numFmtId="177" fontId="13" fillId="2" borderId="91" xfId="1" applyNumberFormat="1" applyFont="1" applyFill="1" applyBorder="1" applyAlignment="1">
      <alignment horizontal="right" vertical="center"/>
    </xf>
    <xf numFmtId="177" fontId="13" fillId="0" borderId="92" xfId="1" applyNumberFormat="1" applyFont="1" applyFill="1" applyBorder="1" applyAlignment="1">
      <alignment horizontal="right" vertical="center"/>
    </xf>
    <xf numFmtId="177" fontId="13" fillId="2" borderId="90" xfId="1" applyNumberFormat="1" applyFont="1" applyFill="1" applyBorder="1" applyAlignment="1">
      <alignment horizontal="right" vertical="center"/>
    </xf>
    <xf numFmtId="177" fontId="13" fillId="2" borderId="93" xfId="1" applyNumberFormat="1" applyFont="1" applyFill="1" applyBorder="1" applyAlignment="1">
      <alignment horizontal="right" vertical="center"/>
    </xf>
    <xf numFmtId="177" fontId="13" fillId="0" borderId="94" xfId="1" applyNumberFormat="1" applyFont="1" applyFill="1" applyBorder="1" applyAlignment="1">
      <alignment horizontal="right" vertical="center"/>
    </xf>
    <xf numFmtId="177" fontId="11" fillId="2" borderId="95" xfId="1" applyNumberFormat="1" applyFont="1" applyFill="1" applyBorder="1" applyAlignment="1">
      <alignment horizontal="right" vertical="center"/>
    </xf>
    <xf numFmtId="177" fontId="11" fillId="0" borderId="96" xfId="1" applyNumberFormat="1" applyFont="1" applyFill="1" applyBorder="1" applyAlignment="1">
      <alignment horizontal="right" vertical="center"/>
    </xf>
    <xf numFmtId="177" fontId="11" fillId="2" borderId="94" xfId="1" applyNumberFormat="1" applyFont="1" applyFill="1" applyBorder="1" applyAlignment="1">
      <alignment horizontal="right" vertical="center"/>
    </xf>
    <xf numFmtId="177" fontId="11" fillId="2" borderId="97" xfId="1" applyNumberFormat="1" applyFont="1" applyFill="1" applyBorder="1" applyAlignment="1">
      <alignment horizontal="right" vertical="center"/>
    </xf>
    <xf numFmtId="177" fontId="11" fillId="0" borderId="98" xfId="1" applyNumberFormat="1" applyFont="1" applyFill="1" applyBorder="1" applyAlignment="1">
      <alignment horizontal="right" vertical="center"/>
    </xf>
    <xf numFmtId="177" fontId="13" fillId="2" borderId="99" xfId="1" applyNumberFormat="1" applyFont="1" applyFill="1" applyBorder="1" applyAlignment="1">
      <alignment horizontal="right" vertical="center"/>
    </xf>
    <xf numFmtId="177" fontId="13" fillId="0" borderId="90" xfId="1" applyNumberFormat="1" applyFont="1" applyFill="1" applyBorder="1" applyAlignment="1">
      <alignment horizontal="right" vertical="center"/>
    </xf>
    <xf numFmtId="177" fontId="11" fillId="2" borderId="95" xfId="1" applyNumberFormat="1" applyFont="1" applyFill="1" applyBorder="1" applyAlignment="1">
      <alignment vertical="center"/>
    </xf>
    <xf numFmtId="177" fontId="11" fillId="0" borderId="96" xfId="1" applyNumberFormat="1" applyFont="1" applyFill="1" applyBorder="1" applyAlignment="1">
      <alignment vertical="center"/>
    </xf>
    <xf numFmtId="177" fontId="11" fillId="2" borderId="100" xfId="1" applyNumberFormat="1" applyFont="1" applyFill="1" applyBorder="1" applyAlignment="1">
      <alignment vertical="center"/>
    </xf>
    <xf numFmtId="177" fontId="11" fillId="0" borderId="98" xfId="1" applyNumberFormat="1" applyFont="1" applyFill="1" applyBorder="1" applyAlignment="1">
      <alignment vertical="center"/>
    </xf>
    <xf numFmtId="177" fontId="13" fillId="2" borderId="91" xfId="1" applyNumberFormat="1" applyFont="1" applyFill="1" applyBorder="1" applyAlignment="1">
      <alignment vertical="center"/>
    </xf>
    <xf numFmtId="176" fontId="11" fillId="0" borderId="44" xfId="1" applyNumberFormat="1" applyFont="1" applyBorder="1" applyAlignment="1">
      <alignment vertical="center"/>
    </xf>
    <xf numFmtId="177" fontId="13" fillId="2" borderId="44" xfId="1" applyNumberFormat="1" applyFont="1" applyFill="1" applyBorder="1" applyAlignment="1">
      <alignment vertical="center"/>
    </xf>
    <xf numFmtId="177" fontId="13" fillId="0" borderId="46" xfId="1" applyNumberFormat="1" applyFont="1" applyFill="1" applyBorder="1" applyAlignment="1">
      <alignment vertical="center"/>
    </xf>
    <xf numFmtId="177" fontId="11" fillId="2" borderId="48" xfId="1" applyNumberFormat="1" applyFont="1" applyFill="1" applyBorder="1" applyAlignment="1">
      <alignment vertical="center"/>
    </xf>
    <xf numFmtId="177" fontId="11" fillId="2" borderId="51" xfId="1" applyNumberFormat="1" applyFont="1" applyFill="1" applyBorder="1" applyAlignment="1">
      <alignment vertical="center"/>
    </xf>
    <xf numFmtId="177" fontId="13" fillId="2" borderId="54" xfId="1" applyNumberFormat="1" applyFont="1" applyFill="1" applyBorder="1" applyAlignment="1">
      <alignment horizontal="right" vertical="center"/>
    </xf>
    <xf numFmtId="176" fontId="11" fillId="0" borderId="55" xfId="1" applyNumberFormat="1" applyFont="1" applyBorder="1" applyAlignment="1">
      <alignment vertical="center"/>
    </xf>
    <xf numFmtId="177" fontId="11" fillId="0" borderId="41" xfId="1" applyNumberFormat="1" applyFont="1" applyFill="1" applyBorder="1" applyAlignment="1">
      <alignment horizontal="right" vertical="center"/>
    </xf>
    <xf numFmtId="177" fontId="11" fillId="2" borderId="42" xfId="1" applyNumberFormat="1" applyFont="1" applyFill="1" applyBorder="1" applyAlignment="1">
      <alignment horizontal="right" vertical="center"/>
    </xf>
    <xf numFmtId="177" fontId="11" fillId="0" borderId="17" xfId="1" applyNumberFormat="1" applyFont="1" applyFill="1" applyBorder="1" applyAlignment="1">
      <alignment horizontal="right" vertical="center"/>
    </xf>
    <xf numFmtId="177" fontId="13" fillId="2" borderId="65" xfId="1" applyNumberFormat="1" applyFont="1" applyFill="1" applyBorder="1" applyAlignment="1">
      <alignment vertical="center"/>
    </xf>
    <xf numFmtId="177" fontId="11" fillId="0" borderId="63" xfId="1" applyNumberFormat="1" applyFont="1" applyFill="1" applyBorder="1" applyAlignment="1">
      <alignment horizontal="right" vertical="center"/>
    </xf>
    <xf numFmtId="176" fontId="11" fillId="0" borderId="55" xfId="1" applyNumberFormat="1" applyFont="1" applyFill="1" applyBorder="1" applyAlignment="1">
      <alignment vertical="center"/>
    </xf>
    <xf numFmtId="177" fontId="13" fillId="2" borderId="55" xfId="1" applyNumberFormat="1" applyFont="1" applyFill="1" applyBorder="1" applyAlignment="1">
      <alignment vertical="center"/>
    </xf>
    <xf numFmtId="177" fontId="13" fillId="0" borderId="57" xfId="1" applyNumberFormat="1" applyFont="1" applyFill="1" applyBorder="1" applyAlignment="1">
      <alignment vertical="center"/>
    </xf>
    <xf numFmtId="177" fontId="11" fillId="2" borderId="59" xfId="1" applyNumberFormat="1" applyFont="1" applyFill="1" applyBorder="1" applyAlignment="1">
      <alignment vertical="center"/>
    </xf>
    <xf numFmtId="177" fontId="11" fillId="2" borderId="62" xfId="1" applyNumberFormat="1" applyFont="1" applyFill="1" applyBorder="1" applyAlignment="1">
      <alignment vertical="center"/>
    </xf>
    <xf numFmtId="177" fontId="13" fillId="2" borderId="100" xfId="1" applyNumberFormat="1" applyFont="1" applyFill="1" applyBorder="1" applyAlignment="1">
      <alignment vertical="center"/>
    </xf>
    <xf numFmtId="177" fontId="13" fillId="0" borderId="56" xfId="1" applyNumberFormat="1" applyFont="1" applyFill="1" applyBorder="1" applyAlignment="1">
      <alignment horizontal="right" vertical="center"/>
    </xf>
    <xf numFmtId="176" fontId="13" fillId="4" borderId="29" xfId="1" applyNumberFormat="1" applyFont="1" applyFill="1" applyBorder="1" applyAlignment="1">
      <alignment vertical="center"/>
    </xf>
    <xf numFmtId="177" fontId="13" fillId="4" borderId="27" xfId="1" applyNumberFormat="1" applyFont="1" applyFill="1" applyBorder="1" applyAlignment="1">
      <alignment horizontal="right" vertical="center"/>
    </xf>
    <xf numFmtId="177" fontId="13" fillId="4" borderId="28" xfId="1" applyNumberFormat="1" applyFont="1" applyFill="1" applyBorder="1" applyAlignment="1">
      <alignment horizontal="right" vertical="center"/>
    </xf>
    <xf numFmtId="177" fontId="13" fillId="4" borderId="29" xfId="1" applyNumberFormat="1" applyFont="1" applyFill="1" applyBorder="1" applyAlignment="1">
      <alignment horizontal="right" vertical="center"/>
    </xf>
    <xf numFmtId="177" fontId="13" fillId="4" borderId="101" xfId="1" applyNumberFormat="1" applyFont="1" applyFill="1" applyBorder="1" applyAlignment="1">
      <alignment horizontal="right" vertical="center"/>
    </xf>
    <xf numFmtId="177" fontId="13" fillId="4" borderId="31" xfId="1" applyNumberFormat="1" applyFont="1" applyFill="1" applyBorder="1" applyAlignment="1">
      <alignment horizontal="right" vertical="center"/>
    </xf>
    <xf numFmtId="177" fontId="13" fillId="4" borderId="24" xfId="1" applyNumberFormat="1" applyFont="1" applyFill="1" applyBorder="1" applyAlignment="1">
      <alignment horizontal="right" vertical="center"/>
    </xf>
    <xf numFmtId="177" fontId="13" fillId="4" borderId="30" xfId="1" applyNumberFormat="1" applyFont="1" applyFill="1" applyBorder="1" applyAlignment="1">
      <alignment horizontal="right" vertical="center"/>
    </xf>
    <xf numFmtId="177" fontId="13" fillId="4" borderId="32" xfId="1" applyNumberFormat="1" applyFont="1" applyFill="1" applyBorder="1" applyAlignment="1">
      <alignment horizontal="right" vertical="center"/>
    </xf>
    <xf numFmtId="177" fontId="13" fillId="4" borderId="33" xfId="1" applyNumberFormat="1" applyFont="1" applyFill="1" applyBorder="1" applyAlignment="1">
      <alignment horizontal="right" vertical="center"/>
    </xf>
    <xf numFmtId="177" fontId="13" fillId="4" borderId="27" xfId="1" applyNumberFormat="1" applyFont="1" applyFill="1" applyBorder="1" applyAlignment="1">
      <alignment vertical="center"/>
    </xf>
    <xf numFmtId="177" fontId="13" fillId="4" borderId="25" xfId="1" applyNumberFormat="1" applyFont="1" applyFill="1" applyBorder="1" applyAlignment="1">
      <alignment vertical="center"/>
    </xf>
    <xf numFmtId="177" fontId="13" fillId="4" borderId="34" xfId="1" applyNumberFormat="1" applyFont="1" applyFill="1" applyBorder="1" applyAlignment="1">
      <alignment vertical="center"/>
    </xf>
    <xf numFmtId="177" fontId="13" fillId="4" borderId="33" xfId="1" applyNumberFormat="1" applyFont="1" applyFill="1" applyBorder="1" applyAlignment="1">
      <alignment vertical="center"/>
    </xf>
    <xf numFmtId="176" fontId="11" fillId="0" borderId="90" xfId="1" applyNumberFormat="1" applyFont="1" applyFill="1" applyBorder="1" applyAlignment="1">
      <alignment vertical="center"/>
    </xf>
    <xf numFmtId="177" fontId="11" fillId="0" borderId="90" xfId="1" applyNumberFormat="1" applyFont="1" applyFill="1" applyBorder="1" applyAlignment="1">
      <alignment horizontal="right" vertical="center"/>
    </xf>
    <xf numFmtId="177" fontId="13" fillId="0" borderId="100" xfId="1" applyNumberFormat="1" applyFont="1" applyFill="1" applyBorder="1" applyAlignment="1">
      <alignment vertical="center"/>
    </xf>
    <xf numFmtId="177" fontId="13" fillId="2" borderId="97" xfId="1" applyNumberFormat="1" applyFont="1" applyFill="1" applyBorder="1" applyAlignment="1">
      <alignment horizontal="right" vertical="center"/>
    </xf>
    <xf numFmtId="177" fontId="13" fillId="0" borderId="98" xfId="1" applyNumberFormat="1" applyFont="1" applyFill="1" applyBorder="1" applyAlignment="1">
      <alignment horizontal="right" vertical="center"/>
    </xf>
    <xf numFmtId="177" fontId="13" fillId="0" borderId="54" xfId="1" applyNumberFormat="1" applyFont="1" applyFill="1" applyBorder="1" applyAlignment="1">
      <alignment horizontal="right" vertical="center"/>
    </xf>
    <xf numFmtId="177" fontId="11" fillId="0" borderId="55" xfId="1" applyNumberFormat="1" applyFont="1" applyFill="1" applyBorder="1" applyAlignment="1">
      <alignment horizontal="right" vertical="center"/>
    </xf>
    <xf numFmtId="177" fontId="11" fillId="2" borderId="40" xfId="1" applyNumberFormat="1" applyFont="1" applyFill="1" applyBorder="1" applyAlignment="1">
      <alignment horizontal="right" vertical="center"/>
    </xf>
    <xf numFmtId="177" fontId="11" fillId="0" borderId="57" xfId="1" applyNumberFormat="1" applyFont="1" applyFill="1" applyBorder="1" applyAlignment="1">
      <alignment horizontal="right" vertical="center"/>
    </xf>
    <xf numFmtId="177" fontId="11" fillId="0" borderId="102" xfId="1" applyNumberFormat="1" applyFont="1" applyFill="1" applyBorder="1" applyAlignment="1">
      <alignment vertical="center"/>
    </xf>
    <xf numFmtId="177" fontId="13" fillId="2" borderId="56" xfId="1" applyNumberFormat="1" applyFont="1" applyFill="1" applyBorder="1" applyAlignment="1">
      <alignment vertical="center"/>
    </xf>
    <xf numFmtId="177" fontId="13" fillId="0" borderId="56" xfId="1" applyNumberFormat="1" applyFont="1" applyFill="1" applyBorder="1" applyAlignment="1">
      <alignment vertical="center"/>
    </xf>
    <xf numFmtId="177" fontId="13" fillId="2" borderId="49" xfId="1" applyNumberFormat="1" applyFont="1" applyFill="1" applyBorder="1" applyAlignment="1">
      <alignment horizontal="right" vertical="center"/>
    </xf>
    <xf numFmtId="177" fontId="11" fillId="0" borderId="103" xfId="1" applyNumberFormat="1" applyFont="1" applyFill="1" applyBorder="1" applyAlignment="1">
      <alignment horizontal="right" vertical="center"/>
    </xf>
    <xf numFmtId="177" fontId="11" fillId="0" borderId="46" xfId="1" applyNumberFormat="1" applyFont="1" applyFill="1" applyBorder="1" applyAlignment="1">
      <alignment horizontal="right" vertical="center"/>
    </xf>
    <xf numFmtId="177" fontId="11" fillId="2" borderId="104" xfId="1" applyNumberFormat="1" applyFont="1" applyFill="1" applyBorder="1" applyAlignment="1">
      <alignment horizontal="right" vertical="center"/>
    </xf>
    <xf numFmtId="177" fontId="11" fillId="0" borderId="105" xfId="1" applyNumberFormat="1" applyFont="1" applyFill="1" applyBorder="1" applyAlignment="1">
      <alignment horizontal="right" vertical="center"/>
    </xf>
    <xf numFmtId="176" fontId="11" fillId="2" borderId="59" xfId="1" applyNumberFormat="1" applyFont="1" applyFill="1" applyBorder="1" applyAlignment="1">
      <alignment horizontal="right" vertical="center"/>
    </xf>
    <xf numFmtId="176" fontId="11" fillId="0" borderId="57" xfId="1" applyNumberFormat="1" applyFont="1" applyFill="1" applyBorder="1" applyAlignment="1">
      <alignment horizontal="right" vertical="center"/>
    </xf>
    <xf numFmtId="177" fontId="11" fillId="2" borderId="42" xfId="1" applyNumberFormat="1" applyFont="1" applyFill="1" applyBorder="1" applyAlignment="1">
      <alignment vertical="center"/>
    </xf>
    <xf numFmtId="177" fontId="11" fillId="0" borderId="106" xfId="1" applyNumberFormat="1" applyFont="1" applyFill="1" applyBorder="1" applyAlignment="1">
      <alignment horizontal="right" vertical="center"/>
    </xf>
    <xf numFmtId="176" fontId="11" fillId="2" borderId="107" xfId="1" applyNumberFormat="1" applyFont="1" applyFill="1" applyBorder="1" applyAlignment="1">
      <alignment vertical="center"/>
    </xf>
    <xf numFmtId="176" fontId="13" fillId="3" borderId="3" xfId="1" applyNumberFormat="1" applyFont="1" applyFill="1" applyBorder="1" applyAlignment="1">
      <alignment horizontal="center" vertical="center"/>
    </xf>
    <xf numFmtId="177" fontId="13" fillId="3" borderId="67" xfId="1" applyNumberFormat="1" applyFont="1" applyFill="1" applyBorder="1" applyAlignment="1">
      <alignment vertical="center"/>
    </xf>
    <xf numFmtId="177" fontId="13" fillId="3" borderId="69" xfId="1" applyNumberFormat="1" applyFont="1" applyFill="1" applyBorder="1" applyAlignment="1">
      <alignment vertical="center"/>
    </xf>
    <xf numFmtId="177" fontId="13" fillId="3" borderId="72" xfId="1" applyNumberFormat="1" applyFont="1" applyFill="1" applyBorder="1" applyAlignment="1">
      <alignment vertical="center"/>
    </xf>
    <xf numFmtId="177" fontId="13" fillId="3" borderId="73" xfId="1" applyNumberFormat="1" applyFont="1" applyFill="1" applyBorder="1" applyAlignment="1">
      <alignment vertical="center"/>
    </xf>
    <xf numFmtId="177" fontId="13" fillId="3" borderId="71" xfId="1" applyNumberFormat="1" applyFont="1" applyFill="1" applyBorder="1" applyAlignment="1">
      <alignment vertical="center"/>
    </xf>
    <xf numFmtId="177" fontId="13" fillId="3" borderId="108" xfId="1" applyNumberFormat="1" applyFont="1" applyFill="1" applyBorder="1" applyAlignment="1">
      <alignment horizontal="right" vertical="center"/>
    </xf>
    <xf numFmtId="177" fontId="11" fillId="3" borderId="68" xfId="1" applyNumberFormat="1" applyFont="1" applyFill="1" applyBorder="1" applyAlignment="1">
      <alignment vertical="center"/>
    </xf>
    <xf numFmtId="177" fontId="11" fillId="3" borderId="109" xfId="1" applyNumberFormat="1" applyFont="1" applyFill="1" applyBorder="1" applyAlignment="1">
      <alignment vertical="center"/>
    </xf>
    <xf numFmtId="177" fontId="11" fillId="3" borderId="76" xfId="1" applyNumberFormat="1" applyFont="1" applyFill="1" applyBorder="1" applyAlignment="1">
      <alignment vertical="center"/>
    </xf>
    <xf numFmtId="177" fontId="11" fillId="3" borderId="75" xfId="1" applyNumberFormat="1" applyFont="1" applyFill="1" applyBorder="1" applyAlignment="1">
      <alignment vertical="center"/>
    </xf>
    <xf numFmtId="177" fontId="13" fillId="3" borderId="68" xfId="1" applyNumberFormat="1" applyFont="1" applyFill="1" applyBorder="1" applyAlignment="1">
      <alignment vertical="center"/>
    </xf>
    <xf numFmtId="176" fontId="13" fillId="5" borderId="110" xfId="1" applyNumberFormat="1" applyFont="1" applyFill="1" applyBorder="1" applyAlignment="1">
      <alignment horizontal="center" vertical="center"/>
    </xf>
    <xf numFmtId="177" fontId="13" fillId="5" borderId="89" xfId="1" applyNumberFormat="1" applyFont="1" applyFill="1" applyBorder="1" applyAlignment="1">
      <alignment horizontal="right" vertical="center"/>
    </xf>
    <xf numFmtId="177" fontId="13" fillId="5" borderId="111" xfId="1" applyNumberFormat="1" applyFont="1" applyFill="1" applyBorder="1" applyAlignment="1">
      <alignment horizontal="right" vertical="center"/>
    </xf>
    <xf numFmtId="177" fontId="13" fillId="5" borderId="110" xfId="1" applyNumberFormat="1" applyFont="1" applyFill="1" applyBorder="1" applyAlignment="1">
      <alignment vertical="center"/>
    </xf>
    <xf numFmtId="177" fontId="13" fillId="5" borderId="111" xfId="1" applyNumberFormat="1" applyFont="1" applyFill="1" applyBorder="1" applyAlignment="1">
      <alignment vertical="center"/>
    </xf>
    <xf numFmtId="177" fontId="13" fillId="5" borderId="112" xfId="1" applyNumberFormat="1" applyFont="1" applyFill="1" applyBorder="1" applyAlignment="1">
      <alignment horizontal="right" vertical="center"/>
    </xf>
    <xf numFmtId="177" fontId="13" fillId="5" borderId="113" xfId="1" applyNumberFormat="1" applyFont="1" applyFill="1" applyBorder="1" applyAlignment="1">
      <alignment horizontal="right" vertical="center"/>
    </xf>
    <xf numFmtId="177" fontId="13" fillId="5" borderId="114" xfId="1" applyNumberFormat="1" applyFont="1" applyFill="1" applyBorder="1" applyAlignment="1">
      <alignment vertical="center"/>
    </xf>
    <xf numFmtId="177" fontId="13" fillId="5" borderId="86" xfId="1" applyNumberFormat="1" applyFont="1" applyFill="1" applyBorder="1" applyAlignment="1">
      <alignment vertical="center"/>
    </xf>
    <xf numFmtId="177" fontId="13" fillId="5" borderId="113" xfId="1" applyNumberFormat="1" applyFont="1" applyFill="1" applyBorder="1" applyAlignment="1">
      <alignment vertical="center"/>
    </xf>
    <xf numFmtId="177" fontId="13" fillId="5" borderId="86" xfId="1" applyNumberFormat="1" applyFont="1" applyFill="1" applyBorder="1" applyAlignment="1">
      <alignment horizontal="right" vertical="center"/>
    </xf>
    <xf numFmtId="177" fontId="11" fillId="5" borderId="89" xfId="1" applyNumberFormat="1" applyFont="1" applyFill="1" applyBorder="1" applyAlignment="1">
      <alignment vertical="center"/>
    </xf>
    <xf numFmtId="177" fontId="11" fillId="5" borderId="115" xfId="1" applyNumberFormat="1" applyFont="1" applyFill="1" applyBorder="1" applyAlignment="1">
      <alignment vertical="center"/>
    </xf>
    <xf numFmtId="177" fontId="11" fillId="5" borderId="87" xfId="1" applyNumberFormat="1" applyFont="1" applyFill="1" applyBorder="1" applyAlignment="1">
      <alignment vertical="center"/>
    </xf>
    <xf numFmtId="177" fontId="11" fillId="5" borderId="88" xfId="1" applyNumberFormat="1" applyFont="1" applyFill="1" applyBorder="1" applyAlignment="1">
      <alignment vertical="center"/>
    </xf>
    <xf numFmtId="177" fontId="13" fillId="5" borderId="89" xfId="1" applyNumberFormat="1" applyFont="1" applyFill="1" applyBorder="1" applyAlignment="1">
      <alignment vertical="center"/>
    </xf>
    <xf numFmtId="176" fontId="11" fillId="0" borderId="55" xfId="1" applyNumberFormat="1" applyFont="1" applyBorder="1" applyAlignment="1">
      <alignment horizontal="center" vertical="center"/>
    </xf>
    <xf numFmtId="177" fontId="11" fillId="2" borderId="116" xfId="1" applyNumberFormat="1" applyFont="1" applyFill="1" applyBorder="1" applyAlignment="1">
      <alignment vertical="center"/>
    </xf>
    <xf numFmtId="177" fontId="11" fillId="0" borderId="20" xfId="1" applyNumberFormat="1" applyFont="1" applyFill="1" applyBorder="1" applyAlignment="1">
      <alignment horizontal="right" vertical="center"/>
    </xf>
    <xf numFmtId="177" fontId="11" fillId="2" borderId="65" xfId="1" applyNumberFormat="1" applyFont="1" applyFill="1" applyBorder="1" applyAlignment="1">
      <alignment horizontal="right" vertical="center"/>
    </xf>
    <xf numFmtId="176" fontId="11" fillId="0" borderId="44" xfId="1" applyNumberFormat="1" applyFont="1" applyFill="1" applyBorder="1" applyAlignment="1">
      <alignment horizontal="left" vertical="center"/>
    </xf>
    <xf numFmtId="177" fontId="11" fillId="0" borderId="46" xfId="1" applyNumberFormat="1" applyFont="1" applyFill="1" applyBorder="1" applyAlignment="1">
      <alignment vertical="center"/>
    </xf>
    <xf numFmtId="177" fontId="11" fillId="0" borderId="44" xfId="1" applyNumberFormat="1" applyFont="1" applyFill="1" applyBorder="1" applyAlignment="1">
      <alignment vertical="center"/>
    </xf>
    <xf numFmtId="177" fontId="11" fillId="0" borderId="103" xfId="1" applyNumberFormat="1" applyFont="1" applyFill="1" applyBorder="1" applyAlignment="1">
      <alignment vertical="center"/>
    </xf>
    <xf numFmtId="177" fontId="11" fillId="0" borderId="48" xfId="1" applyNumberFormat="1" applyFont="1" applyFill="1" applyBorder="1" applyAlignment="1">
      <alignment vertical="center"/>
    </xf>
    <xf numFmtId="177" fontId="13" fillId="2" borderId="47" xfId="1" applyNumberFormat="1" applyFont="1" applyFill="1" applyBorder="1" applyAlignment="1">
      <alignment vertical="center"/>
    </xf>
    <xf numFmtId="177" fontId="11" fillId="0" borderId="48" xfId="1" applyNumberFormat="1" applyFont="1" applyFill="1" applyBorder="1" applyAlignment="1">
      <alignment horizontal="right" vertical="center"/>
    </xf>
    <xf numFmtId="176" fontId="13" fillId="0" borderId="7" xfId="1" applyNumberFormat="1" applyFont="1" applyBorder="1" applyAlignment="1">
      <alignment horizontal="left" vertical="center"/>
    </xf>
    <xf numFmtId="177" fontId="13" fillId="2" borderId="117" xfId="1" applyNumberFormat="1" applyFont="1" applyFill="1" applyBorder="1" applyAlignment="1">
      <alignment horizontal="right" vertical="center"/>
    </xf>
    <xf numFmtId="177" fontId="13" fillId="0" borderId="38" xfId="1" applyNumberFormat="1" applyFont="1" applyFill="1" applyBorder="1" applyAlignment="1">
      <alignment horizontal="right" vertical="center"/>
    </xf>
    <xf numFmtId="177" fontId="13" fillId="2" borderId="7" xfId="1" applyNumberFormat="1" applyFont="1" applyFill="1" applyBorder="1" applyAlignment="1">
      <alignment horizontal="right" vertical="center"/>
    </xf>
    <xf numFmtId="177" fontId="13" fillId="0" borderId="7" xfId="1" applyNumberFormat="1" applyFont="1" applyFill="1" applyBorder="1" applyAlignment="1">
      <alignment horizontal="right" vertical="center"/>
    </xf>
    <xf numFmtId="177" fontId="13" fillId="2" borderId="39" xfId="1" applyNumberFormat="1" applyFont="1" applyFill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right" vertical="center"/>
    </xf>
    <xf numFmtId="177" fontId="13" fillId="2" borderId="40" xfId="1" applyNumberFormat="1" applyFont="1" applyFill="1" applyBorder="1" applyAlignment="1">
      <alignment horizontal="right" vertical="center"/>
    </xf>
    <xf numFmtId="177" fontId="13" fillId="0" borderId="41" xfId="1" applyNumberFormat="1" applyFont="1" applyFill="1" applyBorder="1" applyAlignment="1">
      <alignment horizontal="right" vertical="center"/>
    </xf>
    <xf numFmtId="177" fontId="13" fillId="2" borderId="0" xfId="1" applyNumberFormat="1" applyFont="1" applyFill="1" applyBorder="1" applyAlignment="1">
      <alignment horizontal="right" vertical="center"/>
    </xf>
    <xf numFmtId="177" fontId="11" fillId="0" borderId="38" xfId="1" applyNumberFormat="1" applyFont="1" applyFill="1" applyBorder="1" applyAlignment="1">
      <alignment horizontal="right" vertical="center"/>
    </xf>
    <xf numFmtId="177" fontId="13" fillId="2" borderId="16" xfId="1" applyNumberFormat="1" applyFont="1" applyFill="1" applyBorder="1" applyAlignment="1">
      <alignment horizontal="right" vertical="center"/>
    </xf>
    <xf numFmtId="177" fontId="13" fillId="2" borderId="42" xfId="1" applyNumberFormat="1" applyFont="1" applyFill="1" applyBorder="1" applyAlignment="1">
      <alignment horizontal="right" vertical="center"/>
    </xf>
    <xf numFmtId="177" fontId="13" fillId="0" borderId="106" xfId="1" applyNumberFormat="1" applyFont="1" applyFill="1" applyBorder="1" applyAlignment="1">
      <alignment horizontal="right" vertical="center"/>
    </xf>
    <xf numFmtId="177" fontId="13" fillId="0" borderId="117" xfId="1" applyNumberFormat="1" applyFont="1" applyFill="1" applyBorder="1" applyAlignment="1">
      <alignment horizontal="right" vertical="center"/>
    </xf>
    <xf numFmtId="176" fontId="13" fillId="0" borderId="29" xfId="1" applyNumberFormat="1" applyFont="1" applyBorder="1" applyAlignment="1">
      <alignment horizontal="left" vertical="center"/>
    </xf>
    <xf numFmtId="177" fontId="13" fillId="2" borderId="29" xfId="1" applyNumberFormat="1" applyFont="1" applyFill="1" applyBorder="1" applyAlignment="1">
      <alignment horizontal="right" vertical="center"/>
    </xf>
    <xf numFmtId="177" fontId="13" fillId="0" borderId="28" xfId="1" applyNumberFormat="1" applyFont="1" applyFill="1" applyBorder="1" applyAlignment="1">
      <alignment horizontal="right" vertical="center"/>
    </xf>
    <xf numFmtId="177" fontId="13" fillId="2" borderId="101" xfId="1" applyNumberFormat="1" applyFont="1" applyFill="1" applyBorder="1" applyAlignment="1">
      <alignment horizontal="right" vertical="center"/>
    </xf>
    <xf numFmtId="177" fontId="13" fillId="0" borderId="31" xfId="1" applyNumberFormat="1" applyFont="1" applyFill="1" applyBorder="1" applyAlignment="1">
      <alignment horizontal="right" vertical="center"/>
    </xf>
    <xf numFmtId="177" fontId="11" fillId="2" borderId="24" xfId="1" applyNumberFormat="1" applyFont="1" applyFill="1" applyBorder="1" applyAlignment="1">
      <alignment horizontal="right" vertical="center"/>
    </xf>
    <xf numFmtId="177" fontId="11" fillId="0" borderId="29" xfId="1" applyNumberFormat="1" applyFont="1" applyFill="1" applyBorder="1" applyAlignment="1">
      <alignment horizontal="right" vertical="center"/>
    </xf>
    <xf numFmtId="177" fontId="11" fillId="0" borderId="30" xfId="1" applyNumberFormat="1" applyFont="1" applyFill="1" applyBorder="1" applyAlignment="1">
      <alignment horizontal="right" vertical="center"/>
    </xf>
    <xf numFmtId="177" fontId="11" fillId="2" borderId="31" xfId="1" applyNumberFormat="1" applyFont="1" applyFill="1" applyBorder="1" applyAlignment="1">
      <alignment horizontal="right" vertical="center"/>
    </xf>
    <xf numFmtId="177" fontId="11" fillId="0" borderId="28" xfId="1" applyNumberFormat="1" applyFont="1" applyFill="1" applyBorder="1" applyAlignment="1">
      <alignment horizontal="right" vertical="center"/>
    </xf>
    <xf numFmtId="177" fontId="13" fillId="0" borderId="29" xfId="1" applyNumberFormat="1" applyFont="1" applyFill="1" applyBorder="1" applyAlignment="1">
      <alignment horizontal="right" vertical="center"/>
    </xf>
    <xf numFmtId="177" fontId="11" fillId="2" borderId="32" xfId="1" applyNumberFormat="1" applyFont="1" applyFill="1" applyBorder="1" applyAlignment="1">
      <alignment vertical="center"/>
    </xf>
    <xf numFmtId="177" fontId="11" fillId="0" borderId="25" xfId="1" applyNumberFormat="1" applyFont="1" applyFill="1" applyBorder="1" applyAlignment="1">
      <alignment vertical="center"/>
    </xf>
    <xf numFmtId="177" fontId="11" fillId="2" borderId="34" xfId="1" applyNumberFormat="1" applyFont="1" applyFill="1" applyBorder="1" applyAlignment="1">
      <alignment horizontal="right" vertical="center"/>
    </xf>
    <xf numFmtId="177" fontId="11" fillId="0" borderId="31" xfId="1" applyNumberFormat="1" applyFont="1" applyFill="1" applyBorder="1" applyAlignment="1">
      <alignment horizontal="right" vertical="center"/>
    </xf>
    <xf numFmtId="177" fontId="13" fillId="0" borderId="27" xfId="1" applyNumberFormat="1" applyFont="1" applyFill="1" applyBorder="1" applyAlignment="1">
      <alignment horizontal="right" vertical="center"/>
    </xf>
    <xf numFmtId="177" fontId="13" fillId="2" borderId="27" xfId="1" applyNumberFormat="1" applyFont="1" applyFill="1" applyBorder="1" applyAlignment="1">
      <alignment horizontal="right" vertical="center"/>
    </xf>
    <xf numFmtId="177" fontId="13" fillId="0" borderId="101" xfId="1" applyNumberFormat="1" applyFont="1" applyFill="1" applyBorder="1" applyAlignment="1">
      <alignment horizontal="right" vertical="center"/>
    </xf>
    <xf numFmtId="177" fontId="13" fillId="2" borderId="24" xfId="1" applyNumberFormat="1" applyFont="1" applyFill="1" applyBorder="1" applyAlignment="1">
      <alignment horizontal="right" vertical="center"/>
    </xf>
    <xf numFmtId="177" fontId="13" fillId="0" borderId="30" xfId="1" applyNumberFormat="1" applyFont="1" applyFill="1" applyBorder="1" applyAlignment="1">
      <alignment horizontal="right" vertical="center"/>
    </xf>
    <xf numFmtId="177" fontId="13" fillId="2" borderId="31" xfId="1" applyNumberFormat="1" applyFont="1" applyFill="1" applyBorder="1" applyAlignment="1">
      <alignment horizontal="right" vertical="center"/>
    </xf>
    <xf numFmtId="177" fontId="13" fillId="2" borderId="32" xfId="1" applyNumberFormat="1" applyFont="1" applyFill="1" applyBorder="1" applyAlignment="1">
      <alignment horizontal="right" vertical="center"/>
    </xf>
    <xf numFmtId="177" fontId="13" fillId="0" borderId="25" xfId="1" applyNumberFormat="1" applyFont="1" applyFill="1" applyBorder="1" applyAlignment="1">
      <alignment horizontal="right" vertical="center"/>
    </xf>
    <xf numFmtId="177" fontId="13" fillId="2" borderId="118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5" fillId="0" borderId="0" xfId="1" applyNumberFormat="1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topLeftCell="A4" zoomScale="80" zoomScaleNormal="80" workbookViewId="0">
      <selection activeCell="AA33" sqref="AA33"/>
    </sheetView>
  </sheetViews>
  <sheetFormatPr defaultRowHeight="10.5"/>
  <cols>
    <col min="1" max="1" width="17.5" style="4" customWidth="1"/>
    <col min="2" max="2" width="9.375" style="304" customWidth="1"/>
    <col min="3" max="16" width="9.375" style="305" customWidth="1"/>
    <col min="17" max="21" width="9.375" style="306" customWidth="1"/>
    <col min="22" max="22" width="9" style="4" customWidth="1"/>
    <col min="23" max="16384" width="9" style="4"/>
  </cols>
  <sheetData>
    <row r="1" spans="1:22" ht="18.60000000000000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  <c r="U1" s="3"/>
    </row>
    <row r="2" spans="1:22" s="8" customFormat="1" ht="1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7"/>
      <c r="U2" s="7"/>
    </row>
    <row r="3" spans="1:22" s="8" customFormat="1" ht="15.7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0"/>
      <c r="U3" s="10"/>
    </row>
    <row r="4" spans="1:22" s="8" customFormat="1" ht="4.5" customHeight="1" thickBot="1">
      <c r="A4" s="11"/>
      <c r="B4" s="12" t="s">
        <v>3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  <c r="S4" s="15"/>
      <c r="T4" s="15"/>
      <c r="U4" s="16"/>
    </row>
    <row r="5" spans="1:22" s="8" customFormat="1" ht="18.600000000000001" customHeight="1">
      <c r="A5" s="17"/>
      <c r="B5" s="18"/>
      <c r="C5" s="19"/>
      <c r="D5" s="20" t="s">
        <v>4</v>
      </c>
      <c r="E5" s="21"/>
      <c r="F5" s="20" t="s">
        <v>5</v>
      </c>
      <c r="G5" s="22"/>
      <c r="H5" s="22"/>
      <c r="I5" s="22"/>
      <c r="J5" s="22"/>
      <c r="K5" s="22"/>
      <c r="L5" s="22"/>
      <c r="M5" s="22"/>
      <c r="N5" s="23" t="s">
        <v>6</v>
      </c>
      <c r="O5" s="24"/>
      <c r="P5" s="24"/>
      <c r="Q5" s="24"/>
      <c r="R5" s="24"/>
      <c r="S5" s="25"/>
      <c r="T5" s="26" t="s">
        <v>7</v>
      </c>
      <c r="U5" s="27"/>
    </row>
    <row r="6" spans="1:22" s="8" customFormat="1" ht="18" customHeight="1">
      <c r="A6" s="17"/>
      <c r="B6" s="28"/>
      <c r="C6" s="29"/>
      <c r="D6" s="30"/>
      <c r="E6" s="31"/>
      <c r="F6" s="32" t="s">
        <v>8</v>
      </c>
      <c r="G6" s="33"/>
      <c r="H6" s="34" t="s">
        <v>9</v>
      </c>
      <c r="I6" s="35"/>
      <c r="J6" s="36" t="s">
        <v>10</v>
      </c>
      <c r="K6" s="33"/>
      <c r="L6" s="34" t="s">
        <v>11</v>
      </c>
      <c r="M6" s="37"/>
      <c r="N6" s="38" t="s">
        <v>8</v>
      </c>
      <c r="O6" s="39"/>
      <c r="P6" s="40" t="s">
        <v>12</v>
      </c>
      <c r="Q6" s="41"/>
      <c r="R6" s="33" t="s">
        <v>13</v>
      </c>
      <c r="S6" s="37"/>
      <c r="T6" s="36" t="s">
        <v>14</v>
      </c>
      <c r="U6" s="42"/>
    </row>
    <row r="7" spans="1:22" s="55" customFormat="1" ht="23.45" customHeight="1">
      <c r="A7" s="43"/>
      <c r="B7" s="44" t="s">
        <v>15</v>
      </c>
      <c r="C7" s="45" t="s">
        <v>16</v>
      </c>
      <c r="D7" s="46" t="s">
        <v>15</v>
      </c>
      <c r="E7" s="45" t="s">
        <v>16</v>
      </c>
      <c r="F7" s="44" t="s">
        <v>15</v>
      </c>
      <c r="G7" s="47" t="s">
        <v>16</v>
      </c>
      <c r="H7" s="48" t="s">
        <v>15</v>
      </c>
      <c r="I7" s="49" t="s">
        <v>16</v>
      </c>
      <c r="J7" s="50" t="s">
        <v>15</v>
      </c>
      <c r="K7" s="47" t="s">
        <v>16</v>
      </c>
      <c r="L7" s="51" t="s">
        <v>15</v>
      </c>
      <c r="M7" s="52" t="s">
        <v>16</v>
      </c>
      <c r="N7" s="44" t="s">
        <v>15</v>
      </c>
      <c r="O7" s="47" t="s">
        <v>16</v>
      </c>
      <c r="P7" s="48" t="s">
        <v>17</v>
      </c>
      <c r="Q7" s="49" t="s">
        <v>16</v>
      </c>
      <c r="R7" s="53" t="s">
        <v>15</v>
      </c>
      <c r="S7" s="52" t="s">
        <v>16</v>
      </c>
      <c r="T7" s="44" t="s">
        <v>15</v>
      </c>
      <c r="U7" s="54" t="s">
        <v>16</v>
      </c>
    </row>
    <row r="8" spans="1:22" s="8" customFormat="1" ht="11.65" customHeight="1">
      <c r="A8" s="56" t="s">
        <v>18</v>
      </c>
      <c r="B8" s="57"/>
      <c r="C8" s="58"/>
      <c r="D8" s="59"/>
      <c r="E8" s="60"/>
      <c r="F8" s="61"/>
      <c r="G8" s="62"/>
      <c r="H8" s="63"/>
      <c r="I8" s="64"/>
      <c r="J8" s="65"/>
      <c r="K8" s="66"/>
      <c r="L8" s="67"/>
      <c r="M8" s="68"/>
      <c r="N8" s="69"/>
      <c r="O8" s="66"/>
      <c r="P8" s="70"/>
      <c r="Q8" s="71"/>
      <c r="R8" s="72"/>
      <c r="S8" s="73"/>
      <c r="T8" s="74"/>
      <c r="U8" s="75"/>
    </row>
    <row r="9" spans="1:22" s="95" customFormat="1" ht="11.65" customHeight="1">
      <c r="A9" s="76" t="s">
        <v>19</v>
      </c>
      <c r="B9" s="77">
        <f t="shared" ref="B9:C24" si="0">D9+F9+N9+T9</f>
        <v>105000</v>
      </c>
      <c r="C9" s="78">
        <f t="shared" si="0"/>
        <v>105000</v>
      </c>
      <c r="D9" s="79">
        <v>105000</v>
      </c>
      <c r="E9" s="78">
        <v>105000</v>
      </c>
      <c r="F9" s="80"/>
      <c r="G9" s="81"/>
      <c r="H9" s="82"/>
      <c r="I9" s="83"/>
      <c r="J9" s="84"/>
      <c r="K9" s="85"/>
      <c r="L9" s="86"/>
      <c r="M9" s="87"/>
      <c r="N9" s="88"/>
      <c r="O9" s="85"/>
      <c r="P9" s="89"/>
      <c r="Q9" s="90"/>
      <c r="R9" s="91"/>
      <c r="S9" s="92"/>
      <c r="T9" s="93"/>
      <c r="U9" s="94"/>
    </row>
    <row r="10" spans="1:22" s="8" customFormat="1" ht="11.65" customHeight="1">
      <c r="A10" s="96" t="s">
        <v>20</v>
      </c>
      <c r="B10" s="77">
        <f t="shared" si="0"/>
        <v>1040627</v>
      </c>
      <c r="C10" s="78">
        <f t="shared" si="0"/>
        <v>383000</v>
      </c>
      <c r="D10" s="79">
        <v>83000</v>
      </c>
      <c r="E10" s="78">
        <v>83000</v>
      </c>
      <c r="F10" s="80">
        <f t="shared" ref="F10:G25" si="1">H10+J10+L10</f>
        <v>957627</v>
      </c>
      <c r="G10" s="81">
        <f t="shared" si="1"/>
        <v>300000</v>
      </c>
      <c r="H10" s="82">
        <v>499000</v>
      </c>
      <c r="I10" s="83">
        <v>150000</v>
      </c>
      <c r="J10" s="84">
        <v>103036</v>
      </c>
      <c r="K10" s="83">
        <v>150000</v>
      </c>
      <c r="L10" s="86">
        <v>355591</v>
      </c>
      <c r="M10" s="87"/>
      <c r="N10" s="88"/>
      <c r="O10" s="85"/>
      <c r="P10" s="97"/>
      <c r="Q10" s="98"/>
      <c r="R10" s="99"/>
      <c r="S10" s="100"/>
      <c r="T10" s="101"/>
      <c r="U10" s="102"/>
    </row>
    <row r="11" spans="1:22" s="8" customFormat="1" ht="11.65" customHeight="1">
      <c r="A11" s="96" t="s">
        <v>21</v>
      </c>
      <c r="B11" s="77">
        <f t="shared" si="0"/>
        <v>82114692</v>
      </c>
      <c r="C11" s="78">
        <f t="shared" si="0"/>
        <v>85390000</v>
      </c>
      <c r="D11" s="79"/>
      <c r="E11" s="78"/>
      <c r="F11" s="80">
        <f t="shared" si="1"/>
        <v>43339804</v>
      </c>
      <c r="G11" s="81">
        <f t="shared" si="1"/>
        <v>46290000</v>
      </c>
      <c r="H11" s="82">
        <v>17470178</v>
      </c>
      <c r="I11" s="83">
        <v>18518000</v>
      </c>
      <c r="J11" s="84">
        <v>25869626</v>
      </c>
      <c r="K11" s="83">
        <v>27772000</v>
      </c>
      <c r="L11" s="86"/>
      <c r="M11" s="87"/>
      <c r="N11" s="88">
        <f t="shared" ref="N11:O42" si="2">P11+R11</f>
        <v>15030793</v>
      </c>
      <c r="O11" s="103">
        <v>15100000</v>
      </c>
      <c r="P11" s="97">
        <v>14324000</v>
      </c>
      <c r="Q11" s="98">
        <v>14150000</v>
      </c>
      <c r="R11" s="99">
        <v>706793</v>
      </c>
      <c r="S11" s="100">
        <v>950000</v>
      </c>
      <c r="T11" s="93">
        <v>23744095</v>
      </c>
      <c r="U11" s="94">
        <v>24000000</v>
      </c>
    </row>
    <row r="12" spans="1:22" s="8" customFormat="1" ht="11.65" customHeight="1">
      <c r="A12" s="76" t="s">
        <v>22</v>
      </c>
      <c r="B12" s="77">
        <f t="shared" si="0"/>
        <v>1242476</v>
      </c>
      <c r="C12" s="78">
        <f t="shared" si="0"/>
        <v>1241000</v>
      </c>
      <c r="D12" s="79"/>
      <c r="E12" s="78"/>
      <c r="F12" s="80">
        <f t="shared" si="1"/>
        <v>151080</v>
      </c>
      <c r="G12" s="81">
        <f t="shared" si="1"/>
        <v>116000</v>
      </c>
      <c r="H12" s="82">
        <v>54680</v>
      </c>
      <c r="I12" s="83"/>
      <c r="J12" s="84">
        <v>81000</v>
      </c>
      <c r="K12" s="83">
        <v>116000</v>
      </c>
      <c r="L12" s="86">
        <v>15400</v>
      </c>
      <c r="M12" s="87"/>
      <c r="N12" s="88">
        <f t="shared" si="2"/>
        <v>158247</v>
      </c>
      <c r="O12" s="103">
        <v>160000</v>
      </c>
      <c r="P12" s="97">
        <v>158247</v>
      </c>
      <c r="Q12" s="98">
        <v>110000</v>
      </c>
      <c r="R12" s="99"/>
      <c r="S12" s="100">
        <v>50000</v>
      </c>
      <c r="T12" s="93">
        <v>933149</v>
      </c>
      <c r="U12" s="94">
        <v>965000</v>
      </c>
    </row>
    <row r="13" spans="1:22" s="8" customFormat="1" ht="11.65" customHeight="1">
      <c r="A13" s="76" t="s">
        <v>23</v>
      </c>
      <c r="B13" s="77">
        <f t="shared" si="0"/>
        <v>2294677</v>
      </c>
      <c r="C13" s="78">
        <f t="shared" si="0"/>
        <v>2500000</v>
      </c>
      <c r="D13" s="79"/>
      <c r="E13" s="78"/>
      <c r="F13" s="80">
        <f t="shared" si="1"/>
        <v>2294677</v>
      </c>
      <c r="G13" s="81">
        <f t="shared" si="1"/>
        <v>2500000</v>
      </c>
      <c r="H13" s="82"/>
      <c r="I13" s="83"/>
      <c r="J13" s="84"/>
      <c r="K13" s="83"/>
      <c r="L13" s="86">
        <v>2294677</v>
      </c>
      <c r="M13" s="104">
        <v>2500000</v>
      </c>
      <c r="N13" s="88">
        <f t="shared" si="2"/>
        <v>0</v>
      </c>
      <c r="O13" s="103">
        <f t="shared" si="2"/>
        <v>0</v>
      </c>
      <c r="P13" s="97"/>
      <c r="Q13" s="98"/>
      <c r="R13" s="99"/>
      <c r="S13" s="100"/>
      <c r="T13" s="93"/>
      <c r="U13" s="94"/>
    </row>
    <row r="14" spans="1:22" s="8" customFormat="1" ht="11.65" customHeight="1">
      <c r="A14" s="76" t="s">
        <v>24</v>
      </c>
      <c r="B14" s="77">
        <f t="shared" si="0"/>
        <v>1139450</v>
      </c>
      <c r="C14" s="78">
        <f t="shared" si="0"/>
        <v>1500000</v>
      </c>
      <c r="D14" s="79"/>
      <c r="E14" s="78"/>
      <c r="F14" s="80">
        <f t="shared" si="1"/>
        <v>1139450</v>
      </c>
      <c r="G14" s="81">
        <f t="shared" si="1"/>
        <v>1500000</v>
      </c>
      <c r="H14" s="82"/>
      <c r="I14" s="83"/>
      <c r="J14" s="84"/>
      <c r="K14" s="83"/>
      <c r="L14" s="86">
        <v>1139450</v>
      </c>
      <c r="M14" s="104">
        <v>1500000</v>
      </c>
      <c r="N14" s="88">
        <f t="shared" si="2"/>
        <v>0</v>
      </c>
      <c r="O14" s="103">
        <f t="shared" si="2"/>
        <v>0</v>
      </c>
      <c r="P14" s="97"/>
      <c r="Q14" s="98"/>
      <c r="R14" s="99"/>
      <c r="S14" s="100"/>
      <c r="T14" s="93"/>
      <c r="U14" s="94"/>
    </row>
    <row r="15" spans="1:22" s="95" customFormat="1" ht="11.65" customHeight="1">
      <c r="A15" s="76" t="s">
        <v>25</v>
      </c>
      <c r="B15" s="77">
        <f t="shared" si="0"/>
        <v>300453</v>
      </c>
      <c r="C15" s="78">
        <f t="shared" si="0"/>
        <v>400000</v>
      </c>
      <c r="D15" s="79"/>
      <c r="E15" s="78"/>
      <c r="F15" s="80">
        <f t="shared" si="1"/>
        <v>300453</v>
      </c>
      <c r="G15" s="81">
        <f t="shared" si="1"/>
        <v>400000</v>
      </c>
      <c r="H15" s="82"/>
      <c r="I15" s="83"/>
      <c r="J15" s="84"/>
      <c r="K15" s="83"/>
      <c r="L15" s="86">
        <v>300453</v>
      </c>
      <c r="M15" s="104">
        <v>400000</v>
      </c>
      <c r="N15" s="88">
        <f t="shared" si="2"/>
        <v>0</v>
      </c>
      <c r="O15" s="103">
        <f t="shared" si="2"/>
        <v>0</v>
      </c>
      <c r="P15" s="97"/>
      <c r="Q15" s="83"/>
      <c r="R15" s="105"/>
      <c r="S15" s="104"/>
      <c r="T15" s="77"/>
      <c r="U15" s="106"/>
    </row>
    <row r="16" spans="1:22" s="8" customFormat="1" ht="11.65" customHeight="1">
      <c r="A16" s="76" t="s">
        <v>26</v>
      </c>
      <c r="B16" s="77">
        <f t="shared" si="0"/>
        <v>1069082</v>
      </c>
      <c r="C16" s="78">
        <f t="shared" si="0"/>
        <v>1700000</v>
      </c>
      <c r="D16" s="79"/>
      <c r="E16" s="78"/>
      <c r="F16" s="80">
        <f t="shared" si="1"/>
        <v>1069082</v>
      </c>
      <c r="G16" s="81">
        <f t="shared" si="1"/>
        <v>1700000</v>
      </c>
      <c r="H16" s="82"/>
      <c r="I16" s="83"/>
      <c r="J16" s="84"/>
      <c r="K16" s="83"/>
      <c r="L16" s="86">
        <v>1069082</v>
      </c>
      <c r="M16" s="104">
        <v>1700000</v>
      </c>
      <c r="N16" s="88">
        <f t="shared" si="2"/>
        <v>0</v>
      </c>
      <c r="O16" s="103">
        <f t="shared" si="2"/>
        <v>0</v>
      </c>
      <c r="P16" s="97"/>
      <c r="Q16" s="98"/>
      <c r="R16" s="99"/>
      <c r="S16" s="100"/>
      <c r="T16" s="93"/>
      <c r="U16" s="94"/>
      <c r="V16" s="107"/>
    </row>
    <row r="17" spans="1:21" s="8" customFormat="1" ht="11.65" customHeight="1">
      <c r="A17" s="108" t="s">
        <v>27</v>
      </c>
      <c r="B17" s="109">
        <f t="shared" si="0"/>
        <v>711443</v>
      </c>
      <c r="C17" s="110">
        <f t="shared" si="0"/>
        <v>728288</v>
      </c>
      <c r="D17" s="111">
        <v>328288</v>
      </c>
      <c r="E17" s="110">
        <v>328288</v>
      </c>
      <c r="F17" s="112">
        <f t="shared" si="1"/>
        <v>368623</v>
      </c>
      <c r="G17" s="113">
        <f t="shared" si="1"/>
        <v>400000</v>
      </c>
      <c r="H17" s="114">
        <v>127078</v>
      </c>
      <c r="I17" s="115">
        <v>200000</v>
      </c>
      <c r="J17" s="116">
        <v>181000</v>
      </c>
      <c r="K17" s="115">
        <v>200000</v>
      </c>
      <c r="L17" s="117">
        <v>60545</v>
      </c>
      <c r="M17" s="118"/>
      <c r="N17" s="119">
        <f t="shared" si="2"/>
        <v>4000</v>
      </c>
      <c r="O17" s="120">
        <f t="shared" si="2"/>
        <v>0</v>
      </c>
      <c r="P17" s="121">
        <v>4000</v>
      </c>
      <c r="Q17" s="122"/>
      <c r="R17" s="123"/>
      <c r="S17" s="124"/>
      <c r="T17" s="125">
        <v>10532</v>
      </c>
      <c r="U17" s="126"/>
    </row>
    <row r="18" spans="1:21" s="95" customFormat="1" ht="11.65" customHeight="1" thickBot="1">
      <c r="A18" s="127" t="s">
        <v>28</v>
      </c>
      <c r="B18" s="128">
        <f t="shared" si="0"/>
        <v>90017900</v>
      </c>
      <c r="C18" s="129">
        <f t="shared" si="0"/>
        <v>93947288</v>
      </c>
      <c r="D18" s="130">
        <f>SUM(D9:D17)</f>
        <v>516288</v>
      </c>
      <c r="E18" s="129">
        <f>SUM(E9:E17)</f>
        <v>516288</v>
      </c>
      <c r="F18" s="131">
        <f t="shared" si="1"/>
        <v>49620796</v>
      </c>
      <c r="G18" s="132">
        <f t="shared" si="1"/>
        <v>53206000</v>
      </c>
      <c r="H18" s="133">
        <f>SUM(H10:H17)</f>
        <v>18150936</v>
      </c>
      <c r="I18" s="134">
        <f>SUM(I10:I17)</f>
        <v>18868000</v>
      </c>
      <c r="J18" s="132">
        <f>SUM(J9:J17)</f>
        <v>26234662</v>
      </c>
      <c r="K18" s="130">
        <f>SUM(K9:K17)</f>
        <v>28238000</v>
      </c>
      <c r="L18" s="135">
        <f>SUM(L9:L17)</f>
        <v>5235198</v>
      </c>
      <c r="M18" s="136">
        <f>SUM(M9:M17)</f>
        <v>6100000</v>
      </c>
      <c r="N18" s="131">
        <f t="shared" si="2"/>
        <v>15193040</v>
      </c>
      <c r="O18" s="134">
        <f t="shared" si="2"/>
        <v>15260000</v>
      </c>
      <c r="P18" s="137">
        <f>SUM(P11:P17)</f>
        <v>14486247</v>
      </c>
      <c r="Q18" s="134">
        <f>SUM(Q9:Q17)</f>
        <v>14260000</v>
      </c>
      <c r="R18" s="138">
        <f>SUM(R9:R17)</f>
        <v>706793</v>
      </c>
      <c r="S18" s="136">
        <f>SUM(S9:S17)</f>
        <v>1000000</v>
      </c>
      <c r="T18" s="138">
        <f>SUM(T9:T17)</f>
        <v>24687776</v>
      </c>
      <c r="U18" s="138">
        <f>SUM(U9:U17)</f>
        <v>24965000</v>
      </c>
    </row>
    <row r="19" spans="1:21" s="95" customFormat="1" ht="11.65" customHeight="1" thickTop="1" thickBot="1">
      <c r="A19" s="139" t="s">
        <v>29</v>
      </c>
      <c r="B19" s="140">
        <f t="shared" si="0"/>
        <v>75867825</v>
      </c>
      <c r="C19" s="141">
        <f t="shared" si="0"/>
        <v>83016000</v>
      </c>
      <c r="D19" s="142">
        <f>SUM(D20:D53)</f>
        <v>0</v>
      </c>
      <c r="E19" s="141">
        <f>SUM(E20:E53)</f>
        <v>0</v>
      </c>
      <c r="F19" s="143">
        <f t="shared" si="1"/>
        <v>44860096</v>
      </c>
      <c r="G19" s="144">
        <f t="shared" si="1"/>
        <v>47995000</v>
      </c>
      <c r="H19" s="145">
        <f t="shared" ref="H19:M19" si="3">SUM(H20:H53)</f>
        <v>16746968</v>
      </c>
      <c r="I19" s="146">
        <f t="shared" si="3"/>
        <v>19384000</v>
      </c>
      <c r="J19" s="144">
        <f t="shared" si="3"/>
        <v>22885773</v>
      </c>
      <c r="K19" s="142">
        <f t="shared" si="3"/>
        <v>22591000</v>
      </c>
      <c r="L19" s="147">
        <f t="shared" si="3"/>
        <v>5227355</v>
      </c>
      <c r="M19" s="148">
        <f t="shared" si="3"/>
        <v>6020000</v>
      </c>
      <c r="N19" s="143">
        <f t="shared" si="2"/>
        <v>14257000</v>
      </c>
      <c r="O19" s="146">
        <f t="shared" si="2"/>
        <v>14136000</v>
      </c>
      <c r="P19" s="149">
        <f t="shared" ref="P19:U19" si="4">SUM(P20:P53)</f>
        <v>13508898</v>
      </c>
      <c r="Q19" s="149">
        <f t="shared" si="4"/>
        <v>13247722</v>
      </c>
      <c r="R19" s="150">
        <f t="shared" si="4"/>
        <v>748102</v>
      </c>
      <c r="S19" s="151">
        <f t="shared" si="4"/>
        <v>888278</v>
      </c>
      <c r="T19" s="152">
        <f t="shared" si="4"/>
        <v>16750729</v>
      </c>
      <c r="U19" s="152">
        <f t="shared" si="4"/>
        <v>20885000</v>
      </c>
    </row>
    <row r="20" spans="1:21" s="8" customFormat="1" ht="11.65" customHeight="1" thickTop="1">
      <c r="A20" s="153" t="s">
        <v>30</v>
      </c>
      <c r="B20" s="154">
        <f t="shared" si="0"/>
        <v>29896476</v>
      </c>
      <c r="C20" s="155">
        <f t="shared" si="0"/>
        <v>33397000</v>
      </c>
      <c r="D20" s="156"/>
      <c r="E20" s="155"/>
      <c r="F20" s="157">
        <f t="shared" si="1"/>
        <v>15468140</v>
      </c>
      <c r="G20" s="158">
        <f t="shared" si="1"/>
        <v>15997000</v>
      </c>
      <c r="H20" s="159">
        <v>6900340</v>
      </c>
      <c r="I20" s="160">
        <v>8562000</v>
      </c>
      <c r="J20" s="161">
        <v>8567800</v>
      </c>
      <c r="K20" s="160">
        <v>7435000</v>
      </c>
      <c r="L20" s="162"/>
      <c r="M20" s="163"/>
      <c r="N20" s="164">
        <f t="shared" si="2"/>
        <v>5254186</v>
      </c>
      <c r="O20" s="165">
        <v>4900000</v>
      </c>
      <c r="P20" s="166">
        <v>4986186</v>
      </c>
      <c r="Q20" s="167">
        <v>4591722</v>
      </c>
      <c r="R20" s="168">
        <v>268000</v>
      </c>
      <c r="S20" s="169">
        <v>308278</v>
      </c>
      <c r="T20" s="170">
        <v>9174150</v>
      </c>
      <c r="U20" s="94">
        <v>12500000</v>
      </c>
    </row>
    <row r="21" spans="1:21" s="8" customFormat="1" ht="11.65" customHeight="1">
      <c r="A21" s="171" t="s">
        <v>31</v>
      </c>
      <c r="B21" s="77">
        <f t="shared" si="0"/>
        <v>12443103</v>
      </c>
      <c r="C21" s="78">
        <f t="shared" si="0"/>
        <v>14731000</v>
      </c>
      <c r="D21" s="156"/>
      <c r="E21" s="155"/>
      <c r="F21" s="80">
        <f t="shared" si="1"/>
        <v>9004043</v>
      </c>
      <c r="G21" s="81">
        <f t="shared" si="1"/>
        <v>10461000</v>
      </c>
      <c r="H21" s="82">
        <v>2744393</v>
      </c>
      <c r="I21" s="160">
        <v>3689000</v>
      </c>
      <c r="J21" s="84">
        <v>6259650</v>
      </c>
      <c r="K21" s="160">
        <v>6772000</v>
      </c>
      <c r="L21" s="162"/>
      <c r="M21" s="163"/>
      <c r="N21" s="88">
        <f t="shared" si="2"/>
        <v>585250</v>
      </c>
      <c r="O21" s="103">
        <v>840000</v>
      </c>
      <c r="P21" s="97">
        <v>554250</v>
      </c>
      <c r="Q21" s="98">
        <v>787000</v>
      </c>
      <c r="R21" s="99">
        <v>31000</v>
      </c>
      <c r="S21" s="100">
        <v>53000</v>
      </c>
      <c r="T21" s="93">
        <v>2853810</v>
      </c>
      <c r="U21" s="94">
        <v>3430000</v>
      </c>
    </row>
    <row r="22" spans="1:21" s="8" customFormat="1" ht="11.65" customHeight="1">
      <c r="A22" s="171" t="s">
        <v>32</v>
      </c>
      <c r="B22" s="77">
        <f t="shared" si="0"/>
        <v>4452608</v>
      </c>
      <c r="C22" s="78">
        <f t="shared" si="0"/>
        <v>5151000</v>
      </c>
      <c r="D22" s="156"/>
      <c r="E22" s="155"/>
      <c r="F22" s="80">
        <f t="shared" si="1"/>
        <v>2500408</v>
      </c>
      <c r="G22" s="81">
        <f t="shared" si="1"/>
        <v>2896000</v>
      </c>
      <c r="H22" s="82">
        <v>1606809</v>
      </c>
      <c r="I22" s="160">
        <v>1946000</v>
      </c>
      <c r="J22" s="84">
        <v>893599</v>
      </c>
      <c r="K22" s="160">
        <v>950000</v>
      </c>
      <c r="L22" s="162"/>
      <c r="M22" s="163"/>
      <c r="N22" s="88">
        <f t="shared" si="2"/>
        <v>708000</v>
      </c>
      <c r="O22" s="103">
        <v>700000</v>
      </c>
      <c r="P22" s="97">
        <v>673000</v>
      </c>
      <c r="Q22" s="98">
        <v>656000</v>
      </c>
      <c r="R22" s="99">
        <v>35000</v>
      </c>
      <c r="S22" s="100">
        <v>44000</v>
      </c>
      <c r="T22" s="93">
        <v>1244200</v>
      </c>
      <c r="U22" s="94">
        <v>1555000</v>
      </c>
    </row>
    <row r="23" spans="1:21" s="8" customFormat="1" ht="11.65" customHeight="1">
      <c r="A23" s="171" t="s">
        <v>33</v>
      </c>
      <c r="B23" s="77">
        <f t="shared" si="0"/>
        <v>485184</v>
      </c>
      <c r="C23" s="78">
        <f t="shared" si="0"/>
        <v>580000</v>
      </c>
      <c r="D23" s="156"/>
      <c r="E23" s="155"/>
      <c r="F23" s="80">
        <f t="shared" si="1"/>
        <v>383678</v>
      </c>
      <c r="G23" s="81">
        <f t="shared" si="1"/>
        <v>400000</v>
      </c>
      <c r="H23" s="82">
        <v>315672</v>
      </c>
      <c r="I23" s="160">
        <v>200000</v>
      </c>
      <c r="J23" s="84">
        <v>68006</v>
      </c>
      <c r="K23" s="160">
        <v>200000</v>
      </c>
      <c r="L23" s="162"/>
      <c r="M23" s="163"/>
      <c r="N23" s="88">
        <f t="shared" si="2"/>
        <v>38102</v>
      </c>
      <c r="O23" s="103">
        <v>50000</v>
      </c>
      <c r="P23" s="97">
        <v>37000</v>
      </c>
      <c r="Q23" s="98">
        <v>47000</v>
      </c>
      <c r="R23" s="99">
        <v>1102</v>
      </c>
      <c r="S23" s="100">
        <v>3000</v>
      </c>
      <c r="T23" s="93">
        <v>63404</v>
      </c>
      <c r="U23" s="94">
        <v>130000</v>
      </c>
    </row>
    <row r="24" spans="1:21" s="8" customFormat="1" ht="11.65" customHeight="1">
      <c r="A24" s="171" t="s">
        <v>34</v>
      </c>
      <c r="B24" s="77">
        <v>626400</v>
      </c>
      <c r="C24" s="78">
        <f t="shared" si="0"/>
        <v>0</v>
      </c>
      <c r="D24" s="156"/>
      <c r="E24" s="155"/>
      <c r="F24" s="80">
        <f t="shared" si="1"/>
        <v>313200</v>
      </c>
      <c r="G24" s="81">
        <f t="shared" si="1"/>
        <v>0</v>
      </c>
      <c r="H24" s="82">
        <v>313200</v>
      </c>
      <c r="I24" s="160"/>
      <c r="J24" s="84"/>
      <c r="K24" s="160"/>
      <c r="L24" s="162"/>
      <c r="M24" s="163"/>
      <c r="N24" s="88">
        <f t="shared" si="2"/>
        <v>313000</v>
      </c>
      <c r="O24" s="103">
        <f>Q24+S24</f>
        <v>0</v>
      </c>
      <c r="P24" s="97">
        <v>297000</v>
      </c>
      <c r="Q24" s="98">
        <v>0</v>
      </c>
      <c r="R24" s="99">
        <v>16000</v>
      </c>
      <c r="S24" s="100">
        <v>0</v>
      </c>
      <c r="T24" s="93"/>
      <c r="U24" s="94"/>
    </row>
    <row r="25" spans="1:21" s="8" customFormat="1" ht="11.65" customHeight="1">
      <c r="A25" s="171" t="s">
        <v>35</v>
      </c>
      <c r="B25" s="77">
        <f t="shared" ref="B25:C46" si="5">D25+F25+N25+T25</f>
        <v>4571462</v>
      </c>
      <c r="C25" s="78">
        <f t="shared" si="5"/>
        <v>4800000</v>
      </c>
      <c r="D25" s="156"/>
      <c r="E25" s="155"/>
      <c r="F25" s="80">
        <f t="shared" si="1"/>
        <v>0</v>
      </c>
      <c r="G25" s="81">
        <f t="shared" si="1"/>
        <v>0</v>
      </c>
      <c r="H25" s="82"/>
      <c r="I25" s="160"/>
      <c r="J25" s="84"/>
      <c r="K25" s="160"/>
      <c r="L25" s="162"/>
      <c r="M25" s="163"/>
      <c r="N25" s="88">
        <f t="shared" si="2"/>
        <v>4571462</v>
      </c>
      <c r="O25" s="103">
        <v>4800000</v>
      </c>
      <c r="P25" s="97">
        <v>4312462</v>
      </c>
      <c r="Q25" s="98">
        <v>4498000</v>
      </c>
      <c r="R25" s="99">
        <v>259000</v>
      </c>
      <c r="S25" s="100">
        <v>302000</v>
      </c>
      <c r="T25" s="93"/>
      <c r="U25" s="94"/>
    </row>
    <row r="26" spans="1:21" s="8" customFormat="1" ht="11.65" customHeight="1">
      <c r="A26" s="171" t="s">
        <v>36</v>
      </c>
      <c r="B26" s="77">
        <f t="shared" si="5"/>
        <v>327000</v>
      </c>
      <c r="C26" s="78">
        <f t="shared" si="5"/>
        <v>350000</v>
      </c>
      <c r="D26" s="156"/>
      <c r="E26" s="155"/>
      <c r="F26" s="80">
        <f t="shared" ref="F26:G71" si="6">H26+J26+L26</f>
        <v>0</v>
      </c>
      <c r="G26" s="81">
        <f t="shared" si="6"/>
        <v>0</v>
      </c>
      <c r="H26" s="82"/>
      <c r="I26" s="160"/>
      <c r="J26" s="84"/>
      <c r="K26" s="160"/>
      <c r="L26" s="162"/>
      <c r="M26" s="163"/>
      <c r="N26" s="88">
        <f t="shared" si="2"/>
        <v>327000</v>
      </c>
      <c r="O26" s="103">
        <v>350000</v>
      </c>
      <c r="P26" s="97">
        <v>311000</v>
      </c>
      <c r="Q26" s="98">
        <v>328000</v>
      </c>
      <c r="R26" s="99">
        <v>16000</v>
      </c>
      <c r="S26" s="100">
        <v>22000</v>
      </c>
      <c r="T26" s="93"/>
      <c r="U26" s="94"/>
    </row>
    <row r="27" spans="1:21" s="8" customFormat="1" ht="11.65" customHeight="1">
      <c r="A27" s="171" t="s">
        <v>37</v>
      </c>
      <c r="B27" s="77">
        <f t="shared" si="5"/>
        <v>2947650</v>
      </c>
      <c r="C27" s="78">
        <f t="shared" si="5"/>
        <v>3500000</v>
      </c>
      <c r="D27" s="156"/>
      <c r="E27" s="155"/>
      <c r="F27" s="80">
        <f t="shared" si="6"/>
        <v>2947650</v>
      </c>
      <c r="G27" s="81">
        <f t="shared" si="6"/>
        <v>3500000</v>
      </c>
      <c r="H27" s="82"/>
      <c r="I27" s="160"/>
      <c r="J27" s="84"/>
      <c r="K27" s="160"/>
      <c r="L27" s="162">
        <v>2947650</v>
      </c>
      <c r="M27" s="163">
        <v>3500000</v>
      </c>
      <c r="N27" s="88">
        <f t="shared" si="2"/>
        <v>0</v>
      </c>
      <c r="O27" s="103">
        <f>Q27+S27</f>
        <v>0</v>
      </c>
      <c r="P27" s="97"/>
      <c r="Q27" s="98">
        <v>0</v>
      </c>
      <c r="R27" s="99"/>
      <c r="S27" s="100">
        <v>0</v>
      </c>
      <c r="T27" s="93"/>
      <c r="U27" s="94"/>
    </row>
    <row r="28" spans="1:21" s="8" customFormat="1" ht="11.65" customHeight="1">
      <c r="A28" s="171" t="s">
        <v>38</v>
      </c>
      <c r="B28" s="77">
        <f t="shared" si="5"/>
        <v>213690</v>
      </c>
      <c r="C28" s="78">
        <f t="shared" si="5"/>
        <v>250000</v>
      </c>
      <c r="D28" s="156"/>
      <c r="E28" s="155"/>
      <c r="F28" s="80">
        <f t="shared" si="6"/>
        <v>213690</v>
      </c>
      <c r="G28" s="81">
        <f t="shared" si="6"/>
        <v>250000</v>
      </c>
      <c r="H28" s="82"/>
      <c r="I28" s="160"/>
      <c r="J28" s="84"/>
      <c r="K28" s="160"/>
      <c r="L28" s="162">
        <v>213690</v>
      </c>
      <c r="M28" s="163">
        <v>250000</v>
      </c>
      <c r="N28" s="88">
        <f t="shared" si="2"/>
        <v>0</v>
      </c>
      <c r="O28" s="103">
        <f>Q28+S28</f>
        <v>0</v>
      </c>
      <c r="P28" s="97"/>
      <c r="Q28" s="98">
        <v>0</v>
      </c>
      <c r="R28" s="99"/>
      <c r="S28" s="100">
        <v>0</v>
      </c>
      <c r="T28" s="93"/>
      <c r="U28" s="94"/>
    </row>
    <row r="29" spans="1:21" s="8" customFormat="1" ht="11.65" customHeight="1">
      <c r="A29" s="171" t="s">
        <v>39</v>
      </c>
      <c r="B29" s="77">
        <f t="shared" si="5"/>
        <v>497175</v>
      </c>
      <c r="C29" s="78">
        <f t="shared" si="5"/>
        <v>600000</v>
      </c>
      <c r="D29" s="172"/>
      <c r="E29" s="173"/>
      <c r="F29" s="80">
        <f t="shared" si="6"/>
        <v>497175</v>
      </c>
      <c r="G29" s="81">
        <f t="shared" si="6"/>
        <v>600000</v>
      </c>
      <c r="H29" s="97"/>
      <c r="I29" s="167"/>
      <c r="J29" s="174"/>
      <c r="K29" s="167"/>
      <c r="L29" s="175">
        <v>497175</v>
      </c>
      <c r="M29" s="100">
        <v>600000</v>
      </c>
      <c r="N29" s="88">
        <f t="shared" si="2"/>
        <v>0</v>
      </c>
      <c r="O29" s="103">
        <f>Q29+S29</f>
        <v>0</v>
      </c>
      <c r="P29" s="97"/>
      <c r="Q29" s="98">
        <v>0</v>
      </c>
      <c r="R29" s="99"/>
      <c r="S29" s="100">
        <v>0</v>
      </c>
      <c r="T29" s="91"/>
      <c r="U29" s="94"/>
    </row>
    <row r="30" spans="1:21" s="8" customFormat="1" ht="11.65" customHeight="1">
      <c r="A30" s="171" t="s">
        <v>40</v>
      </c>
      <c r="B30" s="77">
        <f t="shared" si="5"/>
        <v>49463</v>
      </c>
      <c r="C30" s="78">
        <f t="shared" si="5"/>
        <v>70000</v>
      </c>
      <c r="D30" s="79"/>
      <c r="E30" s="78"/>
      <c r="F30" s="80">
        <f t="shared" si="6"/>
        <v>49463</v>
      </c>
      <c r="G30" s="81">
        <f t="shared" si="6"/>
        <v>70000</v>
      </c>
      <c r="H30" s="82">
        <v>15000</v>
      </c>
      <c r="I30" s="160"/>
      <c r="J30" s="84"/>
      <c r="K30" s="160"/>
      <c r="L30" s="86">
        <v>34463</v>
      </c>
      <c r="M30" s="104">
        <v>70000</v>
      </c>
      <c r="N30" s="88">
        <f t="shared" si="2"/>
        <v>0</v>
      </c>
      <c r="O30" s="103">
        <f>Q30+S30</f>
        <v>0</v>
      </c>
      <c r="P30" s="97"/>
      <c r="Q30" s="98">
        <v>0</v>
      </c>
      <c r="R30" s="99"/>
      <c r="S30" s="100">
        <v>0</v>
      </c>
      <c r="T30" s="93"/>
      <c r="U30" s="94"/>
    </row>
    <row r="31" spans="1:21" s="8" customFormat="1" ht="11.65" customHeight="1">
      <c r="A31" s="171" t="s">
        <v>41</v>
      </c>
      <c r="B31" s="77">
        <f t="shared" si="5"/>
        <v>286400</v>
      </c>
      <c r="C31" s="78">
        <f t="shared" si="5"/>
        <v>290000</v>
      </c>
      <c r="D31" s="79"/>
      <c r="E31" s="78"/>
      <c r="F31" s="80">
        <f t="shared" si="6"/>
        <v>198780</v>
      </c>
      <c r="G31" s="81">
        <f t="shared" si="6"/>
        <v>230000</v>
      </c>
      <c r="H31" s="82">
        <v>79780</v>
      </c>
      <c r="I31" s="160">
        <v>92000</v>
      </c>
      <c r="J31" s="84">
        <v>119000</v>
      </c>
      <c r="K31" s="160">
        <v>138000</v>
      </c>
      <c r="L31" s="162"/>
      <c r="M31" s="163"/>
      <c r="N31" s="88">
        <f t="shared" si="2"/>
        <v>84000</v>
      </c>
      <c r="O31" s="103">
        <v>50000</v>
      </c>
      <c r="P31" s="97">
        <v>80000</v>
      </c>
      <c r="Q31" s="98">
        <v>47000</v>
      </c>
      <c r="R31" s="99">
        <v>4000</v>
      </c>
      <c r="S31" s="100">
        <v>3000</v>
      </c>
      <c r="T31" s="93">
        <v>3620</v>
      </c>
      <c r="U31" s="94">
        <v>10000</v>
      </c>
    </row>
    <row r="32" spans="1:21" s="8" customFormat="1" ht="11.65" customHeight="1">
      <c r="A32" s="171" t="s">
        <v>42</v>
      </c>
      <c r="B32" s="77">
        <f t="shared" si="5"/>
        <v>1487757</v>
      </c>
      <c r="C32" s="78">
        <f t="shared" si="5"/>
        <v>1600000</v>
      </c>
      <c r="D32" s="79"/>
      <c r="E32" s="78"/>
      <c r="F32" s="80">
        <f t="shared" si="6"/>
        <v>1487757</v>
      </c>
      <c r="G32" s="81">
        <f t="shared" si="6"/>
        <v>1600000</v>
      </c>
      <c r="H32" s="82"/>
      <c r="I32" s="160"/>
      <c r="J32" s="84"/>
      <c r="K32" s="160"/>
      <c r="L32" s="86">
        <v>1487757</v>
      </c>
      <c r="M32" s="104">
        <v>1600000</v>
      </c>
      <c r="N32" s="88">
        <f t="shared" si="2"/>
        <v>0</v>
      </c>
      <c r="O32" s="103">
        <f>Q32+S32</f>
        <v>0</v>
      </c>
      <c r="P32" s="97"/>
      <c r="Q32" s="98">
        <v>0</v>
      </c>
      <c r="R32" s="99"/>
      <c r="S32" s="100">
        <v>0</v>
      </c>
      <c r="T32" s="93"/>
      <c r="U32" s="94"/>
    </row>
    <row r="33" spans="1:21" s="8" customFormat="1" ht="11.65" customHeight="1">
      <c r="A33" s="171" t="s">
        <v>43</v>
      </c>
      <c r="B33" s="77">
        <f t="shared" si="5"/>
        <v>270200</v>
      </c>
      <c r="C33" s="78">
        <f t="shared" si="5"/>
        <v>391000</v>
      </c>
      <c r="D33" s="79"/>
      <c r="E33" s="78"/>
      <c r="F33" s="80">
        <f t="shared" si="6"/>
        <v>134920</v>
      </c>
      <c r="G33" s="81">
        <f t="shared" si="6"/>
        <v>250000</v>
      </c>
      <c r="H33" s="82">
        <v>67960</v>
      </c>
      <c r="I33" s="160">
        <v>100000</v>
      </c>
      <c r="J33" s="84">
        <v>66960</v>
      </c>
      <c r="K33" s="83">
        <v>150000</v>
      </c>
      <c r="L33" s="162"/>
      <c r="M33" s="163"/>
      <c r="N33" s="88">
        <f t="shared" si="2"/>
        <v>91000</v>
      </c>
      <c r="O33" s="103">
        <v>91000</v>
      </c>
      <c r="P33" s="97">
        <v>86000</v>
      </c>
      <c r="Q33" s="98">
        <v>85000</v>
      </c>
      <c r="R33" s="99">
        <v>5000</v>
      </c>
      <c r="S33" s="100">
        <v>6000</v>
      </c>
      <c r="T33" s="91">
        <v>44280</v>
      </c>
      <c r="U33" s="94">
        <v>50000</v>
      </c>
    </row>
    <row r="34" spans="1:21" s="8" customFormat="1" ht="11.65" customHeight="1">
      <c r="A34" s="171" t="s">
        <v>44</v>
      </c>
      <c r="B34" s="77">
        <f t="shared" si="5"/>
        <v>28500</v>
      </c>
      <c r="C34" s="78">
        <f t="shared" si="5"/>
        <v>50000</v>
      </c>
      <c r="D34" s="79"/>
      <c r="E34" s="78"/>
      <c r="F34" s="80"/>
      <c r="G34" s="81"/>
      <c r="H34" s="82"/>
      <c r="I34" s="160"/>
      <c r="J34" s="84"/>
      <c r="K34" s="160"/>
      <c r="L34" s="162"/>
      <c r="M34" s="163"/>
      <c r="N34" s="88">
        <f t="shared" si="2"/>
        <v>0</v>
      </c>
      <c r="O34" s="103">
        <f>Q34+S34</f>
        <v>0</v>
      </c>
      <c r="P34" s="97"/>
      <c r="Q34" s="98">
        <v>0</v>
      </c>
      <c r="R34" s="99"/>
      <c r="S34" s="100">
        <v>0</v>
      </c>
      <c r="T34" s="91">
        <v>28500</v>
      </c>
      <c r="U34" s="94">
        <v>50000</v>
      </c>
    </row>
    <row r="35" spans="1:21" s="8" customFormat="1" ht="11.65" customHeight="1">
      <c r="A35" s="171" t="s">
        <v>45</v>
      </c>
      <c r="B35" s="77">
        <f t="shared" si="5"/>
        <v>181515</v>
      </c>
      <c r="C35" s="78">
        <f t="shared" si="5"/>
        <v>470000</v>
      </c>
      <c r="D35" s="79"/>
      <c r="E35" s="78"/>
      <c r="F35" s="80">
        <f t="shared" si="6"/>
        <v>171515</v>
      </c>
      <c r="G35" s="81">
        <f t="shared" si="6"/>
        <v>400000</v>
      </c>
      <c r="H35" s="82">
        <v>68515</v>
      </c>
      <c r="I35" s="160">
        <v>150000</v>
      </c>
      <c r="J35" s="84">
        <v>103000</v>
      </c>
      <c r="K35" s="160">
        <v>250000</v>
      </c>
      <c r="L35" s="162"/>
      <c r="M35" s="163"/>
      <c r="N35" s="88">
        <f t="shared" si="2"/>
        <v>10000</v>
      </c>
      <c r="O35" s="103">
        <v>70000</v>
      </c>
      <c r="P35" s="97">
        <v>10000</v>
      </c>
      <c r="Q35" s="98">
        <v>66000</v>
      </c>
      <c r="R35" s="99"/>
      <c r="S35" s="100">
        <v>4000</v>
      </c>
      <c r="T35" s="91"/>
      <c r="U35" s="94"/>
    </row>
    <row r="36" spans="1:21" s="8" customFormat="1" ht="11.65" customHeight="1">
      <c r="A36" s="171" t="s">
        <v>46</v>
      </c>
      <c r="B36" s="77">
        <f t="shared" si="5"/>
        <v>787658</v>
      </c>
      <c r="C36" s="78">
        <f t="shared" si="5"/>
        <v>800000</v>
      </c>
      <c r="D36" s="79"/>
      <c r="E36" s="78"/>
      <c r="F36" s="80">
        <f t="shared" si="6"/>
        <v>645658</v>
      </c>
      <c r="G36" s="81">
        <f t="shared" si="6"/>
        <v>650000</v>
      </c>
      <c r="H36" s="82">
        <v>258660</v>
      </c>
      <c r="I36" s="160">
        <v>250000</v>
      </c>
      <c r="J36" s="84">
        <v>386998</v>
      </c>
      <c r="K36" s="160">
        <v>400000</v>
      </c>
      <c r="L36" s="162"/>
      <c r="M36" s="163"/>
      <c r="N36" s="88">
        <f t="shared" si="2"/>
        <v>142000</v>
      </c>
      <c r="O36" s="103">
        <v>150000</v>
      </c>
      <c r="P36" s="97">
        <v>135000</v>
      </c>
      <c r="Q36" s="98">
        <v>141000</v>
      </c>
      <c r="R36" s="99">
        <v>7000</v>
      </c>
      <c r="S36" s="100">
        <v>9000</v>
      </c>
      <c r="T36" s="91"/>
      <c r="U36" s="94"/>
    </row>
    <row r="37" spans="1:21" s="8" customFormat="1" ht="11.65" customHeight="1">
      <c r="A37" s="171" t="s">
        <v>47</v>
      </c>
      <c r="B37" s="77">
        <f t="shared" si="5"/>
        <v>13043</v>
      </c>
      <c r="C37" s="78">
        <f t="shared" si="5"/>
        <v>30000</v>
      </c>
      <c r="D37" s="79"/>
      <c r="E37" s="78"/>
      <c r="F37" s="80">
        <f t="shared" si="6"/>
        <v>13043</v>
      </c>
      <c r="G37" s="81">
        <f t="shared" si="6"/>
        <v>20000</v>
      </c>
      <c r="H37" s="82">
        <v>10343</v>
      </c>
      <c r="I37" s="160">
        <v>10000</v>
      </c>
      <c r="J37" s="84">
        <v>2700</v>
      </c>
      <c r="K37" s="160">
        <v>10000</v>
      </c>
      <c r="L37" s="162"/>
      <c r="M37" s="163"/>
      <c r="N37" s="88">
        <f t="shared" si="2"/>
        <v>0</v>
      </c>
      <c r="O37" s="103">
        <f>Q37+S37</f>
        <v>0</v>
      </c>
      <c r="P37" s="97"/>
      <c r="Q37" s="98">
        <v>0</v>
      </c>
      <c r="R37" s="99"/>
      <c r="S37" s="100">
        <v>0</v>
      </c>
      <c r="T37" s="91"/>
      <c r="U37" s="94">
        <v>10000</v>
      </c>
    </row>
    <row r="38" spans="1:21" s="8" customFormat="1" ht="11.65" customHeight="1">
      <c r="A38" s="171" t="s">
        <v>48</v>
      </c>
      <c r="B38" s="77">
        <f t="shared" si="5"/>
        <v>110398</v>
      </c>
      <c r="C38" s="78">
        <f t="shared" si="5"/>
        <v>130000</v>
      </c>
      <c r="D38" s="79"/>
      <c r="E38" s="78"/>
      <c r="F38" s="80">
        <f t="shared" si="6"/>
        <v>110398</v>
      </c>
      <c r="G38" s="81">
        <f t="shared" si="6"/>
        <v>120000</v>
      </c>
      <c r="H38" s="82">
        <v>44186</v>
      </c>
      <c r="I38" s="160">
        <v>50000</v>
      </c>
      <c r="J38" s="84">
        <v>66212</v>
      </c>
      <c r="K38" s="160">
        <v>70000</v>
      </c>
      <c r="L38" s="162"/>
      <c r="M38" s="163"/>
      <c r="N38" s="88">
        <f t="shared" si="2"/>
        <v>0</v>
      </c>
      <c r="O38" s="103">
        <f>Q38+S38</f>
        <v>0</v>
      </c>
      <c r="P38" s="97"/>
      <c r="Q38" s="98">
        <v>0</v>
      </c>
      <c r="R38" s="99"/>
      <c r="S38" s="100">
        <v>0</v>
      </c>
      <c r="T38" s="91"/>
      <c r="U38" s="94">
        <v>10000</v>
      </c>
    </row>
    <row r="39" spans="1:21" s="8" customFormat="1" ht="11.65" customHeight="1">
      <c r="A39" s="171" t="s">
        <v>49</v>
      </c>
      <c r="B39" s="77">
        <f t="shared" si="5"/>
        <v>587476</v>
      </c>
      <c r="C39" s="78">
        <f t="shared" si="5"/>
        <v>620000</v>
      </c>
      <c r="D39" s="79"/>
      <c r="E39" s="78"/>
      <c r="F39" s="80">
        <f t="shared" si="6"/>
        <v>256407</v>
      </c>
      <c r="G39" s="81">
        <f t="shared" si="6"/>
        <v>250000</v>
      </c>
      <c r="H39" s="82">
        <v>100795</v>
      </c>
      <c r="I39" s="160">
        <v>100000</v>
      </c>
      <c r="J39" s="84">
        <v>152372</v>
      </c>
      <c r="K39" s="160">
        <v>150000</v>
      </c>
      <c r="L39" s="86">
        <v>3240</v>
      </c>
      <c r="M39" s="104"/>
      <c r="N39" s="88">
        <f t="shared" si="2"/>
        <v>228000</v>
      </c>
      <c r="O39" s="103">
        <v>250000</v>
      </c>
      <c r="P39" s="97">
        <v>217000</v>
      </c>
      <c r="Q39" s="98">
        <v>234000</v>
      </c>
      <c r="R39" s="99">
        <v>11000</v>
      </c>
      <c r="S39" s="100">
        <v>16000</v>
      </c>
      <c r="T39" s="91">
        <v>103069</v>
      </c>
      <c r="U39" s="94">
        <v>120000</v>
      </c>
    </row>
    <row r="40" spans="1:21" s="8" customFormat="1" ht="11.65" customHeight="1">
      <c r="A40" s="171" t="s">
        <v>50</v>
      </c>
      <c r="B40" s="77">
        <f t="shared" si="5"/>
        <v>1351138</v>
      </c>
      <c r="C40" s="78">
        <f t="shared" si="5"/>
        <v>1410000</v>
      </c>
      <c r="D40" s="79"/>
      <c r="E40" s="78"/>
      <c r="F40" s="80">
        <f t="shared" si="6"/>
        <v>1064364</v>
      </c>
      <c r="G40" s="81">
        <f t="shared" si="6"/>
        <v>1050000</v>
      </c>
      <c r="H40" s="82">
        <v>424364</v>
      </c>
      <c r="I40" s="160">
        <v>450000</v>
      </c>
      <c r="J40" s="84">
        <v>640000</v>
      </c>
      <c r="K40" s="160">
        <v>600000</v>
      </c>
      <c r="L40" s="162"/>
      <c r="M40" s="163"/>
      <c r="N40" s="88">
        <f t="shared" si="2"/>
        <v>160000</v>
      </c>
      <c r="O40" s="103">
        <v>160000</v>
      </c>
      <c r="P40" s="97">
        <v>152000</v>
      </c>
      <c r="Q40" s="98">
        <v>150000</v>
      </c>
      <c r="R40" s="99">
        <v>8000</v>
      </c>
      <c r="S40" s="100">
        <v>10000</v>
      </c>
      <c r="T40" s="91">
        <v>126774</v>
      </c>
      <c r="U40" s="94">
        <v>200000</v>
      </c>
    </row>
    <row r="41" spans="1:21" s="8" customFormat="1" ht="11.65" customHeight="1">
      <c r="A41" s="171" t="s">
        <v>51</v>
      </c>
      <c r="B41" s="77">
        <f t="shared" si="5"/>
        <v>1173590</v>
      </c>
      <c r="C41" s="78">
        <f t="shared" si="5"/>
        <v>1045000</v>
      </c>
      <c r="D41" s="79"/>
      <c r="E41" s="78"/>
      <c r="F41" s="80">
        <f t="shared" si="6"/>
        <v>379836</v>
      </c>
      <c r="G41" s="81">
        <f t="shared" si="6"/>
        <v>500000</v>
      </c>
      <c r="H41" s="82">
        <v>151216</v>
      </c>
      <c r="I41" s="160">
        <v>200000</v>
      </c>
      <c r="J41" s="84">
        <v>227000</v>
      </c>
      <c r="K41" s="160">
        <v>300000</v>
      </c>
      <c r="L41" s="86">
        <v>1620</v>
      </c>
      <c r="M41" s="104"/>
      <c r="N41" s="88">
        <f t="shared" si="2"/>
        <v>45000</v>
      </c>
      <c r="O41" s="103">
        <v>45000</v>
      </c>
      <c r="P41" s="97">
        <v>43000</v>
      </c>
      <c r="Q41" s="98">
        <v>42000</v>
      </c>
      <c r="R41" s="99">
        <v>2000</v>
      </c>
      <c r="S41" s="100">
        <v>3000</v>
      </c>
      <c r="T41" s="91">
        <v>748754</v>
      </c>
      <c r="U41" s="94">
        <v>500000</v>
      </c>
    </row>
    <row r="42" spans="1:21" s="8" customFormat="1" ht="11.65" customHeight="1">
      <c r="A42" s="171" t="s">
        <v>52</v>
      </c>
      <c r="B42" s="77">
        <f t="shared" si="5"/>
        <v>70591</v>
      </c>
      <c r="C42" s="78">
        <f t="shared" si="5"/>
        <v>214000</v>
      </c>
      <c r="D42" s="79"/>
      <c r="E42" s="78"/>
      <c r="F42" s="80">
        <f t="shared" si="6"/>
        <v>50792</v>
      </c>
      <c r="G42" s="81">
        <f t="shared" si="6"/>
        <v>100000</v>
      </c>
      <c r="H42" s="82">
        <v>20292</v>
      </c>
      <c r="I42" s="160">
        <v>40000</v>
      </c>
      <c r="J42" s="84">
        <v>30500</v>
      </c>
      <c r="K42" s="160">
        <v>60000</v>
      </c>
      <c r="L42" s="162"/>
      <c r="M42" s="163"/>
      <c r="N42" s="88">
        <f t="shared" si="2"/>
        <v>14000</v>
      </c>
      <c r="O42" s="103">
        <v>14000</v>
      </c>
      <c r="P42" s="97">
        <v>13000</v>
      </c>
      <c r="Q42" s="98">
        <v>13000</v>
      </c>
      <c r="R42" s="99">
        <v>1000</v>
      </c>
      <c r="S42" s="100">
        <v>1000</v>
      </c>
      <c r="T42" s="91">
        <v>5799</v>
      </c>
      <c r="U42" s="94">
        <v>100000</v>
      </c>
    </row>
    <row r="43" spans="1:21" s="8" customFormat="1" ht="11.65" customHeight="1">
      <c r="A43" s="171" t="s">
        <v>53</v>
      </c>
      <c r="B43" s="77">
        <f t="shared" si="5"/>
        <v>1165259</v>
      </c>
      <c r="C43" s="78">
        <f t="shared" si="5"/>
        <v>1212000</v>
      </c>
      <c r="D43" s="79"/>
      <c r="E43" s="78"/>
      <c r="F43" s="80">
        <f t="shared" si="6"/>
        <v>818537</v>
      </c>
      <c r="G43" s="81">
        <f t="shared" si="6"/>
        <v>850000</v>
      </c>
      <c r="H43" s="82">
        <v>326093</v>
      </c>
      <c r="I43" s="160">
        <v>340000</v>
      </c>
      <c r="J43" s="84">
        <v>492444</v>
      </c>
      <c r="K43" s="160">
        <v>510000</v>
      </c>
      <c r="L43" s="162"/>
      <c r="M43" s="163"/>
      <c r="N43" s="88">
        <f t="shared" ref="N43:N71" si="7">P43+R43</f>
        <v>162000</v>
      </c>
      <c r="O43" s="103">
        <v>162000</v>
      </c>
      <c r="P43" s="97">
        <v>154000</v>
      </c>
      <c r="Q43" s="98">
        <v>152000</v>
      </c>
      <c r="R43" s="99">
        <v>8000</v>
      </c>
      <c r="S43" s="100">
        <v>10000</v>
      </c>
      <c r="T43" s="91">
        <v>184722</v>
      </c>
      <c r="U43" s="94">
        <v>200000</v>
      </c>
    </row>
    <row r="44" spans="1:21" s="8" customFormat="1" ht="11.65" customHeight="1">
      <c r="A44" s="171" t="s">
        <v>54</v>
      </c>
      <c r="B44" s="77">
        <f t="shared" si="5"/>
        <v>6160800</v>
      </c>
      <c r="C44" s="78">
        <f t="shared" si="5"/>
        <v>6161000</v>
      </c>
      <c r="D44" s="79"/>
      <c r="E44" s="78"/>
      <c r="F44" s="80">
        <f t="shared" si="6"/>
        <v>3760800</v>
      </c>
      <c r="G44" s="81">
        <f t="shared" si="6"/>
        <v>3761000</v>
      </c>
      <c r="H44" s="82">
        <v>1504800</v>
      </c>
      <c r="I44" s="83">
        <v>1505000</v>
      </c>
      <c r="J44" s="84">
        <v>2256000</v>
      </c>
      <c r="K44" s="83">
        <v>2256000</v>
      </c>
      <c r="L44" s="86"/>
      <c r="M44" s="104"/>
      <c r="N44" s="88">
        <f t="shared" si="7"/>
        <v>960000</v>
      </c>
      <c r="O44" s="103">
        <v>960000</v>
      </c>
      <c r="P44" s="97">
        <v>912000</v>
      </c>
      <c r="Q44" s="83">
        <v>900000</v>
      </c>
      <c r="R44" s="105">
        <v>48000</v>
      </c>
      <c r="S44" s="104">
        <v>60000</v>
      </c>
      <c r="T44" s="176">
        <v>1440000</v>
      </c>
      <c r="U44" s="94">
        <v>1440000</v>
      </c>
    </row>
    <row r="45" spans="1:21" s="8" customFormat="1" ht="11.65" customHeight="1">
      <c r="A45" s="177" t="s">
        <v>55</v>
      </c>
      <c r="B45" s="77">
        <f t="shared" si="5"/>
        <v>901823</v>
      </c>
      <c r="C45" s="78">
        <f t="shared" si="5"/>
        <v>840000</v>
      </c>
      <c r="D45" s="79"/>
      <c r="E45" s="78"/>
      <c r="F45" s="80">
        <f t="shared" si="6"/>
        <v>901823</v>
      </c>
      <c r="G45" s="81">
        <f t="shared" si="6"/>
        <v>840000</v>
      </c>
      <c r="H45" s="82">
        <v>411466</v>
      </c>
      <c r="I45" s="115">
        <v>400000</v>
      </c>
      <c r="J45" s="84">
        <v>490357</v>
      </c>
      <c r="K45" s="160">
        <v>440000</v>
      </c>
      <c r="L45" s="162"/>
      <c r="M45" s="163"/>
      <c r="N45" s="88">
        <f t="shared" si="7"/>
        <v>0</v>
      </c>
      <c r="O45" s="103">
        <f>Q45+S45</f>
        <v>0</v>
      </c>
      <c r="P45" s="97"/>
      <c r="Q45" s="98">
        <v>0</v>
      </c>
      <c r="R45" s="99"/>
      <c r="S45" s="100">
        <v>0</v>
      </c>
      <c r="T45" s="91"/>
      <c r="U45" s="94"/>
    </row>
    <row r="46" spans="1:21" s="8" customFormat="1" ht="11.65" customHeight="1">
      <c r="A46" s="177" t="s">
        <v>56</v>
      </c>
      <c r="B46" s="77">
        <f t="shared" si="5"/>
        <v>822710</v>
      </c>
      <c r="C46" s="78">
        <f t="shared" si="5"/>
        <v>545000</v>
      </c>
      <c r="D46" s="79"/>
      <c r="E46" s="78"/>
      <c r="F46" s="80">
        <f t="shared" si="6"/>
        <v>698550</v>
      </c>
      <c r="G46" s="81">
        <f t="shared" si="6"/>
        <v>420000</v>
      </c>
      <c r="H46" s="82">
        <v>279618</v>
      </c>
      <c r="I46" s="83">
        <v>168000</v>
      </c>
      <c r="J46" s="84">
        <v>418932</v>
      </c>
      <c r="K46" s="160">
        <v>252000</v>
      </c>
      <c r="L46" s="162"/>
      <c r="M46" s="163"/>
      <c r="N46" s="88">
        <f t="shared" si="7"/>
        <v>75000</v>
      </c>
      <c r="O46" s="103">
        <v>75000</v>
      </c>
      <c r="P46" s="97">
        <v>71000</v>
      </c>
      <c r="Q46" s="98">
        <v>70000</v>
      </c>
      <c r="R46" s="99">
        <v>4000</v>
      </c>
      <c r="S46" s="100">
        <v>5000</v>
      </c>
      <c r="T46" s="91">
        <v>49160</v>
      </c>
      <c r="U46" s="94">
        <v>50000</v>
      </c>
    </row>
    <row r="47" spans="1:21" s="8" customFormat="1" ht="11.65" customHeight="1">
      <c r="A47" s="177" t="s">
        <v>57</v>
      </c>
      <c r="B47" s="77">
        <f t="shared" ref="B47:C53" si="8">D47+F47+N47+T47</f>
        <v>432020</v>
      </c>
      <c r="C47" s="78">
        <f t="shared" si="8"/>
        <v>450000</v>
      </c>
      <c r="D47" s="79"/>
      <c r="E47" s="78"/>
      <c r="F47" s="80">
        <f t="shared" si="6"/>
        <v>432020</v>
      </c>
      <c r="G47" s="81">
        <f t="shared" si="6"/>
        <v>450000</v>
      </c>
      <c r="H47" s="82">
        <v>173000</v>
      </c>
      <c r="I47" s="178">
        <v>200000</v>
      </c>
      <c r="J47" s="84">
        <v>259020</v>
      </c>
      <c r="K47" s="160">
        <v>250000</v>
      </c>
      <c r="L47" s="162"/>
      <c r="M47" s="163"/>
      <c r="N47" s="88">
        <f t="shared" si="7"/>
        <v>0</v>
      </c>
      <c r="O47" s="103">
        <f>Q47+S47</f>
        <v>0</v>
      </c>
      <c r="P47" s="97"/>
      <c r="Q47" s="98">
        <v>0</v>
      </c>
      <c r="R47" s="99"/>
      <c r="S47" s="100">
        <v>0</v>
      </c>
      <c r="T47" s="91"/>
      <c r="U47" s="94"/>
    </row>
    <row r="48" spans="1:21" s="8" customFormat="1" ht="11.65" customHeight="1">
      <c r="A48" s="177" t="s">
        <v>58</v>
      </c>
      <c r="B48" s="77">
        <f t="shared" si="8"/>
        <v>276424</v>
      </c>
      <c r="C48" s="78">
        <f t="shared" si="8"/>
        <v>300000</v>
      </c>
      <c r="D48" s="111"/>
      <c r="E48" s="110"/>
      <c r="F48" s="80">
        <f t="shared" si="6"/>
        <v>276424</v>
      </c>
      <c r="G48" s="81">
        <f t="shared" si="6"/>
        <v>300000</v>
      </c>
      <c r="H48" s="114">
        <v>110424</v>
      </c>
      <c r="I48" s="115">
        <v>120000</v>
      </c>
      <c r="J48" s="116">
        <v>166000</v>
      </c>
      <c r="K48" s="115">
        <v>180000</v>
      </c>
      <c r="L48" s="179"/>
      <c r="M48" s="180"/>
      <c r="N48" s="88">
        <f t="shared" si="7"/>
        <v>0</v>
      </c>
      <c r="O48" s="103">
        <f>Q48+S48</f>
        <v>0</v>
      </c>
      <c r="P48" s="97"/>
      <c r="Q48" s="122">
        <v>0</v>
      </c>
      <c r="R48" s="123"/>
      <c r="S48" s="124">
        <v>0</v>
      </c>
      <c r="T48" s="181"/>
      <c r="U48" s="94"/>
    </row>
    <row r="49" spans="1:22" s="8" customFormat="1" ht="11.65" customHeight="1">
      <c r="A49" s="177" t="s">
        <v>59</v>
      </c>
      <c r="B49" s="77">
        <f t="shared" si="8"/>
        <v>139900</v>
      </c>
      <c r="C49" s="78">
        <f t="shared" si="8"/>
        <v>162000</v>
      </c>
      <c r="D49" s="111"/>
      <c r="E49" s="110"/>
      <c r="F49" s="80">
        <f t="shared" si="6"/>
        <v>105900</v>
      </c>
      <c r="G49" s="81">
        <f t="shared" si="6"/>
        <v>130000</v>
      </c>
      <c r="H49" s="114">
        <v>41900</v>
      </c>
      <c r="I49" s="115">
        <v>52000</v>
      </c>
      <c r="J49" s="116">
        <v>64000</v>
      </c>
      <c r="K49" s="115">
        <v>78000</v>
      </c>
      <c r="L49" s="117"/>
      <c r="M49" s="182"/>
      <c r="N49" s="88">
        <f t="shared" si="7"/>
        <v>31000</v>
      </c>
      <c r="O49" s="103">
        <v>2000</v>
      </c>
      <c r="P49" s="97">
        <v>29000</v>
      </c>
      <c r="Q49" s="122">
        <v>2000</v>
      </c>
      <c r="R49" s="123">
        <v>2000</v>
      </c>
      <c r="S49" s="124">
        <v>0</v>
      </c>
      <c r="T49" s="181">
        <v>3000</v>
      </c>
      <c r="U49" s="94">
        <v>30000</v>
      </c>
    </row>
    <row r="50" spans="1:22" s="8" customFormat="1" ht="11.65" customHeight="1">
      <c r="A50" s="183" t="s">
        <v>60</v>
      </c>
      <c r="B50" s="77">
        <f t="shared" si="8"/>
        <v>818628</v>
      </c>
      <c r="C50" s="78">
        <f t="shared" si="8"/>
        <v>868000</v>
      </c>
      <c r="D50" s="184"/>
      <c r="E50" s="185"/>
      <c r="F50" s="80">
        <f t="shared" si="6"/>
        <v>650628</v>
      </c>
      <c r="G50" s="81">
        <f t="shared" si="6"/>
        <v>700000</v>
      </c>
      <c r="H50" s="121">
        <v>260628</v>
      </c>
      <c r="I50" s="122">
        <v>280000</v>
      </c>
      <c r="J50" s="186">
        <v>390000</v>
      </c>
      <c r="K50" s="122">
        <v>420000</v>
      </c>
      <c r="L50" s="187"/>
      <c r="M50" s="124"/>
      <c r="N50" s="88">
        <f t="shared" si="7"/>
        <v>168000</v>
      </c>
      <c r="O50" s="103">
        <v>168000</v>
      </c>
      <c r="P50" s="97">
        <v>160000</v>
      </c>
      <c r="Q50" s="122">
        <v>157000</v>
      </c>
      <c r="R50" s="123">
        <v>8000</v>
      </c>
      <c r="S50" s="124">
        <v>11000</v>
      </c>
      <c r="T50" s="181"/>
      <c r="U50" s="94"/>
    </row>
    <row r="51" spans="1:22" s="8" customFormat="1" ht="11.65" customHeight="1">
      <c r="A51" s="177" t="s">
        <v>61</v>
      </c>
      <c r="B51" s="77">
        <f t="shared" si="8"/>
        <v>282933</v>
      </c>
      <c r="C51" s="78">
        <f t="shared" si="8"/>
        <v>700000</v>
      </c>
      <c r="D51" s="172"/>
      <c r="E51" s="173"/>
      <c r="F51" s="80">
        <f t="shared" si="6"/>
        <v>282933</v>
      </c>
      <c r="G51" s="81">
        <f t="shared" si="6"/>
        <v>700000</v>
      </c>
      <c r="H51" s="97">
        <v>112933</v>
      </c>
      <c r="I51" s="98">
        <v>280000</v>
      </c>
      <c r="J51" s="174">
        <v>170000</v>
      </c>
      <c r="K51" s="98">
        <v>420000</v>
      </c>
      <c r="L51" s="175"/>
      <c r="M51" s="100"/>
      <c r="N51" s="88">
        <f t="shared" si="7"/>
        <v>0</v>
      </c>
      <c r="O51" s="103">
        <f>Q51+S51</f>
        <v>0</v>
      </c>
      <c r="P51" s="97"/>
      <c r="Q51" s="98">
        <v>0</v>
      </c>
      <c r="R51" s="99"/>
      <c r="S51" s="100">
        <v>0</v>
      </c>
      <c r="T51" s="91"/>
      <c r="U51" s="94"/>
    </row>
    <row r="52" spans="1:22" s="8" customFormat="1" ht="11.65" customHeight="1">
      <c r="A52" s="177" t="s">
        <v>62</v>
      </c>
      <c r="B52" s="77">
        <f t="shared" si="8"/>
        <v>555949</v>
      </c>
      <c r="C52" s="78">
        <f t="shared" si="8"/>
        <v>809000</v>
      </c>
      <c r="D52" s="156"/>
      <c r="E52" s="155"/>
      <c r="F52" s="80">
        <f t="shared" si="6"/>
        <v>108801</v>
      </c>
      <c r="G52" s="81">
        <f t="shared" si="6"/>
        <v>300000</v>
      </c>
      <c r="H52" s="159">
        <v>43801</v>
      </c>
      <c r="I52" s="178">
        <v>120000</v>
      </c>
      <c r="J52" s="161">
        <v>65000</v>
      </c>
      <c r="K52" s="160">
        <v>180000</v>
      </c>
      <c r="L52" s="162"/>
      <c r="M52" s="163"/>
      <c r="N52" s="88">
        <f t="shared" si="7"/>
        <v>209000</v>
      </c>
      <c r="O52" s="103">
        <v>209000</v>
      </c>
      <c r="P52" s="97">
        <v>199000</v>
      </c>
      <c r="Q52" s="167">
        <v>196000</v>
      </c>
      <c r="R52" s="168">
        <v>10000</v>
      </c>
      <c r="S52" s="169">
        <v>13000</v>
      </c>
      <c r="T52" s="188">
        <v>238148</v>
      </c>
      <c r="U52" s="94">
        <v>300000</v>
      </c>
    </row>
    <row r="53" spans="1:22" s="8" customFormat="1" ht="11.65" customHeight="1">
      <c r="A53" s="177" t="s">
        <v>63</v>
      </c>
      <c r="B53" s="109">
        <f t="shared" si="8"/>
        <v>1453102</v>
      </c>
      <c r="C53" s="189">
        <f t="shared" si="8"/>
        <v>490000</v>
      </c>
      <c r="D53" s="111"/>
      <c r="E53" s="110"/>
      <c r="F53" s="112">
        <f t="shared" si="6"/>
        <v>932763</v>
      </c>
      <c r="G53" s="113">
        <f t="shared" si="6"/>
        <v>200000</v>
      </c>
      <c r="H53" s="114">
        <v>360780</v>
      </c>
      <c r="I53" s="115">
        <v>80000</v>
      </c>
      <c r="J53" s="116">
        <v>530223</v>
      </c>
      <c r="K53" s="115">
        <v>120000</v>
      </c>
      <c r="L53" s="117">
        <v>41760</v>
      </c>
      <c r="M53" s="182"/>
      <c r="N53" s="119">
        <f t="shared" si="7"/>
        <v>81000</v>
      </c>
      <c r="O53" s="120">
        <v>90000</v>
      </c>
      <c r="P53" s="121">
        <v>77000</v>
      </c>
      <c r="Q53" s="122">
        <v>85000</v>
      </c>
      <c r="R53" s="123">
        <v>4000</v>
      </c>
      <c r="S53" s="124">
        <v>5000</v>
      </c>
      <c r="T53" s="181">
        <v>439339</v>
      </c>
      <c r="U53" s="94">
        <v>200000</v>
      </c>
    </row>
    <row r="54" spans="1:22" s="8" customFormat="1" ht="11.65" customHeight="1">
      <c r="A54" s="190" t="s">
        <v>64</v>
      </c>
      <c r="B54" s="191">
        <v>5260000</v>
      </c>
      <c r="C54" s="192">
        <f>E54+G54+O54+U53</f>
        <v>4472978</v>
      </c>
      <c r="D54" s="193" ph="1">
        <f>SUM(D55:D63)</f>
        <v>482931</v>
      </c>
      <c r="E54" s="192" ph="1">
        <f>SUM(E55:E63)</f>
        <v>844769</v>
      </c>
      <c r="F54" s="194">
        <f t="shared" si="6"/>
        <v>2688349</v>
      </c>
      <c r="G54" s="195">
        <f t="shared" si="6"/>
        <v>2597609</v>
      </c>
      <c r="H54" s="196">
        <f>SUM(H55:H63)</f>
        <v>1050793</v>
      </c>
      <c r="I54" s="197">
        <f>SUM(I55:I63)</f>
        <v>1026853</v>
      </c>
      <c r="J54" s="195">
        <f>SUM(J55:J63)</f>
        <v>1637486</v>
      </c>
      <c r="K54" s="193">
        <f>SUM(K55:K63)</f>
        <v>1570686</v>
      </c>
      <c r="L54" s="198">
        <f>SUM(L56:L63)</f>
        <v>70</v>
      </c>
      <c r="M54" s="199">
        <f>SUM(M56:M63)</f>
        <v>70</v>
      </c>
      <c r="N54" s="194">
        <f t="shared" si="7"/>
        <v>784200</v>
      </c>
      <c r="O54" s="195">
        <f>Q54+S54</f>
        <v>830600</v>
      </c>
      <c r="P54" s="200">
        <f>SUM(P55:P63)</f>
        <v>759200</v>
      </c>
      <c r="Q54" s="201">
        <f>SUM(Q55:Q63)</f>
        <v>777782</v>
      </c>
      <c r="R54" s="202">
        <f>SUM(R56:R63)</f>
        <v>25000</v>
      </c>
      <c r="S54" s="203">
        <f>SUM(S55:S63)</f>
        <v>52818</v>
      </c>
      <c r="T54" s="202">
        <f>SUM(T55:T63)</f>
        <v>1297380</v>
      </c>
      <c r="U54" s="202">
        <f>SUM(U55:U63)</f>
        <v>1196100</v>
      </c>
      <c r="V54" s="107"/>
    </row>
    <row r="55" spans="1:22" s="8" customFormat="1" ht="11.65" customHeight="1">
      <c r="A55" s="204" t="s">
        <v>65</v>
      </c>
      <c r="B55" s="154">
        <f t="shared" ref="B55:C70" si="9">D55+F55+N55+T55</f>
        <v>2525400</v>
      </c>
      <c r="C55" s="155">
        <f t="shared" si="9"/>
        <v>3035997</v>
      </c>
      <c r="D55" s="156">
        <v>162403</v>
      </c>
      <c r="E55" s="155">
        <v>673000</v>
      </c>
      <c r="F55" s="157">
        <f t="shared" si="6"/>
        <v>1322997</v>
      </c>
      <c r="G55" s="158">
        <f t="shared" si="6"/>
        <v>1322997</v>
      </c>
      <c r="H55" s="159">
        <v>519997</v>
      </c>
      <c r="I55" s="160">
        <v>519997</v>
      </c>
      <c r="J55" s="161">
        <v>803000</v>
      </c>
      <c r="K55" s="205">
        <v>803000</v>
      </c>
      <c r="L55" s="162"/>
      <c r="M55" s="163"/>
      <c r="N55" s="164">
        <f t="shared" si="7"/>
        <v>402000</v>
      </c>
      <c r="O55" s="165">
        <v>402000</v>
      </c>
      <c r="P55" s="166">
        <v>402000</v>
      </c>
      <c r="Q55" s="167">
        <v>376709</v>
      </c>
      <c r="R55" s="168"/>
      <c r="S55" s="169">
        <v>25291</v>
      </c>
      <c r="T55" s="188">
        <v>638000</v>
      </c>
      <c r="U55" s="206">
        <v>638000</v>
      </c>
    </row>
    <row r="56" spans="1:22" s="95" customFormat="1" ht="11.65" customHeight="1">
      <c r="A56" s="171" t="s">
        <v>66</v>
      </c>
      <c r="B56" s="77">
        <f t="shared" si="9"/>
        <v>1472700</v>
      </c>
      <c r="C56" s="78">
        <f t="shared" si="9"/>
        <v>1199800</v>
      </c>
      <c r="D56" s="79">
        <v>101190</v>
      </c>
      <c r="E56" s="78">
        <v>94710</v>
      </c>
      <c r="F56" s="80">
        <f t="shared" si="6"/>
        <v>768030</v>
      </c>
      <c r="G56" s="81">
        <f t="shared" si="6"/>
        <v>632090</v>
      </c>
      <c r="H56" s="82">
        <v>301730</v>
      </c>
      <c r="I56" s="83">
        <v>253090</v>
      </c>
      <c r="J56" s="84">
        <v>466300</v>
      </c>
      <c r="K56" s="85">
        <v>379000</v>
      </c>
      <c r="L56" s="207"/>
      <c r="M56" s="208"/>
      <c r="N56" s="88">
        <f t="shared" si="7"/>
        <v>233200</v>
      </c>
      <c r="O56" s="103">
        <v>234000</v>
      </c>
      <c r="P56" s="97">
        <v>233200</v>
      </c>
      <c r="Q56" s="83">
        <v>219278</v>
      </c>
      <c r="R56" s="105"/>
      <c r="S56" s="104">
        <v>14722</v>
      </c>
      <c r="T56" s="176">
        <v>370280</v>
      </c>
      <c r="U56" s="209">
        <v>239000</v>
      </c>
    </row>
    <row r="57" spans="1:22" s="8" customFormat="1" ht="11.65" customHeight="1">
      <c r="A57" s="171" t="s">
        <v>32</v>
      </c>
      <c r="B57" s="77">
        <f t="shared" si="9"/>
        <v>335592</v>
      </c>
      <c r="C57" s="78">
        <f t="shared" si="9"/>
        <v>335592</v>
      </c>
      <c r="D57" s="79">
        <v>21602</v>
      </c>
      <c r="E57" s="78">
        <v>21602</v>
      </c>
      <c r="F57" s="80">
        <f t="shared" si="6"/>
        <v>176190</v>
      </c>
      <c r="G57" s="81">
        <f t="shared" si="6"/>
        <v>176190</v>
      </c>
      <c r="H57" s="82">
        <v>69390</v>
      </c>
      <c r="I57" s="83">
        <v>69390</v>
      </c>
      <c r="J57" s="84">
        <v>106800</v>
      </c>
      <c r="K57" s="85">
        <v>106800</v>
      </c>
      <c r="L57" s="162"/>
      <c r="M57" s="163"/>
      <c r="N57" s="88">
        <f t="shared" si="7"/>
        <v>53000</v>
      </c>
      <c r="O57" s="103">
        <v>53000</v>
      </c>
      <c r="P57" s="97">
        <v>53000</v>
      </c>
      <c r="Q57" s="98">
        <v>49666</v>
      </c>
      <c r="R57" s="99"/>
      <c r="S57" s="100">
        <v>3334</v>
      </c>
      <c r="T57" s="93">
        <v>84800</v>
      </c>
      <c r="U57" s="94">
        <v>84800</v>
      </c>
    </row>
    <row r="58" spans="1:22" s="8" customFormat="1" ht="11.65" customHeight="1">
      <c r="A58" s="171" t="s">
        <v>51</v>
      </c>
      <c r="B58" s="77">
        <f t="shared" si="9"/>
        <v>93064</v>
      </c>
      <c r="C58" s="78">
        <f t="shared" si="9"/>
        <v>5960</v>
      </c>
      <c r="D58" s="79">
        <v>264</v>
      </c>
      <c r="E58" s="78">
        <v>5960</v>
      </c>
      <c r="F58" s="80">
        <f t="shared" si="6"/>
        <v>51800</v>
      </c>
      <c r="G58" s="81">
        <f t="shared" si="6"/>
        <v>0</v>
      </c>
      <c r="H58" s="82">
        <v>20300</v>
      </c>
      <c r="I58" s="83"/>
      <c r="J58" s="84">
        <v>31500</v>
      </c>
      <c r="K58" s="85"/>
      <c r="L58" s="162"/>
      <c r="M58" s="163"/>
      <c r="N58" s="88">
        <f t="shared" si="7"/>
        <v>41000</v>
      </c>
      <c r="O58" s="103">
        <f>Q58+S58</f>
        <v>0</v>
      </c>
      <c r="P58" s="97">
        <v>16000</v>
      </c>
      <c r="Q58" s="98">
        <v>0</v>
      </c>
      <c r="R58" s="99">
        <v>25000</v>
      </c>
      <c r="S58" s="100">
        <v>0</v>
      </c>
      <c r="T58" s="93"/>
      <c r="U58" s="94"/>
    </row>
    <row r="59" spans="1:22" s="8" customFormat="1" ht="11.65" customHeight="1">
      <c r="A59" s="171" t="s">
        <v>67</v>
      </c>
      <c r="B59" s="77">
        <f t="shared" si="9"/>
        <v>50200</v>
      </c>
      <c r="C59" s="78">
        <f t="shared" si="9"/>
        <v>50200</v>
      </c>
      <c r="D59" s="111">
        <v>3216</v>
      </c>
      <c r="E59" s="110">
        <v>3216</v>
      </c>
      <c r="F59" s="80">
        <f t="shared" si="6"/>
        <v>26384</v>
      </c>
      <c r="G59" s="81">
        <f t="shared" si="6"/>
        <v>26384</v>
      </c>
      <c r="H59" s="114">
        <v>10484</v>
      </c>
      <c r="I59" s="115">
        <v>10484</v>
      </c>
      <c r="J59" s="116">
        <v>15900</v>
      </c>
      <c r="K59" s="210">
        <v>15900</v>
      </c>
      <c r="L59" s="211"/>
      <c r="M59" s="212"/>
      <c r="N59" s="88">
        <f t="shared" si="7"/>
        <v>8000</v>
      </c>
      <c r="O59" s="103">
        <v>8000</v>
      </c>
      <c r="P59" s="175">
        <v>8000</v>
      </c>
      <c r="Q59" s="213">
        <v>7497</v>
      </c>
      <c r="R59" s="123"/>
      <c r="S59" s="124">
        <v>503</v>
      </c>
      <c r="T59" s="214">
        <v>12600</v>
      </c>
      <c r="U59" s="215">
        <v>12600</v>
      </c>
    </row>
    <row r="60" spans="1:22" s="8" customFormat="1" ht="11.65" customHeight="1">
      <c r="A60" s="171" t="s">
        <v>43</v>
      </c>
      <c r="B60" s="77">
        <f t="shared" si="9"/>
        <v>130100</v>
      </c>
      <c r="C60" s="78">
        <f t="shared" si="9"/>
        <v>130100</v>
      </c>
      <c r="D60" s="79">
        <v>8335</v>
      </c>
      <c r="E60" s="78">
        <v>8335</v>
      </c>
      <c r="F60" s="80">
        <f t="shared" si="6"/>
        <v>68065</v>
      </c>
      <c r="G60" s="81">
        <f t="shared" si="6"/>
        <v>68065</v>
      </c>
      <c r="H60" s="82">
        <v>31765</v>
      </c>
      <c r="I60" s="83">
        <v>31765</v>
      </c>
      <c r="J60" s="84">
        <v>36300</v>
      </c>
      <c r="K60" s="85">
        <v>36300</v>
      </c>
      <c r="L60" s="216"/>
      <c r="M60" s="78"/>
      <c r="N60" s="88">
        <f t="shared" si="7"/>
        <v>21000</v>
      </c>
      <c r="O60" s="103">
        <v>21000</v>
      </c>
      <c r="P60" s="175">
        <v>21000</v>
      </c>
      <c r="Q60" s="217">
        <v>19679</v>
      </c>
      <c r="R60" s="105"/>
      <c r="S60" s="104">
        <v>1921</v>
      </c>
      <c r="T60" s="77">
        <v>32700</v>
      </c>
      <c r="U60" s="106">
        <v>32700</v>
      </c>
    </row>
    <row r="61" spans="1:22" s="8" customFormat="1" ht="11.65" customHeight="1">
      <c r="A61" s="171" t="s">
        <v>68</v>
      </c>
      <c r="B61" s="77">
        <f t="shared" si="9"/>
        <v>23177</v>
      </c>
      <c r="C61" s="78">
        <f t="shared" si="9"/>
        <v>23177</v>
      </c>
      <c r="D61" s="79">
        <v>1491</v>
      </c>
      <c r="E61" s="78">
        <v>1491</v>
      </c>
      <c r="F61" s="80">
        <f t="shared" si="6"/>
        <v>10686</v>
      </c>
      <c r="G61" s="81">
        <f t="shared" si="6"/>
        <v>10686</v>
      </c>
      <c r="H61" s="82"/>
      <c r="I61" s="83"/>
      <c r="J61" s="84">
        <v>10686</v>
      </c>
      <c r="K61" s="85">
        <v>10686</v>
      </c>
      <c r="L61" s="82"/>
      <c r="M61" s="218"/>
      <c r="N61" s="88">
        <f t="shared" si="7"/>
        <v>4000</v>
      </c>
      <c r="O61" s="103">
        <v>4000</v>
      </c>
      <c r="P61" s="175">
        <v>4000</v>
      </c>
      <c r="Q61" s="217">
        <v>3748</v>
      </c>
      <c r="R61" s="105"/>
      <c r="S61" s="104">
        <v>252</v>
      </c>
      <c r="T61" s="77">
        <v>7000</v>
      </c>
      <c r="U61" s="106">
        <v>7000</v>
      </c>
    </row>
    <row r="62" spans="1:22" s="8" customFormat="1" ht="11.65" customHeight="1">
      <c r="A62" s="171" t="s">
        <v>69</v>
      </c>
      <c r="B62" s="77">
        <f t="shared" si="9"/>
        <v>33000</v>
      </c>
      <c r="C62" s="78">
        <f t="shared" si="9"/>
        <v>33000</v>
      </c>
      <c r="D62" s="79">
        <v>-70</v>
      </c>
      <c r="E62" s="78">
        <v>-70</v>
      </c>
      <c r="F62" s="80">
        <f t="shared" si="6"/>
        <v>15070</v>
      </c>
      <c r="G62" s="81">
        <f t="shared" si="6"/>
        <v>15070</v>
      </c>
      <c r="H62" s="82">
        <v>6000</v>
      </c>
      <c r="I62" s="85">
        <v>6000</v>
      </c>
      <c r="J62" s="82">
        <v>9000</v>
      </c>
      <c r="K62" s="83">
        <v>9000</v>
      </c>
      <c r="L62" s="84">
        <v>70</v>
      </c>
      <c r="M62" s="218">
        <v>70</v>
      </c>
      <c r="N62" s="88">
        <f t="shared" si="7"/>
        <v>3000</v>
      </c>
      <c r="O62" s="103">
        <v>3000</v>
      </c>
      <c r="P62" s="175">
        <v>3000</v>
      </c>
      <c r="Q62" s="217">
        <v>2811</v>
      </c>
      <c r="R62" s="105"/>
      <c r="S62" s="104">
        <v>189</v>
      </c>
      <c r="T62" s="77">
        <v>15000</v>
      </c>
      <c r="U62" s="106">
        <v>15000</v>
      </c>
    </row>
    <row r="63" spans="1:22" s="8" customFormat="1" ht="11.65" customHeight="1">
      <c r="A63" s="177" t="s">
        <v>63</v>
      </c>
      <c r="B63" s="109">
        <v>597000</v>
      </c>
      <c r="C63" s="110">
        <f t="shared" si="9"/>
        <v>654652</v>
      </c>
      <c r="D63" s="111">
        <v>184500</v>
      </c>
      <c r="E63" s="110">
        <v>36525</v>
      </c>
      <c r="F63" s="112">
        <f t="shared" si="6"/>
        <v>249127</v>
      </c>
      <c r="G63" s="113">
        <f t="shared" si="6"/>
        <v>346127</v>
      </c>
      <c r="H63" s="219">
        <v>91127</v>
      </c>
      <c r="I63" s="220">
        <v>136127</v>
      </c>
      <c r="J63" s="114">
        <v>158000</v>
      </c>
      <c r="K63" s="115">
        <v>210000</v>
      </c>
      <c r="L63" s="221"/>
      <c r="M63" s="222"/>
      <c r="N63" s="119">
        <f t="shared" si="7"/>
        <v>19000</v>
      </c>
      <c r="O63" s="120">
        <v>105000</v>
      </c>
      <c r="P63" s="223">
        <v>19000</v>
      </c>
      <c r="Q63" s="224">
        <v>98394</v>
      </c>
      <c r="R63" s="225"/>
      <c r="S63" s="180">
        <v>6606</v>
      </c>
      <c r="T63" s="77">
        <v>137000</v>
      </c>
      <c r="U63" s="106">
        <v>167000</v>
      </c>
    </row>
    <row r="64" spans="1:22" s="8" customFormat="1" ht="11.65" customHeight="1" thickBot="1">
      <c r="A64" s="226" t="s">
        <v>70</v>
      </c>
      <c r="B64" s="128">
        <v>81128000</v>
      </c>
      <c r="C64" s="129">
        <f t="shared" si="9"/>
        <v>88485078</v>
      </c>
      <c r="D64" s="227">
        <f>D19+D54</f>
        <v>482931</v>
      </c>
      <c r="E64" s="228">
        <f>E19+E54</f>
        <v>844769</v>
      </c>
      <c r="F64" s="131">
        <f t="shared" si="6"/>
        <v>47548445</v>
      </c>
      <c r="G64" s="132">
        <f t="shared" si="6"/>
        <v>50592609</v>
      </c>
      <c r="H64" s="229">
        <f t="shared" ref="H64:M64" si="10">H19+H54</f>
        <v>17797761</v>
      </c>
      <c r="I64" s="227">
        <f t="shared" si="10"/>
        <v>20410853</v>
      </c>
      <c r="J64" s="229">
        <f t="shared" si="10"/>
        <v>24523259</v>
      </c>
      <c r="K64" s="230">
        <f t="shared" si="10"/>
        <v>24161686</v>
      </c>
      <c r="L64" s="231">
        <f t="shared" si="10"/>
        <v>5227425</v>
      </c>
      <c r="M64" s="228">
        <f t="shared" si="10"/>
        <v>6020070</v>
      </c>
      <c r="N64" s="232">
        <f t="shared" si="7"/>
        <v>15041200</v>
      </c>
      <c r="O64" s="134">
        <f>Q64+S64</f>
        <v>14966600</v>
      </c>
      <c r="P64" s="233">
        <f t="shared" ref="P64:U64" si="11">P19+P54</f>
        <v>14268098</v>
      </c>
      <c r="Q64" s="234">
        <f t="shared" si="11"/>
        <v>14025504</v>
      </c>
      <c r="R64" s="235">
        <f t="shared" si="11"/>
        <v>773102</v>
      </c>
      <c r="S64" s="236">
        <f t="shared" si="11"/>
        <v>941096</v>
      </c>
      <c r="T64" s="237">
        <f t="shared" si="11"/>
        <v>18048109</v>
      </c>
      <c r="U64" s="237">
        <f t="shared" si="11"/>
        <v>22081100</v>
      </c>
    </row>
    <row r="65" spans="1:21" s="8" customFormat="1" ht="11.65" customHeight="1" thickTop="1">
      <c r="A65" s="238" t="s">
        <v>71</v>
      </c>
      <c r="B65" s="239">
        <v>8890000</v>
      </c>
      <c r="C65" s="240">
        <f t="shared" si="9"/>
        <v>5462210</v>
      </c>
      <c r="D65" s="241">
        <f>D18-D64</f>
        <v>33357</v>
      </c>
      <c r="E65" s="242">
        <f>E18-E64</f>
        <v>-328481</v>
      </c>
      <c r="F65" s="243">
        <f t="shared" si="6"/>
        <v>2072351</v>
      </c>
      <c r="G65" s="244">
        <f t="shared" si="6"/>
        <v>2613391</v>
      </c>
      <c r="H65" s="245">
        <f t="shared" ref="H65:M65" si="12">H18-H64</f>
        <v>353175</v>
      </c>
      <c r="I65" s="241">
        <f t="shared" si="12"/>
        <v>-1542853</v>
      </c>
      <c r="J65" s="245">
        <f t="shared" si="12"/>
        <v>1711403</v>
      </c>
      <c r="K65" s="246">
        <f t="shared" si="12"/>
        <v>4076314</v>
      </c>
      <c r="L65" s="247">
        <f t="shared" si="12"/>
        <v>7773</v>
      </c>
      <c r="M65" s="242">
        <f t="shared" si="12"/>
        <v>79930</v>
      </c>
      <c r="N65" s="243">
        <f t="shared" si="7"/>
        <v>151840</v>
      </c>
      <c r="O65" s="248">
        <f>Q65+S65</f>
        <v>293400</v>
      </c>
      <c r="P65" s="249">
        <f t="shared" ref="P65:U65" si="13">P18-P64</f>
        <v>218149</v>
      </c>
      <c r="Q65" s="250">
        <f t="shared" si="13"/>
        <v>234496</v>
      </c>
      <c r="R65" s="251">
        <f t="shared" si="13"/>
        <v>-66309</v>
      </c>
      <c r="S65" s="252">
        <f t="shared" si="13"/>
        <v>58904</v>
      </c>
      <c r="T65" s="253">
        <f t="shared" si="13"/>
        <v>6639667</v>
      </c>
      <c r="U65" s="253">
        <f t="shared" si="13"/>
        <v>2883900</v>
      </c>
    </row>
    <row r="66" spans="1:21" s="8" customFormat="1" ht="11.65" customHeight="1">
      <c r="A66" s="254" t="s">
        <v>72</v>
      </c>
      <c r="B66" s="109">
        <f t="shared" ref="B66:C68" si="14">D66+F66+N66+T66</f>
        <v>1948500</v>
      </c>
      <c r="C66" s="110">
        <f t="shared" si="14"/>
        <v>1700000</v>
      </c>
      <c r="D66" s="111"/>
      <c r="E66" s="110"/>
      <c r="F66" s="112">
        <f t="shared" si="6"/>
        <v>1113900</v>
      </c>
      <c r="G66" s="113">
        <f t="shared" si="6"/>
        <v>902000</v>
      </c>
      <c r="H66" s="114">
        <v>451100</v>
      </c>
      <c r="I66" s="210">
        <v>374000</v>
      </c>
      <c r="J66" s="114">
        <v>662800</v>
      </c>
      <c r="K66" s="115">
        <v>528000</v>
      </c>
      <c r="L66" s="116"/>
      <c r="M66" s="212"/>
      <c r="N66" s="119">
        <f t="shared" si="7"/>
        <v>356000</v>
      </c>
      <c r="O66" s="120">
        <f>Q66+S66</f>
        <v>339000</v>
      </c>
      <c r="P66" s="255">
        <v>356000</v>
      </c>
      <c r="Q66" s="256">
        <v>289000</v>
      </c>
      <c r="R66" s="257"/>
      <c r="S66" s="182">
        <v>50000</v>
      </c>
      <c r="T66" s="109">
        <v>478600</v>
      </c>
      <c r="U66" s="189">
        <v>459000</v>
      </c>
    </row>
    <row r="67" spans="1:21" s="107" customFormat="1" ht="11.65" customHeight="1">
      <c r="A67" s="258" t="s">
        <v>73</v>
      </c>
      <c r="B67" s="77">
        <f t="shared" si="14"/>
        <v>-49864</v>
      </c>
      <c r="C67" s="78">
        <f t="shared" si="14"/>
        <v>0</v>
      </c>
      <c r="D67" s="172">
        <v>20000</v>
      </c>
      <c r="E67" s="259">
        <v>0</v>
      </c>
      <c r="F67" s="80">
        <f t="shared" si="6"/>
        <v>0</v>
      </c>
      <c r="G67" s="81">
        <f t="shared" si="6"/>
        <v>0</v>
      </c>
      <c r="H67" s="97">
        <v>0</v>
      </c>
      <c r="I67" s="260">
        <v>0</v>
      </c>
      <c r="J67" s="97">
        <v>0</v>
      </c>
      <c r="K67" s="98">
        <v>0</v>
      </c>
      <c r="L67" s="174">
        <v>0</v>
      </c>
      <c r="M67" s="259">
        <v>0</v>
      </c>
      <c r="N67" s="88">
        <f t="shared" si="7"/>
        <v>-73864</v>
      </c>
      <c r="O67" s="103">
        <v>0</v>
      </c>
      <c r="P67" s="175">
        <v>-73864</v>
      </c>
      <c r="Q67" s="261">
        <v>0</v>
      </c>
      <c r="R67" s="99">
        <v>0</v>
      </c>
      <c r="S67" s="262">
        <v>0</v>
      </c>
      <c r="T67" s="263">
        <v>4000</v>
      </c>
      <c r="U67" s="94">
        <v>0</v>
      </c>
    </row>
    <row r="68" spans="1:21" s="8" customFormat="1" ht="11.65" customHeight="1">
      <c r="A68" s="171" t="s">
        <v>74</v>
      </c>
      <c r="B68" s="77">
        <f t="shared" si="14"/>
        <v>5000765</v>
      </c>
      <c r="C68" s="78">
        <f t="shared" si="14"/>
        <v>11000000</v>
      </c>
      <c r="D68" s="79">
        <v>293529</v>
      </c>
      <c r="E68" s="218">
        <v>700000</v>
      </c>
      <c r="F68" s="80">
        <f t="shared" si="6"/>
        <v>4707236</v>
      </c>
      <c r="G68" s="81">
        <f t="shared" si="6"/>
        <v>10300000</v>
      </c>
      <c r="H68" s="82">
        <v>1882894</v>
      </c>
      <c r="I68" s="85">
        <v>4500000</v>
      </c>
      <c r="J68" s="82">
        <v>2824342</v>
      </c>
      <c r="K68" s="83">
        <v>5800000</v>
      </c>
      <c r="L68" s="84"/>
      <c r="M68" s="218"/>
      <c r="N68" s="88">
        <f t="shared" si="7"/>
        <v>0</v>
      </c>
      <c r="O68" s="103">
        <f>Q68+S68</f>
        <v>0</v>
      </c>
      <c r="P68" s="175">
        <v>0</v>
      </c>
      <c r="Q68" s="217">
        <v>0</v>
      </c>
      <c r="R68" s="105"/>
      <c r="S68" s="264">
        <v>0</v>
      </c>
      <c r="T68" s="80">
        <v>0</v>
      </c>
      <c r="U68" s="106">
        <v>0</v>
      </c>
    </row>
    <row r="69" spans="1:21" s="8" customFormat="1" ht="11.65" customHeight="1">
      <c r="A69" s="265" t="s">
        <v>75</v>
      </c>
      <c r="B69" s="266">
        <f>D69+F69+N69+T69</f>
        <v>1890086</v>
      </c>
      <c r="C69" s="267">
        <f t="shared" si="9"/>
        <v>-7237790</v>
      </c>
      <c r="D69" s="268">
        <f>D65-D66+D67-D68</f>
        <v>-240172</v>
      </c>
      <c r="E69" s="269">
        <f>E65-E66+E67-E68</f>
        <v>-1028481</v>
      </c>
      <c r="F69" s="270">
        <f t="shared" si="6"/>
        <v>-3748785</v>
      </c>
      <c r="G69" s="271">
        <f t="shared" si="6"/>
        <v>-8588609</v>
      </c>
      <c r="H69" s="268">
        <f>H65-H66+H67-H68</f>
        <v>-1980819</v>
      </c>
      <c r="I69" s="269">
        <f>I65-I66+I67-I68</f>
        <v>-6416853</v>
      </c>
      <c r="J69" s="272">
        <f>J65-J66+J67-J68</f>
        <v>-1775739</v>
      </c>
      <c r="K69" s="273">
        <f>K65-K66+K67-K68</f>
        <v>-2251686</v>
      </c>
      <c r="L69" s="274">
        <f>L65-L66+L67-L68</f>
        <v>7773</v>
      </c>
      <c r="M69" s="275">
        <f>M65</f>
        <v>79930</v>
      </c>
      <c r="N69" s="276">
        <f t="shared" si="7"/>
        <v>-278024</v>
      </c>
      <c r="O69" s="269">
        <f>Q69+S69</f>
        <v>-45600</v>
      </c>
      <c r="P69" s="277">
        <f>P65-P66+P67-P68</f>
        <v>-211715</v>
      </c>
      <c r="Q69" s="278">
        <f>Q65-Q66+Q67-Q68</f>
        <v>-54504</v>
      </c>
      <c r="R69" s="274">
        <f>R65-R66+R67-R68</f>
        <v>-66309</v>
      </c>
      <c r="S69" s="269">
        <f>S65-S66+S67-S68</f>
        <v>8904</v>
      </c>
      <c r="T69" s="276">
        <f>T65-T66-T67-T68</f>
        <v>6157067</v>
      </c>
      <c r="U69" s="279">
        <f>U65-U66-U67-U68</f>
        <v>2424900</v>
      </c>
    </row>
    <row r="70" spans="1:21" s="8" customFormat="1" ht="11.65" customHeight="1">
      <c r="A70" s="280" t="s">
        <v>76</v>
      </c>
      <c r="B70" s="281">
        <f>D70+F70+N70+T70</f>
        <v>26394968</v>
      </c>
      <c r="C70" s="282">
        <f t="shared" si="9"/>
        <v>26394968</v>
      </c>
      <c r="D70" s="281">
        <v>15719777</v>
      </c>
      <c r="E70" s="282">
        <v>15719777</v>
      </c>
      <c r="F70" s="283">
        <f t="shared" si="6"/>
        <v>4719048</v>
      </c>
      <c r="G70" s="284">
        <f t="shared" si="6"/>
        <v>4719048</v>
      </c>
      <c r="H70" s="285">
        <v>12599258</v>
      </c>
      <c r="I70" s="286">
        <v>12599258</v>
      </c>
      <c r="J70" s="285">
        <v>-7927668</v>
      </c>
      <c r="K70" s="287">
        <v>-7927668</v>
      </c>
      <c r="L70" s="288">
        <v>47458</v>
      </c>
      <c r="M70" s="289">
        <v>47458</v>
      </c>
      <c r="N70" s="283">
        <f t="shared" si="7"/>
        <v>-1157000</v>
      </c>
      <c r="O70" s="290">
        <f>Q70+S70</f>
        <v>-1157000</v>
      </c>
      <c r="P70" s="291">
        <v>-1157000</v>
      </c>
      <c r="Q70" s="292">
        <v>-1157000</v>
      </c>
      <c r="R70" s="293">
        <v>0</v>
      </c>
      <c r="S70" s="294">
        <v>0</v>
      </c>
      <c r="T70" s="283">
        <v>7113143</v>
      </c>
      <c r="U70" s="295">
        <v>7113143</v>
      </c>
    </row>
    <row r="71" spans="1:21" s="8" customFormat="1" ht="11.65" customHeight="1">
      <c r="A71" s="280" t="s">
        <v>77</v>
      </c>
      <c r="B71" s="296">
        <f>D71+F71+N71+T71</f>
        <v>28285054</v>
      </c>
      <c r="C71" s="290">
        <f>E71+G71+O71+U71</f>
        <v>19157178</v>
      </c>
      <c r="D71" s="283">
        <f>D69+D70</f>
        <v>15479605</v>
      </c>
      <c r="E71" s="290">
        <f>E69+E70</f>
        <v>14691296</v>
      </c>
      <c r="F71" s="283">
        <f t="shared" si="6"/>
        <v>970263</v>
      </c>
      <c r="G71" s="297">
        <f t="shared" si="6"/>
        <v>-3869561</v>
      </c>
      <c r="H71" s="281">
        <f t="shared" ref="H71:M71" si="15">H69+H70</f>
        <v>10618439</v>
      </c>
      <c r="I71" s="290">
        <f t="shared" si="15"/>
        <v>6182405</v>
      </c>
      <c r="J71" s="298">
        <f t="shared" si="15"/>
        <v>-9703407</v>
      </c>
      <c r="K71" s="299">
        <f t="shared" si="15"/>
        <v>-10179354</v>
      </c>
      <c r="L71" s="300">
        <f t="shared" si="15"/>
        <v>55231</v>
      </c>
      <c r="M71" s="290">
        <f t="shared" si="15"/>
        <v>127388</v>
      </c>
      <c r="N71" s="283">
        <f t="shared" si="7"/>
        <v>-1435024</v>
      </c>
      <c r="O71" s="290">
        <f>Q71+S71</f>
        <v>-1202600</v>
      </c>
      <c r="P71" s="301">
        <f t="shared" ref="P71:U71" si="16">P69+P70</f>
        <v>-1368715</v>
      </c>
      <c r="Q71" s="302">
        <f t="shared" si="16"/>
        <v>-1211504</v>
      </c>
      <c r="R71" s="300">
        <f t="shared" si="16"/>
        <v>-66309</v>
      </c>
      <c r="S71" s="290">
        <f t="shared" si="16"/>
        <v>8904</v>
      </c>
      <c r="T71" s="303">
        <f t="shared" si="16"/>
        <v>13270210</v>
      </c>
      <c r="U71" s="295">
        <f t="shared" si="16"/>
        <v>9538043</v>
      </c>
    </row>
  </sheetData>
  <mergeCells count="18">
    <mergeCell ref="R6:S6"/>
    <mergeCell ref="T6:U6"/>
    <mergeCell ref="F6:G6"/>
    <mergeCell ref="H6:I6"/>
    <mergeCell ref="J6:K6"/>
    <mergeCell ref="L6:M6"/>
    <mergeCell ref="N6:O6"/>
    <mergeCell ref="P6:Q6"/>
    <mergeCell ref="A1:U1"/>
    <mergeCell ref="A2:U2"/>
    <mergeCell ref="A3:U3"/>
    <mergeCell ref="A4:A7"/>
    <mergeCell ref="B4:C6"/>
    <mergeCell ref="D4:U4"/>
    <mergeCell ref="D5:E6"/>
    <mergeCell ref="F5:M5"/>
    <mergeCell ref="N5:S5"/>
    <mergeCell ref="T5:U5"/>
  </mergeCells>
  <phoneticPr fontId="3"/>
  <pageMargins left="0.39370078740157483" right="0" top="0" bottom="0" header="0.51181102362204722" footer="0.51181102362204722"/>
  <pageSetup paperSize="8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収支計算(H27年度）修正分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2016-01-29T07:52:26Z</dcterms:created>
  <dcterms:modified xsi:type="dcterms:W3CDTF">2016-01-29T07:53:05Z</dcterms:modified>
</cp:coreProperties>
</file>