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035" windowHeight="11655"/>
  </bookViews>
  <sheets>
    <sheet name="H28年度予算案" sheetId="1" r:id="rId1"/>
  </sheets>
  <calcPr calcId="125725"/>
</workbook>
</file>

<file path=xl/calcChain.xml><?xml version="1.0" encoding="utf-8"?>
<calcChain xmlns="http://schemas.openxmlformats.org/spreadsheetml/2006/main">
  <c r="T71" i="1"/>
  <c r="O70"/>
  <c r="N70"/>
  <c r="G70"/>
  <c r="F70"/>
  <c r="C70"/>
  <c r="B70"/>
  <c r="N68"/>
  <c r="G68"/>
  <c r="F68"/>
  <c r="C68"/>
  <c r="B68"/>
  <c r="N67"/>
  <c r="G67"/>
  <c r="F67"/>
  <c r="C67"/>
  <c r="N66"/>
  <c r="G66"/>
  <c r="F66"/>
  <c r="C66"/>
  <c r="B66"/>
  <c r="Q63"/>
  <c r="N63"/>
  <c r="G63"/>
  <c r="F63"/>
  <c r="C63"/>
  <c r="B63"/>
  <c r="Q62"/>
  <c r="N62"/>
  <c r="G62"/>
  <c r="F62"/>
  <c r="C62"/>
  <c r="B62"/>
  <c r="Q61"/>
  <c r="N61"/>
  <c r="G61"/>
  <c r="F61"/>
  <c r="C61"/>
  <c r="B61"/>
  <c r="Q60"/>
  <c r="N60"/>
  <c r="G60"/>
  <c r="F60"/>
  <c r="C60"/>
  <c r="B60"/>
  <c r="Q59"/>
  <c r="N59"/>
  <c r="G59"/>
  <c r="F59"/>
  <c r="C59"/>
  <c r="B59"/>
  <c r="Q58"/>
  <c r="N58"/>
  <c r="G58"/>
  <c r="F58"/>
  <c r="C58"/>
  <c r="B58"/>
  <c r="Q57"/>
  <c r="N57"/>
  <c r="G57"/>
  <c r="F57"/>
  <c r="C57"/>
  <c r="B57"/>
  <c r="Q56"/>
  <c r="N56"/>
  <c r="G56"/>
  <c r="F56"/>
  <c r="C56"/>
  <c r="B56"/>
  <c r="N55"/>
  <c r="C55"/>
  <c r="Q54"/>
  <c r="N54"/>
  <c r="G54"/>
  <c r="F54"/>
  <c r="C54"/>
  <c r="B54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S52"/>
  <c r="N52"/>
  <c r="G52"/>
  <c r="F52"/>
  <c r="C52"/>
  <c r="B52"/>
  <c r="S51"/>
  <c r="N51"/>
  <c r="G51"/>
  <c r="F51"/>
  <c r="C51"/>
  <c r="B51"/>
  <c r="G50"/>
  <c r="F50"/>
  <c r="C50"/>
  <c r="B50"/>
  <c r="S49"/>
  <c r="N49"/>
  <c r="G49"/>
  <c r="F49"/>
  <c r="C49"/>
  <c r="B49"/>
  <c r="S48"/>
  <c r="N48"/>
  <c r="G48"/>
  <c r="F48"/>
  <c r="C48"/>
  <c r="B48"/>
  <c r="G47"/>
  <c r="F47"/>
  <c r="C47"/>
  <c r="B47"/>
  <c r="G46"/>
  <c r="F46"/>
  <c r="C46"/>
  <c r="B46"/>
  <c r="S45"/>
  <c r="N45"/>
  <c r="G45"/>
  <c r="F45"/>
  <c r="C45"/>
  <c r="B45"/>
  <c r="G44"/>
  <c r="F44"/>
  <c r="C44"/>
  <c r="B44"/>
  <c r="S43"/>
  <c r="N43"/>
  <c r="G43"/>
  <c r="F43"/>
  <c r="C43"/>
  <c r="B43"/>
  <c r="S42"/>
  <c r="N42"/>
  <c r="G42"/>
  <c r="F42"/>
  <c r="C42"/>
  <c r="B42"/>
  <c r="S41"/>
  <c r="N41"/>
  <c r="G41"/>
  <c r="F41"/>
  <c r="C41"/>
  <c r="B41"/>
  <c r="S40"/>
  <c r="N40"/>
  <c r="G40"/>
  <c r="F40"/>
  <c r="C40"/>
  <c r="B40"/>
  <c r="S39"/>
  <c r="N39"/>
  <c r="G39"/>
  <c r="F39"/>
  <c r="C39"/>
  <c r="B39"/>
  <c r="S38"/>
  <c r="N38"/>
  <c r="G38"/>
  <c r="F38"/>
  <c r="C38"/>
  <c r="B38"/>
  <c r="G37"/>
  <c r="F37"/>
  <c r="C37"/>
  <c r="B37"/>
  <c r="G36"/>
  <c r="F36"/>
  <c r="C36"/>
  <c r="B36"/>
  <c r="S35"/>
  <c r="N35"/>
  <c r="G35"/>
  <c r="F35"/>
  <c r="C35"/>
  <c r="B35"/>
  <c r="S34"/>
  <c r="N34"/>
  <c r="G34"/>
  <c r="F34"/>
  <c r="C34"/>
  <c r="B34"/>
  <c r="G33"/>
  <c r="F33"/>
  <c r="C33"/>
  <c r="B33"/>
  <c r="S32"/>
  <c r="N32"/>
  <c r="G32"/>
  <c r="F32"/>
  <c r="C32"/>
  <c r="B32"/>
  <c r="G31"/>
  <c r="F31"/>
  <c r="C31"/>
  <c r="B31"/>
  <c r="S30"/>
  <c r="N30"/>
  <c r="G30"/>
  <c r="F30"/>
  <c r="C30"/>
  <c r="B30"/>
  <c r="G29"/>
  <c r="F29"/>
  <c r="C29"/>
  <c r="B29"/>
  <c r="G28"/>
  <c r="F28"/>
  <c r="C28"/>
  <c r="B28"/>
  <c r="G27"/>
  <c r="F27"/>
  <c r="C27"/>
  <c r="B27"/>
  <c r="G26"/>
  <c r="F26"/>
  <c r="C26"/>
  <c r="B26"/>
  <c r="S25"/>
  <c r="N25"/>
  <c r="G25"/>
  <c r="F25"/>
  <c r="C25"/>
  <c r="B25"/>
  <c r="S24"/>
  <c r="N24"/>
  <c r="G24"/>
  <c r="F24"/>
  <c r="C24"/>
  <c r="B24"/>
  <c r="S23"/>
  <c r="N23"/>
  <c r="F23"/>
  <c r="C23"/>
  <c r="B23"/>
  <c r="S22"/>
  <c r="N22"/>
  <c r="B22" s="1"/>
  <c r="F22"/>
  <c r="C22"/>
  <c r="S21"/>
  <c r="N21"/>
  <c r="G21"/>
  <c r="F21"/>
  <c r="C21"/>
  <c r="B21"/>
  <c r="S20"/>
  <c r="N20"/>
  <c r="G20"/>
  <c r="F20"/>
  <c r="C20"/>
  <c r="B20"/>
  <c r="U19"/>
  <c r="U64" s="1"/>
  <c r="T19"/>
  <c r="T64" s="1"/>
  <c r="S19"/>
  <c r="S64" s="1"/>
  <c r="R19"/>
  <c r="R64" s="1"/>
  <c r="Q19"/>
  <c r="Q64" s="1"/>
  <c r="O64" s="1"/>
  <c r="P19"/>
  <c r="P64" s="1"/>
  <c r="N64" s="1"/>
  <c r="O19"/>
  <c r="N19"/>
  <c r="M19"/>
  <c r="M64" s="1"/>
  <c r="L19"/>
  <c r="L64" s="1"/>
  <c r="K19"/>
  <c r="K64" s="1"/>
  <c r="J19"/>
  <c r="J64" s="1"/>
  <c r="I19"/>
  <c r="I64" s="1"/>
  <c r="G64" s="1"/>
  <c r="H19"/>
  <c r="H64" s="1"/>
  <c r="F64" s="1"/>
  <c r="G19"/>
  <c r="F19"/>
  <c r="E19"/>
  <c r="E64" s="1"/>
  <c r="C64" s="1"/>
  <c r="D19"/>
  <c r="D64" s="1"/>
  <c r="B64" s="1"/>
  <c r="C19"/>
  <c r="B19"/>
  <c r="U18"/>
  <c r="U65" s="1"/>
  <c r="U69" s="1"/>
  <c r="U71" s="1"/>
  <c r="T18"/>
  <c r="T65" s="1"/>
  <c r="R18"/>
  <c r="Q18"/>
  <c r="Q65" s="1"/>
  <c r="P18"/>
  <c r="N18"/>
  <c r="M18"/>
  <c r="M65" s="1"/>
  <c r="M69" s="1"/>
  <c r="M71" s="1"/>
  <c r="L18"/>
  <c r="L65" s="1"/>
  <c r="L69" s="1"/>
  <c r="L71" s="1"/>
  <c r="K18"/>
  <c r="K65" s="1"/>
  <c r="K69" s="1"/>
  <c r="K71" s="1"/>
  <c r="J18"/>
  <c r="J65" s="1"/>
  <c r="J69" s="1"/>
  <c r="J71" s="1"/>
  <c r="I18"/>
  <c r="I65" s="1"/>
  <c r="H18"/>
  <c r="H65" s="1"/>
  <c r="G18"/>
  <c r="F18"/>
  <c r="E18"/>
  <c r="E65" s="1"/>
  <c r="D18"/>
  <c r="D65" s="1"/>
  <c r="B18"/>
  <c r="S17"/>
  <c r="N17"/>
  <c r="G17"/>
  <c r="F17"/>
  <c r="C17"/>
  <c r="B17"/>
  <c r="S16"/>
  <c r="N16"/>
  <c r="G16"/>
  <c r="F16"/>
  <c r="C16"/>
  <c r="B16"/>
  <c r="S15"/>
  <c r="N15"/>
  <c r="G15"/>
  <c r="F15"/>
  <c r="C15"/>
  <c r="B15"/>
  <c r="S14"/>
  <c r="N14"/>
  <c r="G14"/>
  <c r="F14"/>
  <c r="C14"/>
  <c r="B14"/>
  <c r="S13"/>
  <c r="N13"/>
  <c r="G13"/>
  <c r="F13"/>
  <c r="C13"/>
  <c r="B13"/>
  <c r="S12"/>
  <c r="N12"/>
  <c r="G12"/>
  <c r="F12"/>
  <c r="C12"/>
  <c r="B12"/>
  <c r="S11"/>
  <c r="S18" s="1"/>
  <c r="N11"/>
  <c r="G11"/>
  <c r="F11"/>
  <c r="C11"/>
  <c r="B11"/>
  <c r="O10"/>
  <c r="N10"/>
  <c r="G10"/>
  <c r="F10"/>
  <c r="C10"/>
  <c r="B10"/>
  <c r="G9"/>
  <c r="C9" s="1"/>
  <c r="B9"/>
  <c r="E69" l="1"/>
  <c r="I69"/>
  <c r="G65"/>
  <c r="C65" s="1"/>
  <c r="P65"/>
  <c r="R65"/>
  <c r="R69" s="1"/>
  <c r="R71" s="1"/>
  <c r="S65"/>
  <c r="S69" s="1"/>
  <c r="S71" s="1"/>
  <c r="O18"/>
  <c r="C18" s="1"/>
  <c r="D69"/>
  <c r="H69"/>
  <c r="F65"/>
  <c r="Q69"/>
  <c r="O65"/>
  <c r="O69" l="1"/>
  <c r="Q71"/>
  <c r="O71" s="1"/>
  <c r="H71"/>
  <c r="F71" s="1"/>
  <c r="F69"/>
  <c r="D71"/>
  <c r="P69"/>
  <c r="N65"/>
  <c r="B65" s="1"/>
  <c r="G69"/>
  <c r="I71"/>
  <c r="G71" s="1"/>
  <c r="C69"/>
  <c r="E71"/>
  <c r="C71" s="1"/>
  <c r="P71" l="1"/>
  <c r="N71" s="1"/>
  <c r="N69"/>
  <c r="B69" s="1"/>
  <c r="B71"/>
</calcChain>
</file>

<file path=xl/sharedStrings.xml><?xml version="1.0" encoding="utf-8"?>
<sst xmlns="http://schemas.openxmlformats.org/spreadsheetml/2006/main" count="100" uniqueCount="76">
  <si>
    <t xml:space="preserve">　　　　　　　　　　　　　　　　　　　　　　　　　　　　　　　　　　　　　　　　　平成28年度特定非営利活動にかかわる事業会計活動予算　　　　　　　　　　　　　　　　　　　　　　　　　　　　　　　　　　　　　　　　　　　　　　　　　                                                                                                  </t>
    <rPh sb="41" eb="43">
      <t>ヘイセイ</t>
    </rPh>
    <rPh sb="45" eb="47">
      <t>ネンド</t>
    </rPh>
    <rPh sb="47" eb="49">
      <t>トクテイ</t>
    </rPh>
    <rPh sb="49" eb="52">
      <t>ヒエイリ</t>
    </rPh>
    <rPh sb="52" eb="54">
      <t>カツドウ</t>
    </rPh>
    <rPh sb="59" eb="61">
      <t>ジギョウ</t>
    </rPh>
    <rPh sb="61" eb="63">
      <t>カイケイ</t>
    </rPh>
    <rPh sb="63" eb="65">
      <t>カツドウ</t>
    </rPh>
    <rPh sb="65" eb="67">
      <t>ヨサン</t>
    </rPh>
    <phoneticPr fontId="4"/>
  </si>
  <si>
    <t>　　　　　　　　　　　　　　　　　　　　　　　　　　　　　　　　　　　　　　　　　　　　　　　　　　　　　（法人・事業全体の 明細）</t>
    <rPh sb="54" eb="56">
      <t>ホウジン</t>
    </rPh>
    <rPh sb="57" eb="59">
      <t>ジギョウ</t>
    </rPh>
    <rPh sb="59" eb="61">
      <t>ゼンタイ</t>
    </rPh>
    <rPh sb="63" eb="65">
      <t>メイサイ</t>
    </rPh>
    <phoneticPr fontId="4"/>
  </si>
  <si>
    <t xml:space="preserve">                                                                                                  自　平成28年4月1日　　至　平成29年3月31日　　                                                              （単位：千円）　　　　　　　　　　　　　　　　　　　　　　　　　　　　　　　　　　　　　　　　　　　　　　　　　　　　　　　　　　　　　　　　　　　　　　　　　　　　　　</t>
    <rPh sb="98" eb="99">
      <t>ジ</t>
    </rPh>
    <rPh sb="100" eb="102">
      <t>ヘイセイ</t>
    </rPh>
    <rPh sb="104" eb="105">
      <t>ネン</t>
    </rPh>
    <rPh sb="106" eb="107">
      <t>ガツ</t>
    </rPh>
    <rPh sb="108" eb="109">
      <t>ニチ</t>
    </rPh>
    <rPh sb="111" eb="112">
      <t>イタル</t>
    </rPh>
    <rPh sb="113" eb="115">
      <t>ヘイセイ</t>
    </rPh>
    <rPh sb="117" eb="118">
      <t>ネン</t>
    </rPh>
    <rPh sb="119" eb="120">
      <t>ガツ</t>
    </rPh>
    <rPh sb="122" eb="123">
      <t>ニチ</t>
    </rPh>
    <phoneticPr fontId="4"/>
  </si>
  <si>
    <t>合　計</t>
    <phoneticPr fontId="4"/>
  </si>
  <si>
    <t>法人本部</t>
    <rPh sb="0" eb="2">
      <t>ホウジン</t>
    </rPh>
    <rPh sb="2" eb="4">
      <t>ホンブ</t>
    </rPh>
    <phoneticPr fontId="4"/>
  </si>
  <si>
    <t>作業所部門</t>
    <rPh sb="0" eb="2">
      <t>サギョウ</t>
    </rPh>
    <rPh sb="2" eb="3">
      <t>ショ</t>
    </rPh>
    <rPh sb="3" eb="5">
      <t>ブモン</t>
    </rPh>
    <phoneticPr fontId="4"/>
  </si>
  <si>
    <t>　ヘルパー部門</t>
    <rPh sb="5" eb="7">
      <t>ブモン</t>
    </rPh>
    <phoneticPr fontId="4"/>
  </si>
  <si>
    <t>手と手の広場</t>
    <phoneticPr fontId="4"/>
  </si>
  <si>
    <t>小　計</t>
    <rPh sb="0" eb="1">
      <t>ショウ</t>
    </rPh>
    <rPh sb="2" eb="3">
      <t>ケイ</t>
    </rPh>
    <phoneticPr fontId="4"/>
  </si>
  <si>
    <t>生活介護事業</t>
    <rPh sb="0" eb="2">
      <t>セイカツ</t>
    </rPh>
    <rPh sb="2" eb="4">
      <t>カイゴ</t>
    </rPh>
    <rPh sb="4" eb="6">
      <t>ジギョウ</t>
    </rPh>
    <phoneticPr fontId="4"/>
  </si>
  <si>
    <t>就労継続支援Ｂ型事業</t>
    <rPh sb="0" eb="2">
      <t>シュウロウ</t>
    </rPh>
    <rPh sb="2" eb="4">
      <t>ケイゾク</t>
    </rPh>
    <rPh sb="4" eb="6">
      <t>シエン</t>
    </rPh>
    <rPh sb="7" eb="8">
      <t>カタ</t>
    </rPh>
    <rPh sb="8" eb="10">
      <t>ジギョウ</t>
    </rPh>
    <phoneticPr fontId="4"/>
  </si>
  <si>
    <t>作業所特別会計</t>
    <rPh sb="0" eb="2">
      <t>サギョウ</t>
    </rPh>
    <rPh sb="2" eb="3">
      <t>ショ</t>
    </rPh>
    <rPh sb="3" eb="5">
      <t>トクベツ</t>
    </rPh>
    <rPh sb="5" eb="7">
      <t>カイケイ</t>
    </rPh>
    <phoneticPr fontId="4"/>
  </si>
  <si>
    <t>移動・居宅・同行</t>
    <phoneticPr fontId="4"/>
  </si>
  <si>
    <t>介護保険訪問介護</t>
    <rPh sb="0" eb="2">
      <t>カイゴ</t>
    </rPh>
    <rPh sb="2" eb="4">
      <t>ホケン</t>
    </rPh>
    <rPh sb="4" eb="6">
      <t>ホウモン</t>
    </rPh>
    <rPh sb="6" eb="8">
      <t>カイゴ</t>
    </rPh>
    <phoneticPr fontId="4"/>
  </si>
  <si>
    <t>放課後デイサービス</t>
    <phoneticPr fontId="4"/>
  </si>
  <si>
    <t>27年度実績見込み</t>
    <rPh sb="2" eb="4">
      <t>ネンド</t>
    </rPh>
    <rPh sb="4" eb="6">
      <t>ジッセキ</t>
    </rPh>
    <rPh sb="6" eb="8">
      <t>ミコ</t>
    </rPh>
    <phoneticPr fontId="4"/>
  </si>
  <si>
    <t>28年度予算　</t>
    <rPh sb="2" eb="4">
      <t>ネンド</t>
    </rPh>
    <rPh sb="4" eb="6">
      <t>ヨサン</t>
    </rPh>
    <phoneticPr fontId="4"/>
  </si>
  <si>
    <t>［経常収支の部］</t>
    <rPh sb="1" eb="3">
      <t>ケイジョウ</t>
    </rPh>
    <rPh sb="3" eb="5">
      <t>シュウシ</t>
    </rPh>
    <rPh sb="6" eb="7">
      <t>ブ</t>
    </rPh>
    <phoneticPr fontId="4"/>
  </si>
  <si>
    <t>1.正会員会費収入</t>
    <rPh sb="2" eb="5">
      <t>セイカイイン</t>
    </rPh>
    <rPh sb="5" eb="7">
      <t>カイヒ</t>
    </rPh>
    <rPh sb="7" eb="9">
      <t>シュウニュウ</t>
    </rPh>
    <phoneticPr fontId="4"/>
  </si>
  <si>
    <t>2.助成金収入（含寄付金）</t>
    <phoneticPr fontId="4"/>
  </si>
  <si>
    <t>3.国保連保険収入</t>
    <rPh sb="2" eb="5">
      <t>コクホレン</t>
    </rPh>
    <phoneticPr fontId="4"/>
  </si>
  <si>
    <t>4.利用者負担金収益</t>
    <rPh sb="2" eb="5">
      <t>リヨウシャ</t>
    </rPh>
    <rPh sb="5" eb="7">
      <t>フタン</t>
    </rPh>
    <rPh sb="7" eb="8">
      <t>キン</t>
    </rPh>
    <rPh sb="8" eb="10">
      <t>シュウエキ</t>
    </rPh>
    <phoneticPr fontId="4"/>
  </si>
  <si>
    <t>5.バザー収入</t>
    <phoneticPr fontId="4"/>
  </si>
  <si>
    <t>6.菓子販売収益</t>
    <phoneticPr fontId="4"/>
  </si>
  <si>
    <t>7.縫製品等販売収益</t>
    <phoneticPr fontId="4"/>
  </si>
  <si>
    <t>8.請負作業収益</t>
    <phoneticPr fontId="4"/>
  </si>
  <si>
    <t>9.雑収入</t>
    <rPh sb="2" eb="3">
      <t>ザツ</t>
    </rPh>
    <rPh sb="3" eb="5">
      <t>シュウニュウ</t>
    </rPh>
    <phoneticPr fontId="4"/>
  </si>
  <si>
    <t>経常収入　計</t>
    <rPh sb="0" eb="2">
      <t>ケイジョウ</t>
    </rPh>
    <rPh sb="2" eb="4">
      <t>シュウニュウ</t>
    </rPh>
    <rPh sb="5" eb="6">
      <t>ケイ</t>
    </rPh>
    <phoneticPr fontId="4"/>
  </si>
  <si>
    <t>1．事業費</t>
    <phoneticPr fontId="4"/>
  </si>
  <si>
    <t>　　職員俸給</t>
    <rPh sb="2" eb="4">
      <t>ショクイン</t>
    </rPh>
    <rPh sb="4" eb="6">
      <t>ホウキュウ</t>
    </rPh>
    <phoneticPr fontId="4"/>
  </si>
  <si>
    <t>　　非常勤職員給与</t>
    <rPh sb="2" eb="5">
      <t>ヒジョウキン</t>
    </rPh>
    <rPh sb="5" eb="7">
      <t>ショクイン</t>
    </rPh>
    <rPh sb="7" eb="9">
      <t>キュウヨ</t>
    </rPh>
    <phoneticPr fontId="4"/>
  </si>
  <si>
    <t>　　法定福利費</t>
    <rPh sb="2" eb="4">
      <t>ホウテイ</t>
    </rPh>
    <rPh sb="4" eb="6">
      <t>フクリ</t>
    </rPh>
    <rPh sb="6" eb="7">
      <t>ヒ</t>
    </rPh>
    <phoneticPr fontId="4"/>
  </si>
  <si>
    <t>　　福利厚生費</t>
    <rPh sb="2" eb="4">
      <t>フクリ</t>
    </rPh>
    <rPh sb="4" eb="7">
      <t>コウセイヒ</t>
    </rPh>
    <phoneticPr fontId="4"/>
  </si>
  <si>
    <t>　　ヘルパー報酬</t>
    <rPh sb="6" eb="8">
      <t>ホウシュウ</t>
    </rPh>
    <phoneticPr fontId="4"/>
  </si>
  <si>
    <t>　　ヘルパー交通費</t>
    <rPh sb="6" eb="9">
      <t>コウツウヒ</t>
    </rPh>
    <phoneticPr fontId="4"/>
  </si>
  <si>
    <t>　　工賃手当</t>
    <phoneticPr fontId="4"/>
  </si>
  <si>
    <t>　　交通費手当</t>
    <phoneticPr fontId="4"/>
  </si>
  <si>
    <t>　　菓子等材料費</t>
    <phoneticPr fontId="4"/>
  </si>
  <si>
    <t>　　縫製品等材料費</t>
    <phoneticPr fontId="4"/>
  </si>
  <si>
    <t>　　旅費交通費</t>
    <phoneticPr fontId="4"/>
  </si>
  <si>
    <t>　　バザー等物品購入費</t>
    <phoneticPr fontId="4"/>
  </si>
  <si>
    <t>　　業務委託費</t>
    <phoneticPr fontId="4"/>
  </si>
  <si>
    <t>　　諸謝金</t>
    <phoneticPr fontId="4"/>
  </si>
  <si>
    <t>　　車両費</t>
    <phoneticPr fontId="4"/>
  </si>
  <si>
    <t>　　車両燃料費</t>
    <rPh sb="4" eb="7">
      <t>ネンリョウヒ</t>
    </rPh>
    <phoneticPr fontId="4"/>
  </si>
  <si>
    <t>　　会議費</t>
    <rPh sb="2" eb="5">
      <t>カイギヒ</t>
    </rPh>
    <phoneticPr fontId="4"/>
  </si>
  <si>
    <t>　　運搬費</t>
    <phoneticPr fontId="4"/>
  </si>
  <si>
    <t>　　通信費</t>
    <phoneticPr fontId="4"/>
  </si>
  <si>
    <t>　　消耗品費</t>
    <phoneticPr fontId="4"/>
  </si>
  <si>
    <t>　　器具什器費</t>
    <phoneticPr fontId="4"/>
  </si>
  <si>
    <t>　　修繕費</t>
    <phoneticPr fontId="4"/>
  </si>
  <si>
    <t>　　水道光熱費</t>
    <phoneticPr fontId="4"/>
  </si>
  <si>
    <t>　　地代家賃</t>
    <phoneticPr fontId="4"/>
  </si>
  <si>
    <t>　　自立訓練費</t>
    <phoneticPr fontId="4"/>
  </si>
  <si>
    <t>　　保険料</t>
    <phoneticPr fontId="4"/>
  </si>
  <si>
    <t>　　減価償却費</t>
    <phoneticPr fontId="4"/>
  </si>
  <si>
    <t>　　保健衛生費</t>
    <phoneticPr fontId="4"/>
  </si>
  <si>
    <t>　　諸会費</t>
    <phoneticPr fontId="4"/>
  </si>
  <si>
    <t>　　リース料</t>
    <phoneticPr fontId="4"/>
  </si>
  <si>
    <t>　　行事費</t>
    <phoneticPr fontId="4"/>
  </si>
  <si>
    <t>　　研修費</t>
    <phoneticPr fontId="4"/>
  </si>
  <si>
    <t>　　雑費他</t>
    <rPh sb="2" eb="4">
      <t>ザッピ</t>
    </rPh>
    <rPh sb="4" eb="5">
      <t>ホカ</t>
    </rPh>
    <phoneticPr fontId="4"/>
  </si>
  <si>
    <t>2．管理費</t>
  </si>
  <si>
    <t>　　役員報酬</t>
    <phoneticPr fontId="4"/>
  </si>
  <si>
    <t>　　非常勤職員給与</t>
    <phoneticPr fontId="4"/>
  </si>
  <si>
    <t>　　会議費</t>
    <phoneticPr fontId="4"/>
  </si>
  <si>
    <t>　　通信費</t>
    <rPh sb="4" eb="5">
      <t>ヒ</t>
    </rPh>
    <phoneticPr fontId="4"/>
  </si>
  <si>
    <t>　　租税公課</t>
    <phoneticPr fontId="4"/>
  </si>
  <si>
    <t>経常支出　計</t>
    <rPh sb="0" eb="2">
      <t>ケイジョウ</t>
    </rPh>
    <rPh sb="2" eb="4">
      <t>シシュツ</t>
    </rPh>
    <rPh sb="5" eb="6">
      <t>ケイ</t>
    </rPh>
    <phoneticPr fontId="4"/>
  </si>
  <si>
    <t>経常収支差額</t>
    <rPh sb="0" eb="2">
      <t>ケイジョウ</t>
    </rPh>
    <phoneticPr fontId="4"/>
  </si>
  <si>
    <t>法人税、住民税及び事業税</t>
    <phoneticPr fontId="4"/>
  </si>
  <si>
    <t>　過年度修正損益</t>
    <phoneticPr fontId="4"/>
  </si>
  <si>
    <t>　　支払寄付金</t>
    <phoneticPr fontId="4"/>
  </si>
  <si>
    <t>　当期正味財産増加額</t>
    <rPh sb="1" eb="3">
      <t>トウキ</t>
    </rPh>
    <rPh sb="3" eb="5">
      <t>ショウミ</t>
    </rPh>
    <rPh sb="5" eb="7">
      <t>ザイサン</t>
    </rPh>
    <rPh sb="7" eb="9">
      <t>ゾウカ</t>
    </rPh>
    <rPh sb="9" eb="10">
      <t>ガク</t>
    </rPh>
    <phoneticPr fontId="4"/>
  </si>
  <si>
    <t>　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4"/>
  </si>
  <si>
    <t>　当期正味財産合計</t>
    <rPh sb="1" eb="3">
      <t>トウキ</t>
    </rPh>
    <rPh sb="3" eb="5">
      <t>ショウミ</t>
    </rPh>
    <rPh sb="5" eb="7">
      <t>ザイサン</t>
    </rPh>
    <rPh sb="7" eb="9">
      <t>ゴウケイ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</si>
</sst>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,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7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1">
    <xf numFmtId="0" fontId="0" fillId="0" borderId="0" xfId="0"/>
    <xf numFmtId="176" fontId="2" fillId="0" borderId="0" xfId="1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76" fontId="8" fillId="0" borderId="0" xfId="1" applyNumberFormat="1" applyFont="1" applyAlignment="1">
      <alignment vertical="center"/>
    </xf>
    <xf numFmtId="176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8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8" fillId="0" borderId="5" xfId="1" applyNumberFormat="1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6" fillId="0" borderId="9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176" fontId="5" fillId="0" borderId="19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0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76" fontId="5" fillId="0" borderId="26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176" fontId="11" fillId="0" borderId="30" xfId="1" applyNumberFormat="1" applyFont="1" applyFill="1" applyBorder="1" applyAlignment="1">
      <alignment horizontal="center" vertical="center" wrapText="1"/>
    </xf>
    <xf numFmtId="176" fontId="11" fillId="2" borderId="31" xfId="1" applyNumberFormat="1" applyFont="1" applyFill="1" applyBorder="1" applyAlignment="1">
      <alignment horizontal="center" vertical="center" wrapText="1"/>
    </xf>
    <xf numFmtId="176" fontId="11" fillId="2" borderId="32" xfId="1" applyNumberFormat="1" applyFont="1" applyFill="1" applyBorder="1" applyAlignment="1">
      <alignment horizontal="center" vertical="center" wrapText="1"/>
    </xf>
    <xf numFmtId="176" fontId="11" fillId="0" borderId="33" xfId="1" applyNumberFormat="1" applyFont="1" applyFill="1" applyBorder="1" applyAlignment="1">
      <alignment horizontal="center" vertical="center" wrapText="1"/>
    </xf>
    <xf numFmtId="176" fontId="11" fillId="2" borderId="34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Alignment="1">
      <alignment horizontal="center" vertical="center"/>
    </xf>
    <xf numFmtId="176" fontId="8" fillId="0" borderId="35" xfId="1" applyNumberFormat="1" applyFont="1" applyBorder="1" applyAlignment="1">
      <alignment horizontal="center" vertical="center"/>
    </xf>
    <xf numFmtId="177" fontId="8" fillId="0" borderId="4" xfId="1" applyNumberFormat="1" applyFont="1" applyFill="1" applyBorder="1" applyAlignment="1">
      <alignment horizontal="right" vertical="center"/>
    </xf>
    <xf numFmtId="177" fontId="8" fillId="2" borderId="36" xfId="1" applyNumberFormat="1" applyFont="1" applyFill="1" applyBorder="1" applyAlignment="1">
      <alignment horizontal="right" vertical="center"/>
    </xf>
    <xf numFmtId="177" fontId="8" fillId="0" borderId="37" xfId="1" applyNumberFormat="1" applyFont="1" applyFill="1" applyBorder="1" applyAlignment="1">
      <alignment horizontal="right" vertical="center"/>
    </xf>
    <xf numFmtId="177" fontId="8" fillId="2" borderId="18" xfId="1" applyNumberFormat="1" applyFont="1" applyFill="1" applyBorder="1" applyAlignment="1">
      <alignment horizontal="right" vertical="center"/>
    </xf>
    <xf numFmtId="177" fontId="12" fillId="0" borderId="38" xfId="1" applyNumberFormat="1" applyFont="1" applyFill="1" applyBorder="1" applyAlignment="1">
      <alignment horizontal="right" vertical="center"/>
    </xf>
    <xf numFmtId="177" fontId="12" fillId="2" borderId="39" xfId="1" applyNumberFormat="1" applyFont="1" applyFill="1" applyBorder="1" applyAlignment="1">
      <alignment horizontal="right" vertical="center"/>
    </xf>
    <xf numFmtId="177" fontId="8" fillId="0" borderId="40" xfId="1" applyNumberFormat="1" applyFont="1" applyFill="1" applyBorder="1" applyAlignment="1">
      <alignment horizontal="right" vertical="center"/>
    </xf>
    <xf numFmtId="177" fontId="8" fillId="2" borderId="41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horizontal="right" vertical="center"/>
    </xf>
    <xf numFmtId="177" fontId="8" fillId="2" borderId="8" xfId="1" applyNumberFormat="1" applyFont="1" applyFill="1" applyBorder="1" applyAlignment="1">
      <alignment horizontal="right" vertical="center"/>
    </xf>
    <xf numFmtId="177" fontId="8" fillId="0" borderId="8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vertical="center"/>
    </xf>
    <xf numFmtId="177" fontId="8" fillId="2" borderId="21" xfId="1" applyNumberFormat="1" applyFont="1" applyFill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2" borderId="23" xfId="1" applyNumberFormat="1" applyFont="1" applyFill="1" applyBorder="1" applyAlignment="1">
      <alignment vertical="center"/>
    </xf>
    <xf numFmtId="177" fontId="8" fillId="0" borderId="42" xfId="1" applyNumberFormat="1" applyFont="1" applyFill="1" applyBorder="1" applyAlignment="1">
      <alignment vertical="center"/>
    </xf>
    <xf numFmtId="177" fontId="8" fillId="2" borderId="43" xfId="1" applyNumberFormat="1" applyFont="1" applyFill="1" applyBorder="1" applyAlignment="1">
      <alignment vertical="center"/>
    </xf>
    <xf numFmtId="176" fontId="12" fillId="0" borderId="44" xfId="1" applyNumberFormat="1" applyFont="1" applyBorder="1" applyAlignment="1">
      <alignment vertical="center"/>
    </xf>
    <xf numFmtId="177" fontId="12" fillId="0" borderId="45" xfId="1" applyNumberFormat="1" applyFont="1" applyFill="1" applyBorder="1" applyAlignment="1">
      <alignment horizontal="right" vertical="center"/>
    </xf>
    <xf numFmtId="177" fontId="12" fillId="2" borderId="44" xfId="1" applyNumberFormat="1" applyFont="1" applyFill="1" applyBorder="1" applyAlignment="1">
      <alignment horizontal="right" vertical="center"/>
    </xf>
    <xf numFmtId="177" fontId="12" fillId="0" borderId="46" xfId="1" applyNumberFormat="1" applyFont="1" applyFill="1" applyBorder="1" applyAlignment="1">
      <alignment horizontal="right" vertical="center"/>
    </xf>
    <xf numFmtId="177" fontId="12" fillId="2" borderId="47" xfId="1" applyNumberFormat="1" applyFont="1" applyFill="1" applyBorder="1" applyAlignment="1">
      <alignment horizontal="right" vertical="center"/>
    </xf>
    <xf numFmtId="177" fontId="12" fillId="0" borderId="48" xfId="1" applyNumberFormat="1" applyFont="1" applyFill="1" applyBorder="1" applyAlignment="1">
      <alignment horizontal="right" vertical="center"/>
    </xf>
    <xf numFmtId="177" fontId="8" fillId="2" borderId="49" xfId="1" applyNumberFormat="1" applyFont="1" applyFill="1" applyBorder="1" applyAlignment="1">
      <alignment horizontal="right" vertical="center"/>
    </xf>
    <xf numFmtId="177" fontId="8" fillId="0" borderId="50" xfId="1" applyNumberFormat="1" applyFont="1" applyFill="1" applyBorder="1" applyAlignment="1">
      <alignment horizontal="right" vertical="center"/>
    </xf>
    <xf numFmtId="177" fontId="8" fillId="2" borderId="51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horizontal="right" vertical="center"/>
    </xf>
    <xf numFmtId="177" fontId="8" fillId="2" borderId="52" xfId="1" applyNumberFormat="1" applyFont="1" applyFill="1" applyBorder="1" applyAlignment="1">
      <alignment horizontal="right" vertical="center"/>
    </xf>
    <xf numFmtId="177" fontId="12" fillId="0" borderId="50" xfId="1" applyNumberFormat="1" applyFont="1" applyFill="1" applyBorder="1" applyAlignment="1">
      <alignment horizontal="right" vertical="center"/>
    </xf>
    <xf numFmtId="177" fontId="8" fillId="0" borderId="52" xfId="1" applyNumberFormat="1" applyFont="1" applyFill="1" applyBorder="1" applyAlignment="1">
      <alignment horizontal="right" vertical="center"/>
    </xf>
    <xf numFmtId="177" fontId="12" fillId="0" borderId="45" xfId="1" applyNumberFormat="1" applyFont="1" applyFill="1" applyBorder="1" applyAlignment="1">
      <alignment vertical="center"/>
    </xf>
    <xf numFmtId="177" fontId="12" fillId="2" borderId="51" xfId="1" applyNumberFormat="1" applyFont="1" applyFill="1" applyBorder="1" applyAlignment="1">
      <alignment vertical="center"/>
    </xf>
    <xf numFmtId="177" fontId="12" fillId="0" borderId="49" xfId="1" applyNumberFormat="1" applyFont="1" applyFill="1" applyBorder="1" applyAlignment="1">
      <alignment vertical="center"/>
    </xf>
    <xf numFmtId="177" fontId="12" fillId="2" borderId="47" xfId="1" applyNumberFormat="1" applyFont="1" applyFill="1" applyBorder="1" applyAlignment="1">
      <alignment vertical="center"/>
    </xf>
    <xf numFmtId="177" fontId="12" fillId="0" borderId="48" xfId="1" applyNumberFormat="1" applyFont="1" applyFill="1" applyBorder="1" applyAlignment="1">
      <alignment vertical="center"/>
    </xf>
    <xf numFmtId="177" fontId="12" fillId="2" borderId="46" xfId="1" applyNumberFormat="1" applyFont="1" applyFill="1" applyBorder="1" applyAlignment="1">
      <alignment vertical="center"/>
    </xf>
    <xf numFmtId="176" fontId="12" fillId="0" borderId="0" xfId="1" applyNumberFormat="1" applyFont="1" applyAlignment="1">
      <alignment vertical="center"/>
    </xf>
    <xf numFmtId="176" fontId="12" fillId="0" borderId="44" xfId="1" applyNumberFormat="1" applyFont="1" applyBorder="1" applyAlignment="1">
      <alignment horizontal="left" vertical="center"/>
    </xf>
    <xf numFmtId="177" fontId="8" fillId="2" borderId="46" xfId="1" applyNumberFormat="1" applyFont="1" applyFill="1" applyBorder="1" applyAlignment="1">
      <alignment horizontal="right" vertical="center"/>
    </xf>
    <xf numFmtId="177" fontId="8" fillId="0" borderId="45" xfId="1" applyNumberFormat="1" applyFont="1" applyFill="1" applyBorder="1" applyAlignment="1">
      <alignment vertical="center"/>
    </xf>
    <xf numFmtId="177" fontId="8" fillId="2" borderId="51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7" fontId="8" fillId="2" borderId="47" xfId="1" applyNumberFormat="1" applyFont="1" applyFill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177" fontId="8" fillId="2" borderId="46" xfId="1" applyNumberFormat="1" applyFont="1" applyFill="1" applyBorder="1" applyAlignment="1">
      <alignment vertical="center"/>
    </xf>
    <xf numFmtId="177" fontId="8" fillId="2" borderId="53" xfId="1" applyNumberFormat="1" applyFont="1" applyFill="1" applyBorder="1" applyAlignment="1">
      <alignment horizontal="right" vertical="center"/>
    </xf>
    <xf numFmtId="177" fontId="8" fillId="2" borderId="47" xfId="1" applyNumberFormat="1" applyFont="1" applyFill="1" applyBorder="1" applyAlignment="1">
      <alignment horizontal="right" vertical="center"/>
    </xf>
    <xf numFmtId="177" fontId="8" fillId="0" borderId="49" xfId="1" applyNumberFormat="1" applyFont="1" applyFill="1" applyBorder="1" applyAlignment="1">
      <alignment horizontal="right" vertical="center"/>
    </xf>
    <xf numFmtId="177" fontId="12" fillId="2" borderId="46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12" fillId="0" borderId="54" xfId="1" applyNumberFormat="1" applyFont="1" applyBorder="1" applyAlignment="1">
      <alignment vertical="center"/>
    </xf>
    <xf numFmtId="177" fontId="12" fillId="0" borderId="55" xfId="1" applyNumberFormat="1" applyFont="1" applyFill="1" applyBorder="1" applyAlignment="1">
      <alignment horizontal="right" vertical="center"/>
    </xf>
    <xf numFmtId="177" fontId="12" fillId="2" borderId="54" xfId="1" applyNumberFormat="1" applyFont="1" applyFill="1" applyBorder="1" applyAlignment="1">
      <alignment horizontal="right" vertical="center"/>
    </xf>
    <xf numFmtId="177" fontId="12" fillId="0" borderId="56" xfId="1" applyNumberFormat="1" applyFont="1" applyFill="1" applyBorder="1" applyAlignment="1">
      <alignment horizontal="right" vertical="center"/>
    </xf>
    <xf numFmtId="177" fontId="12" fillId="2" borderId="57" xfId="1" applyNumberFormat="1" applyFont="1" applyFill="1" applyBorder="1" applyAlignment="1">
      <alignment horizontal="right" vertical="center"/>
    </xf>
    <xf numFmtId="177" fontId="12" fillId="0" borderId="58" xfId="1" applyNumberFormat="1" applyFont="1" applyFill="1" applyBorder="1" applyAlignment="1">
      <alignment horizontal="right" vertical="center"/>
    </xf>
    <xf numFmtId="177" fontId="8" fillId="2" borderId="59" xfId="1" applyNumberFormat="1" applyFont="1" applyFill="1" applyBorder="1" applyAlignment="1">
      <alignment horizontal="right" vertical="center"/>
    </xf>
    <xf numFmtId="177" fontId="8" fillId="0" borderId="60" xfId="1" applyNumberFormat="1" applyFont="1" applyFill="1" applyBorder="1" applyAlignment="1">
      <alignment horizontal="right" vertical="center"/>
    </xf>
    <xf numFmtId="177" fontId="8" fillId="2" borderId="61" xfId="1" applyNumberFormat="1" applyFont="1" applyFill="1" applyBorder="1" applyAlignment="1">
      <alignment horizontal="right" vertical="center"/>
    </xf>
    <xf numFmtId="177" fontId="8" fillId="0" borderId="55" xfId="1" applyNumberFormat="1" applyFont="1" applyFill="1" applyBorder="1" applyAlignment="1">
      <alignment horizontal="right" vertical="center"/>
    </xf>
    <xf numFmtId="177" fontId="8" fillId="2" borderId="62" xfId="1" applyNumberFormat="1" applyFont="1" applyFill="1" applyBorder="1" applyAlignment="1">
      <alignment horizontal="right" vertical="center"/>
    </xf>
    <xf numFmtId="177" fontId="8" fillId="0" borderId="63" xfId="1" applyNumberFormat="1" applyFont="1" applyFill="1" applyBorder="1" applyAlignment="1">
      <alignment horizontal="right" vertical="center"/>
    </xf>
    <xf numFmtId="177" fontId="8" fillId="2" borderId="57" xfId="1" applyNumberFormat="1" applyFont="1" applyFill="1" applyBorder="1" applyAlignment="1">
      <alignment horizontal="right" vertical="center"/>
    </xf>
    <xf numFmtId="177" fontId="8" fillId="0" borderId="55" xfId="1" applyNumberFormat="1" applyFont="1" applyFill="1" applyBorder="1" applyAlignment="1">
      <alignment vertical="center"/>
    </xf>
    <xf numFmtId="177" fontId="8" fillId="2" borderId="64" xfId="1" applyNumberFormat="1" applyFont="1" applyFill="1" applyBorder="1" applyAlignment="1">
      <alignment vertical="center"/>
    </xf>
    <xf numFmtId="177" fontId="8" fillId="0" borderId="65" xfId="1" applyNumberFormat="1" applyFont="1" applyFill="1" applyBorder="1" applyAlignment="1">
      <alignment vertical="center"/>
    </xf>
    <xf numFmtId="177" fontId="8" fillId="2" borderId="57" xfId="1" applyNumberFormat="1" applyFont="1" applyFill="1" applyBorder="1" applyAlignment="1">
      <alignment vertical="center"/>
    </xf>
    <xf numFmtId="177" fontId="12" fillId="0" borderId="66" xfId="1" applyNumberFormat="1" applyFont="1" applyFill="1" applyBorder="1" applyAlignment="1">
      <alignment vertical="center"/>
    </xf>
    <xf numFmtId="177" fontId="12" fillId="2" borderId="67" xfId="1" applyNumberFormat="1" applyFont="1" applyFill="1" applyBorder="1" applyAlignment="1">
      <alignment vertical="center"/>
    </xf>
    <xf numFmtId="176" fontId="12" fillId="3" borderId="68" xfId="1" applyNumberFormat="1" applyFont="1" applyFill="1" applyBorder="1" applyAlignment="1">
      <alignment horizontal="center" vertical="center"/>
    </xf>
    <xf numFmtId="177" fontId="12" fillId="3" borderId="69" xfId="1" applyNumberFormat="1" applyFont="1" applyFill="1" applyBorder="1" applyAlignment="1">
      <alignment horizontal="right" vertical="center"/>
    </xf>
    <xf numFmtId="177" fontId="12" fillId="3" borderId="68" xfId="1" applyNumberFormat="1" applyFont="1" applyFill="1" applyBorder="1" applyAlignment="1">
      <alignment horizontal="right" vertical="center"/>
    </xf>
    <xf numFmtId="177" fontId="12" fillId="3" borderId="70" xfId="1" applyNumberFormat="1" applyFont="1" applyFill="1" applyBorder="1" applyAlignment="1">
      <alignment horizontal="right" vertical="center"/>
    </xf>
    <xf numFmtId="177" fontId="12" fillId="3" borderId="71" xfId="1" applyNumberFormat="1" applyFont="1" applyFill="1" applyBorder="1" applyAlignment="1">
      <alignment horizontal="right" vertical="center"/>
    </xf>
    <xf numFmtId="177" fontId="12" fillId="3" borderId="72" xfId="1" applyNumberFormat="1" applyFont="1" applyFill="1" applyBorder="1" applyAlignment="1">
      <alignment horizontal="right" vertical="center"/>
    </xf>
    <xf numFmtId="177" fontId="12" fillId="3" borderId="73" xfId="1" applyNumberFormat="1" applyFont="1" applyFill="1" applyBorder="1" applyAlignment="1">
      <alignment horizontal="right" vertical="center"/>
    </xf>
    <xf numFmtId="177" fontId="12" fillId="3" borderId="74" xfId="1" applyNumberFormat="1" applyFont="1" applyFill="1" applyBorder="1" applyAlignment="1">
      <alignment horizontal="right" vertical="center"/>
    </xf>
    <xf numFmtId="177" fontId="12" fillId="3" borderId="75" xfId="1" applyNumberFormat="1" applyFont="1" applyFill="1" applyBorder="1" applyAlignment="1">
      <alignment horizontal="right" vertical="center"/>
    </xf>
    <xf numFmtId="177" fontId="12" fillId="3" borderId="76" xfId="1" applyNumberFormat="1" applyFont="1" applyFill="1" applyBorder="1" applyAlignment="1">
      <alignment horizontal="right" vertical="center"/>
    </xf>
    <xf numFmtId="177" fontId="12" fillId="3" borderId="77" xfId="1" applyNumberFormat="1" applyFont="1" applyFill="1" applyBorder="1" applyAlignment="1">
      <alignment horizontal="right" vertical="center"/>
    </xf>
    <xf numFmtId="177" fontId="8" fillId="3" borderId="68" xfId="1" applyNumberFormat="1" applyFont="1" applyFill="1" applyBorder="1" applyAlignment="1">
      <alignment vertical="center"/>
    </xf>
    <xf numFmtId="176" fontId="12" fillId="4" borderId="78" xfId="1" applyNumberFormat="1" applyFont="1" applyFill="1" applyBorder="1" applyAlignment="1">
      <alignment vertical="center"/>
    </xf>
    <xf numFmtId="177" fontId="12" fillId="4" borderId="79" xfId="1" applyNumberFormat="1" applyFont="1" applyFill="1" applyBorder="1" applyAlignment="1">
      <alignment horizontal="right" vertical="center"/>
    </xf>
    <xf numFmtId="177" fontId="12" fillId="4" borderId="78" xfId="1" applyNumberFormat="1" applyFont="1" applyFill="1" applyBorder="1" applyAlignment="1">
      <alignment horizontal="right" vertical="center"/>
    </xf>
    <xf numFmtId="177" fontId="12" fillId="4" borderId="80" xfId="1" applyNumberFormat="1" applyFont="1" applyFill="1" applyBorder="1" applyAlignment="1">
      <alignment horizontal="right" vertical="center"/>
    </xf>
    <xf numFmtId="177" fontId="12" fillId="4" borderId="81" xfId="1" applyNumberFormat="1" applyFont="1" applyFill="1" applyBorder="1" applyAlignment="1">
      <alignment horizontal="right" vertical="center"/>
    </xf>
    <xf numFmtId="177" fontId="12" fillId="4" borderId="82" xfId="1" applyNumberFormat="1" applyFont="1" applyFill="1" applyBorder="1" applyAlignment="1">
      <alignment horizontal="right" vertical="center"/>
    </xf>
    <xf numFmtId="177" fontId="12" fillId="4" borderId="83" xfId="1" applyNumberFormat="1" applyFont="1" applyFill="1" applyBorder="1" applyAlignment="1">
      <alignment horizontal="right" vertical="center"/>
    </xf>
    <xf numFmtId="177" fontId="12" fillId="4" borderId="84" xfId="1" applyNumberFormat="1" applyFont="1" applyFill="1" applyBorder="1" applyAlignment="1">
      <alignment horizontal="right" vertical="center"/>
    </xf>
    <xf numFmtId="177" fontId="12" fillId="4" borderId="85" xfId="1" applyNumberFormat="1" applyFont="1" applyFill="1" applyBorder="1" applyAlignment="1">
      <alignment horizontal="right" vertical="center"/>
    </xf>
    <xf numFmtId="177" fontId="12" fillId="4" borderId="86" xfId="1" applyNumberFormat="1" applyFont="1" applyFill="1" applyBorder="1" applyAlignment="1">
      <alignment horizontal="right" vertical="center"/>
    </xf>
    <xf numFmtId="177" fontId="12" fillId="4" borderId="87" xfId="1" applyNumberFormat="1" applyFont="1" applyFill="1" applyBorder="1" applyAlignment="1">
      <alignment horizontal="right" vertical="center"/>
    </xf>
    <xf numFmtId="177" fontId="12" fillId="4" borderId="88" xfId="1" applyNumberFormat="1" applyFont="1" applyFill="1" applyBorder="1" applyAlignment="1">
      <alignment horizontal="right" vertical="center"/>
    </xf>
    <xf numFmtId="177" fontId="12" fillId="4" borderId="89" xfId="1" applyNumberFormat="1" applyFont="1" applyFill="1" applyBorder="1" applyAlignment="1">
      <alignment horizontal="right" vertical="center"/>
    </xf>
    <xf numFmtId="177" fontId="12" fillId="4" borderId="90" xfId="1" applyNumberFormat="1" applyFont="1" applyFill="1" applyBorder="1" applyAlignment="1">
      <alignment horizontal="right" vertical="center"/>
    </xf>
    <xf numFmtId="177" fontId="12" fillId="4" borderId="91" xfId="1" applyNumberFormat="1" applyFont="1" applyFill="1" applyBorder="1" applyAlignment="1">
      <alignment horizontal="right" vertical="center"/>
    </xf>
    <xf numFmtId="176" fontId="8" fillId="0" borderId="92" xfId="1" applyNumberFormat="1" applyFont="1" applyBorder="1" applyAlignment="1">
      <alignment vertical="center"/>
    </xf>
    <xf numFmtId="177" fontId="12" fillId="0" borderId="93" xfId="1" applyNumberFormat="1" applyFont="1" applyFill="1" applyBorder="1" applyAlignment="1">
      <alignment horizontal="right" vertical="center"/>
    </xf>
    <xf numFmtId="177" fontId="12" fillId="2" borderId="92" xfId="1" applyNumberFormat="1" applyFont="1" applyFill="1" applyBorder="1" applyAlignment="1">
      <alignment horizontal="right" vertical="center"/>
    </xf>
    <xf numFmtId="177" fontId="12" fillId="0" borderId="94" xfId="1" applyNumberFormat="1" applyFont="1" applyFill="1" applyBorder="1" applyAlignment="1">
      <alignment horizontal="right" vertical="center"/>
    </xf>
    <xf numFmtId="177" fontId="12" fillId="2" borderId="95" xfId="1" applyNumberFormat="1" applyFont="1" applyFill="1" applyBorder="1" applyAlignment="1">
      <alignment horizontal="right" vertical="center"/>
    </xf>
    <xf numFmtId="177" fontId="12" fillId="0" borderId="96" xfId="1" applyNumberFormat="1" applyFont="1" applyFill="1" applyBorder="1" applyAlignment="1">
      <alignment horizontal="right" vertical="center"/>
    </xf>
    <xf numFmtId="177" fontId="12" fillId="2" borderId="93" xfId="1" applyNumberFormat="1" applyFont="1" applyFill="1" applyBorder="1" applyAlignment="1">
      <alignment horizontal="right" vertical="center"/>
    </xf>
    <xf numFmtId="177" fontId="8" fillId="0" borderId="97" xfId="1" applyNumberFormat="1" applyFont="1" applyFill="1" applyBorder="1" applyAlignment="1">
      <alignment horizontal="right" vertical="center"/>
    </xf>
    <xf numFmtId="177" fontId="8" fillId="2" borderId="98" xfId="1" applyNumberFormat="1" applyFont="1" applyFill="1" applyBorder="1" applyAlignment="1">
      <alignment horizontal="right" vertical="center"/>
    </xf>
    <xf numFmtId="177" fontId="8" fillId="0" borderId="93" xfId="1" applyNumberFormat="1" applyFont="1" applyFill="1" applyBorder="1" applyAlignment="1">
      <alignment horizontal="right" vertical="center"/>
    </xf>
    <xf numFmtId="177" fontId="8" fillId="2" borderId="99" xfId="1" applyNumberFormat="1" applyFont="1" applyFill="1" applyBorder="1" applyAlignment="1">
      <alignment horizontal="right" vertical="center"/>
    </xf>
    <xf numFmtId="177" fontId="8" fillId="2" borderId="95" xfId="1" applyNumberFormat="1" applyFont="1" applyFill="1" applyBorder="1" applyAlignment="1">
      <alignment horizontal="right" vertical="center"/>
    </xf>
    <xf numFmtId="177" fontId="12" fillId="0" borderId="99" xfId="1" applyNumberFormat="1" applyFont="1" applyFill="1" applyBorder="1" applyAlignment="1">
      <alignment horizontal="right" vertical="center"/>
    </xf>
    <xf numFmtId="177" fontId="12" fillId="2" borderId="98" xfId="1" applyNumberFormat="1" applyFont="1" applyFill="1" applyBorder="1" applyAlignment="1">
      <alignment horizontal="right" vertical="center"/>
    </xf>
    <xf numFmtId="177" fontId="8" fillId="0" borderId="93" xfId="1" applyNumberFormat="1" applyFont="1" applyFill="1" applyBorder="1" applyAlignment="1">
      <alignment vertical="center"/>
    </xf>
    <xf numFmtId="177" fontId="8" fillId="2" borderId="98" xfId="1" applyNumberFormat="1" applyFont="1" applyFill="1" applyBorder="1" applyAlignment="1">
      <alignment vertical="center"/>
    </xf>
    <xf numFmtId="177" fontId="8" fillId="0" borderId="100" xfId="1" applyNumberFormat="1" applyFont="1" applyFill="1" applyBorder="1" applyAlignment="1">
      <alignment vertical="center"/>
    </xf>
    <xf numFmtId="177" fontId="8" fillId="2" borderId="95" xfId="1" applyNumberFormat="1" applyFont="1" applyFill="1" applyBorder="1" applyAlignment="1">
      <alignment vertical="center"/>
    </xf>
    <xf numFmtId="176" fontId="8" fillId="0" borderId="44" xfId="1" applyNumberFormat="1" applyFont="1" applyBorder="1" applyAlignment="1">
      <alignment vertical="center"/>
    </xf>
    <xf numFmtId="177" fontId="12" fillId="2" borderId="45" xfId="1" applyNumberFormat="1" applyFont="1" applyFill="1" applyBorder="1" applyAlignment="1">
      <alignment horizontal="right" vertical="center"/>
    </xf>
    <xf numFmtId="177" fontId="12" fillId="2" borderId="51" xfId="1" applyNumberFormat="1" applyFont="1" applyFill="1" applyBorder="1" applyAlignment="1">
      <alignment horizontal="right" vertical="center"/>
    </xf>
    <xf numFmtId="177" fontId="12" fillId="0" borderId="46" xfId="1" applyNumberFormat="1" applyFont="1" applyFill="1" applyBorder="1" applyAlignment="1">
      <alignment vertical="center"/>
    </xf>
    <xf numFmtId="177" fontId="8" fillId="0" borderId="97" xfId="1" applyNumberFormat="1" applyFont="1" applyFill="1" applyBorder="1" applyAlignment="1">
      <alignment vertical="center"/>
    </xf>
    <xf numFmtId="177" fontId="8" fillId="2" borderId="99" xfId="1" applyNumberFormat="1" applyFont="1" applyFill="1" applyBorder="1" applyAlignment="1">
      <alignment vertical="center"/>
    </xf>
    <xf numFmtId="177" fontId="8" fillId="0" borderId="50" xfId="1" applyNumberFormat="1" applyFont="1" applyFill="1" applyBorder="1" applyAlignment="1">
      <alignment vertical="center"/>
    </xf>
    <xf numFmtId="176" fontId="8" fillId="0" borderId="54" xfId="1" applyNumberFormat="1" applyFont="1" applyBorder="1" applyAlignment="1">
      <alignment vertical="center"/>
    </xf>
    <xf numFmtId="177" fontId="8" fillId="2" borderId="64" xfId="1" applyNumberFormat="1" applyFont="1" applyFill="1" applyBorder="1" applyAlignment="1">
      <alignment horizontal="right" vertical="center"/>
    </xf>
    <xf numFmtId="176" fontId="8" fillId="0" borderId="54" xfId="1" applyNumberFormat="1" applyFont="1" applyFill="1" applyBorder="1" applyAlignment="1">
      <alignment vertical="center"/>
    </xf>
    <xf numFmtId="177" fontId="12" fillId="0" borderId="56" xfId="1" applyNumberFormat="1" applyFont="1" applyFill="1" applyBorder="1" applyAlignment="1">
      <alignment vertical="center"/>
    </xf>
    <xf numFmtId="177" fontId="12" fillId="2" borderId="57" xfId="1" applyNumberFormat="1" applyFont="1" applyFill="1" applyBorder="1" applyAlignment="1">
      <alignment vertical="center"/>
    </xf>
    <xf numFmtId="177" fontId="8" fillId="0" borderId="63" xfId="1" applyNumberFormat="1" applyFont="1" applyFill="1" applyBorder="1" applyAlignment="1">
      <alignment vertical="center"/>
    </xf>
    <xf numFmtId="177" fontId="8" fillId="2" borderId="62" xfId="1" applyNumberFormat="1" applyFont="1" applyFill="1" applyBorder="1" applyAlignment="1">
      <alignment vertical="center"/>
    </xf>
    <xf numFmtId="177" fontId="8" fillId="2" borderId="52" xfId="1" applyNumberFormat="1" applyFont="1" applyFill="1" applyBorder="1" applyAlignment="1">
      <alignment vertical="center"/>
    </xf>
    <xf numFmtId="177" fontId="12" fillId="2" borderId="56" xfId="1" applyNumberFormat="1" applyFont="1" applyFill="1" applyBorder="1" applyAlignment="1">
      <alignment horizontal="right" vertical="center"/>
    </xf>
    <xf numFmtId="177" fontId="12" fillId="2" borderId="64" xfId="1" applyNumberFormat="1" applyFont="1" applyFill="1" applyBorder="1" applyAlignment="1">
      <alignment horizontal="right" vertical="center"/>
    </xf>
    <xf numFmtId="177" fontId="8" fillId="2" borderId="41" xfId="1" applyNumberFormat="1" applyFont="1" applyFill="1" applyBorder="1" applyAlignment="1">
      <alignment vertical="center"/>
    </xf>
    <xf numFmtId="176" fontId="12" fillId="4" borderId="101" xfId="1" applyNumberFormat="1" applyFont="1" applyFill="1" applyBorder="1" applyAlignment="1">
      <alignment vertical="center"/>
    </xf>
    <xf numFmtId="177" fontId="12" fillId="4" borderId="31" xfId="1" applyNumberFormat="1" applyFont="1" applyFill="1" applyBorder="1" applyAlignment="1">
      <alignment horizontal="right" vertical="center"/>
    </xf>
    <xf numFmtId="177" fontId="12" fillId="4" borderId="101" xfId="1" applyNumberFormat="1" applyFont="1" applyFill="1" applyBorder="1" applyAlignment="1">
      <alignment horizontal="right" vertical="center"/>
    </xf>
    <xf numFmtId="177" fontId="12" fillId="4" borderId="34" xfId="1" applyNumberFormat="1" applyFont="1" applyFill="1" applyBorder="1" applyAlignment="1">
      <alignment horizontal="right" vertical="center"/>
    </xf>
    <xf numFmtId="177" fontId="12" fillId="4" borderId="102" xfId="1" applyNumberFormat="1" applyFont="1" applyFill="1" applyBorder="1" applyAlignment="1">
      <alignment horizontal="right" vertical="center"/>
    </xf>
    <xf numFmtId="177" fontId="12" fillId="4" borderId="30" xfId="1" applyNumberFormat="1" applyFont="1" applyFill="1" applyBorder="1" applyAlignment="1">
      <alignment horizontal="right" vertical="center"/>
    </xf>
    <xf numFmtId="177" fontId="12" fillId="4" borderId="103" xfId="1" applyNumberFormat="1" applyFont="1" applyFill="1" applyBorder="1" applyAlignment="1">
      <alignment horizontal="right" vertical="center"/>
    </xf>
    <xf numFmtId="177" fontId="12" fillId="4" borderId="32" xfId="1" applyNumberFormat="1" applyFont="1" applyFill="1" applyBorder="1" applyAlignment="1">
      <alignment horizontal="right" vertical="center"/>
    </xf>
    <xf numFmtId="177" fontId="12" fillId="4" borderId="104" xfId="1" applyNumberFormat="1" applyFont="1" applyFill="1" applyBorder="1" applyAlignment="1">
      <alignment horizontal="right" vertical="center"/>
    </xf>
    <xf numFmtId="177" fontId="12" fillId="4" borderId="27" xfId="1" applyNumberFormat="1" applyFont="1" applyFill="1" applyBorder="1" applyAlignment="1">
      <alignment horizontal="right" vertical="center"/>
    </xf>
    <xf numFmtId="177" fontId="12" fillId="4" borderId="31" xfId="1" applyNumberFormat="1" applyFont="1" applyFill="1" applyBorder="1" applyAlignment="1">
      <alignment vertical="center"/>
    </xf>
    <xf numFmtId="177" fontId="12" fillId="4" borderId="34" xfId="1" applyNumberFormat="1" applyFont="1" applyFill="1" applyBorder="1" applyAlignment="1">
      <alignment vertical="center"/>
    </xf>
    <xf numFmtId="177" fontId="12" fillId="4" borderId="103" xfId="1" applyNumberFormat="1" applyFont="1" applyFill="1" applyBorder="1" applyAlignment="1">
      <alignment vertical="center"/>
    </xf>
    <xf numFmtId="177" fontId="12" fillId="4" borderId="102" xfId="1" applyNumberFormat="1" applyFont="1" applyFill="1" applyBorder="1" applyAlignment="1">
      <alignment vertical="center"/>
    </xf>
    <xf numFmtId="177" fontId="12" fillId="4" borderId="30" xfId="1" applyNumberFormat="1" applyFont="1" applyFill="1" applyBorder="1" applyAlignment="1">
      <alignment vertical="center"/>
    </xf>
    <xf numFmtId="176" fontId="8" fillId="0" borderId="92" xfId="1" applyNumberFormat="1" applyFont="1" applyFill="1" applyBorder="1" applyAlignment="1">
      <alignment vertical="center"/>
    </xf>
    <xf numFmtId="177" fontId="12" fillId="0" borderId="96" xfId="1" applyNumberFormat="1" applyFont="1" applyFill="1" applyBorder="1" applyAlignment="1">
      <alignment vertical="center"/>
    </xf>
    <xf numFmtId="177" fontId="12" fillId="2" borderId="100" xfId="1" applyNumberFormat="1" applyFont="1" applyFill="1" applyBorder="1" applyAlignment="1">
      <alignment vertical="center"/>
    </xf>
    <xf numFmtId="177" fontId="12" fillId="0" borderId="97" xfId="1" applyNumberFormat="1" applyFont="1" applyFill="1" applyBorder="1" applyAlignment="1">
      <alignment horizontal="right" vertical="center"/>
    </xf>
    <xf numFmtId="177" fontId="12" fillId="2" borderId="49" xfId="1" applyNumberFormat="1" applyFont="1" applyFill="1" applyBorder="1" applyAlignment="1">
      <alignment horizontal="right" vertical="center"/>
    </xf>
    <xf numFmtId="176" fontId="12" fillId="0" borderId="0" xfId="1" applyNumberFormat="1" applyFont="1" applyFill="1" applyAlignment="1">
      <alignment vertical="center"/>
    </xf>
    <xf numFmtId="177" fontId="12" fillId="0" borderId="58" xfId="1" applyNumberFormat="1" applyFont="1" applyFill="1" applyBorder="1" applyAlignment="1">
      <alignment vertical="center"/>
    </xf>
    <xf numFmtId="177" fontId="12" fillId="2" borderId="56" xfId="1" applyNumberFormat="1" applyFont="1" applyFill="1" applyBorder="1" applyAlignment="1">
      <alignment vertical="center"/>
    </xf>
    <xf numFmtId="177" fontId="12" fillId="2" borderId="55" xfId="1" applyNumberFormat="1" applyFont="1" applyFill="1" applyBorder="1" applyAlignment="1">
      <alignment horizontal="right" vertical="center"/>
    </xf>
    <xf numFmtId="176" fontId="8" fillId="0" borderId="63" xfId="1" applyNumberFormat="1" applyFont="1" applyFill="1" applyBorder="1" applyAlignment="1">
      <alignment horizontal="right" vertical="center"/>
    </xf>
    <xf numFmtId="176" fontId="8" fillId="2" borderId="57" xfId="1" applyNumberFormat="1" applyFont="1" applyFill="1" applyBorder="1" applyAlignment="1">
      <alignment horizontal="right" vertical="center"/>
    </xf>
    <xf numFmtId="177" fontId="8" fillId="0" borderId="105" xfId="1" applyNumberFormat="1" applyFont="1" applyFill="1" applyBorder="1" applyAlignment="1">
      <alignment horizontal="right" vertical="center"/>
    </xf>
    <xf numFmtId="176" fontId="12" fillId="3" borderId="36" xfId="1" applyNumberFormat="1" applyFont="1" applyFill="1" applyBorder="1" applyAlignment="1">
      <alignment horizontal="center" vertical="center"/>
    </xf>
    <xf numFmtId="177" fontId="12" fillId="3" borderId="70" xfId="1" applyNumberFormat="1" applyFont="1" applyFill="1" applyBorder="1" applyAlignment="1">
      <alignment vertical="center"/>
    </xf>
    <xf numFmtId="177" fontId="12" fillId="3" borderId="71" xfId="1" applyNumberFormat="1" applyFont="1" applyFill="1" applyBorder="1" applyAlignment="1">
      <alignment vertical="center"/>
    </xf>
    <xf numFmtId="177" fontId="12" fillId="3" borderId="74" xfId="1" applyNumberFormat="1" applyFont="1" applyFill="1" applyBorder="1" applyAlignment="1">
      <alignment vertical="center"/>
    </xf>
    <xf numFmtId="177" fontId="12" fillId="3" borderId="75" xfId="1" applyNumberFormat="1" applyFont="1" applyFill="1" applyBorder="1" applyAlignment="1">
      <alignment vertical="center"/>
    </xf>
    <xf numFmtId="177" fontId="12" fillId="3" borderId="69" xfId="1" applyNumberFormat="1" applyFont="1" applyFill="1" applyBorder="1" applyAlignment="1">
      <alignment vertical="center"/>
    </xf>
    <xf numFmtId="177" fontId="12" fillId="3" borderId="76" xfId="1" applyNumberFormat="1" applyFont="1" applyFill="1" applyBorder="1" applyAlignment="1">
      <alignment vertical="center"/>
    </xf>
    <xf numFmtId="177" fontId="8" fillId="3" borderId="106" xfId="1" applyNumberFormat="1" applyFont="1" applyFill="1" applyBorder="1" applyAlignment="1">
      <alignment vertical="center"/>
    </xf>
    <xf numFmtId="177" fontId="8" fillId="3" borderId="75" xfId="1" applyNumberFormat="1" applyFont="1" applyFill="1" applyBorder="1" applyAlignment="1">
      <alignment vertical="center"/>
    </xf>
    <xf numFmtId="177" fontId="8" fillId="3" borderId="77" xfId="1" applyNumberFormat="1" applyFont="1" applyFill="1" applyBorder="1" applyAlignment="1">
      <alignment vertical="center"/>
    </xf>
    <xf numFmtId="177" fontId="8" fillId="3" borderId="71" xfId="1" applyNumberFormat="1" applyFont="1" applyFill="1" applyBorder="1" applyAlignment="1">
      <alignment vertical="center"/>
    </xf>
    <xf numFmtId="177" fontId="12" fillId="3" borderId="72" xfId="1" applyNumberFormat="1" applyFont="1" applyFill="1" applyBorder="1" applyAlignment="1">
      <alignment vertical="center"/>
    </xf>
    <xf numFmtId="176" fontId="12" fillId="5" borderId="107" xfId="1" applyNumberFormat="1" applyFont="1" applyFill="1" applyBorder="1" applyAlignment="1">
      <alignment horizontal="center" vertical="center"/>
    </xf>
    <xf numFmtId="177" fontId="12" fillId="5" borderId="86" xfId="1" applyNumberFormat="1" applyFont="1" applyFill="1" applyBorder="1" applyAlignment="1">
      <alignment horizontal="right" vertical="center"/>
    </xf>
    <xf numFmtId="177" fontId="12" fillId="5" borderId="107" xfId="1" applyNumberFormat="1" applyFont="1" applyFill="1" applyBorder="1" applyAlignment="1">
      <alignment horizontal="right" vertical="center"/>
    </xf>
    <xf numFmtId="177" fontId="12" fillId="5" borderId="91" xfId="1" applyNumberFormat="1" applyFont="1" applyFill="1" applyBorder="1" applyAlignment="1">
      <alignment vertical="center"/>
    </xf>
    <xf numFmtId="177" fontId="12" fillId="5" borderId="89" xfId="1" applyNumberFormat="1" applyFont="1" applyFill="1" applyBorder="1" applyAlignment="1">
      <alignment vertical="center"/>
    </xf>
    <xf numFmtId="177" fontId="12" fillId="5" borderId="90" xfId="1" applyNumberFormat="1" applyFont="1" applyFill="1" applyBorder="1" applyAlignment="1">
      <alignment horizontal="right" vertical="center"/>
    </xf>
    <xf numFmtId="177" fontId="12" fillId="5" borderId="108" xfId="1" applyNumberFormat="1" applyFont="1" applyFill="1" applyBorder="1" applyAlignment="1">
      <alignment vertical="center"/>
    </xf>
    <xf numFmtId="177" fontId="12" fillId="5" borderId="87" xfId="1" applyNumberFormat="1" applyFont="1" applyFill="1" applyBorder="1" applyAlignment="1">
      <alignment vertical="center"/>
    </xf>
    <xf numFmtId="177" fontId="12" fillId="5" borderId="86" xfId="1" applyNumberFormat="1" applyFont="1" applyFill="1" applyBorder="1" applyAlignment="1">
      <alignment vertical="center"/>
    </xf>
    <xf numFmtId="177" fontId="12" fillId="5" borderId="109" xfId="1" applyNumberFormat="1" applyFont="1" applyFill="1" applyBorder="1" applyAlignment="1">
      <alignment vertical="center"/>
    </xf>
    <xf numFmtId="177" fontId="12" fillId="5" borderId="109" xfId="1" applyNumberFormat="1" applyFont="1" applyFill="1" applyBorder="1" applyAlignment="1">
      <alignment horizontal="right" vertical="center"/>
    </xf>
    <xf numFmtId="177" fontId="8" fillId="5" borderId="110" xfId="1" applyNumberFormat="1" applyFont="1" applyFill="1" applyBorder="1" applyAlignment="1">
      <alignment vertical="center"/>
    </xf>
    <xf numFmtId="177" fontId="8" fillId="5" borderId="87" xfId="1" applyNumberFormat="1" applyFont="1" applyFill="1" applyBorder="1" applyAlignment="1">
      <alignment vertical="center"/>
    </xf>
    <xf numFmtId="177" fontId="8" fillId="5" borderId="88" xfId="1" applyNumberFormat="1" applyFont="1" applyFill="1" applyBorder="1" applyAlignment="1">
      <alignment vertical="center"/>
    </xf>
    <xf numFmtId="177" fontId="8" fillId="5" borderId="89" xfId="1" applyNumberFormat="1" applyFont="1" applyFill="1" applyBorder="1" applyAlignment="1">
      <alignment vertical="center"/>
    </xf>
    <xf numFmtId="177" fontId="12" fillId="5" borderId="90" xfId="1" applyNumberFormat="1" applyFont="1" applyFill="1" applyBorder="1" applyAlignment="1">
      <alignment vertical="center"/>
    </xf>
    <xf numFmtId="176" fontId="8" fillId="0" borderId="54" xfId="1" applyNumberFormat="1" applyFont="1" applyBorder="1" applyAlignment="1">
      <alignment horizontal="center" vertical="center"/>
    </xf>
    <xf numFmtId="177" fontId="8" fillId="2" borderId="21" xfId="1" applyNumberFormat="1" applyFont="1" applyFill="1" applyBorder="1" applyAlignment="1">
      <alignment horizontal="right" vertical="center"/>
    </xf>
    <xf numFmtId="177" fontId="8" fillId="0" borderId="65" xfId="1" applyNumberFormat="1" applyFont="1" applyFill="1" applyBorder="1" applyAlignment="1">
      <alignment horizontal="right" vertical="center"/>
    </xf>
    <xf numFmtId="176" fontId="8" fillId="0" borderId="44" xfId="1" applyNumberFormat="1" applyFont="1" applyFill="1" applyBorder="1" applyAlignment="1">
      <alignment horizontal="left" vertical="center"/>
    </xf>
    <xf numFmtId="177" fontId="8" fillId="0" borderId="46" xfId="1" applyNumberFormat="1" applyFont="1" applyFill="1" applyBorder="1" applyAlignment="1">
      <alignment vertical="center"/>
    </xf>
    <xf numFmtId="177" fontId="8" fillId="2" borderId="44" xfId="1" applyNumberFormat="1" applyFont="1" applyFill="1" applyBorder="1" applyAlignment="1">
      <alignment vertical="center"/>
    </xf>
    <xf numFmtId="177" fontId="8" fillId="0" borderId="46" xfId="1" applyNumberFormat="1" applyFont="1" applyFill="1" applyBorder="1" applyAlignment="1">
      <alignment horizontal="right" vertical="center"/>
    </xf>
    <xf numFmtId="177" fontId="12" fillId="2" borderId="41" xfId="1" applyNumberFormat="1" applyFont="1" applyFill="1" applyBorder="1" applyAlignment="1">
      <alignment horizontal="right" vertical="center"/>
    </xf>
    <xf numFmtId="177" fontId="12" fillId="2" borderId="8" xfId="1" applyNumberFormat="1" applyFont="1" applyFill="1" applyBorder="1" applyAlignment="1">
      <alignment horizontal="right" vertical="center"/>
    </xf>
    <xf numFmtId="177" fontId="8" fillId="2" borderId="54" xfId="1" applyNumberFormat="1" applyFont="1" applyFill="1" applyBorder="1" applyAlignment="1">
      <alignment horizontal="right" vertical="center"/>
    </xf>
    <xf numFmtId="176" fontId="12" fillId="0" borderId="111" xfId="1" applyNumberFormat="1" applyFont="1" applyBorder="1" applyAlignment="1">
      <alignment horizontal="lef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12" fillId="2" borderId="111" xfId="1" applyNumberFormat="1" applyFont="1" applyFill="1" applyBorder="1" applyAlignment="1">
      <alignment horizontal="right" vertical="center"/>
    </xf>
    <xf numFmtId="177" fontId="12" fillId="0" borderId="37" xfId="1" applyNumberFormat="1" applyFont="1" applyFill="1" applyBorder="1" applyAlignment="1">
      <alignment horizontal="right" vertical="center"/>
    </xf>
    <xf numFmtId="177" fontId="12" fillId="2" borderId="0" xfId="1" applyNumberFormat="1" applyFont="1" applyFill="1" applyBorder="1" applyAlignment="1">
      <alignment horizontal="right" vertical="center"/>
    </xf>
    <xf numFmtId="177" fontId="12" fillId="0" borderId="66" xfId="1" applyNumberFormat="1" applyFont="1" applyFill="1" applyBorder="1" applyAlignment="1">
      <alignment horizontal="right" vertical="center"/>
    </xf>
    <xf numFmtId="177" fontId="12" fillId="0" borderId="60" xfId="1" applyNumberFormat="1" applyFont="1" applyFill="1" applyBorder="1" applyAlignment="1">
      <alignment horizontal="right" vertical="center"/>
    </xf>
    <xf numFmtId="177" fontId="12" fillId="2" borderId="112" xfId="1" applyNumberFormat="1" applyFont="1" applyFill="1" applyBorder="1" applyAlignment="1">
      <alignment horizontal="right" vertical="center"/>
    </xf>
    <xf numFmtId="177" fontId="12" fillId="0" borderId="113" xfId="1" applyNumberFormat="1" applyFont="1" applyFill="1" applyBorder="1" applyAlignment="1">
      <alignment horizontal="right" vertical="center"/>
    </xf>
    <xf numFmtId="177" fontId="12" fillId="2" borderId="59" xfId="1" applyNumberFormat="1" applyFont="1" applyFill="1" applyBorder="1" applyAlignment="1">
      <alignment horizontal="right" vertical="center"/>
    </xf>
    <xf numFmtId="177" fontId="12" fillId="0" borderId="114" xfId="1" applyNumberFormat="1" applyFont="1" applyFill="1" applyBorder="1" applyAlignment="1">
      <alignment horizontal="right" vertical="center"/>
    </xf>
    <xf numFmtId="177" fontId="12" fillId="2" borderId="67" xfId="1" applyNumberFormat="1" applyFont="1" applyFill="1" applyBorder="1" applyAlignment="1">
      <alignment horizontal="right" vertical="center"/>
    </xf>
    <xf numFmtId="176" fontId="12" fillId="0" borderId="101" xfId="1" applyNumberFormat="1" applyFont="1" applyBorder="1" applyAlignment="1">
      <alignment horizontal="left" vertical="center"/>
    </xf>
    <xf numFmtId="177" fontId="12" fillId="0" borderId="31" xfId="1" applyNumberFormat="1" applyFont="1" applyFill="1" applyBorder="1" applyAlignment="1">
      <alignment horizontal="right" vertical="center"/>
    </xf>
    <xf numFmtId="177" fontId="12" fillId="2" borderId="101" xfId="1" applyNumberFormat="1" applyFont="1" applyFill="1" applyBorder="1" applyAlignment="1">
      <alignment horizontal="right" vertical="center"/>
    </xf>
    <xf numFmtId="177" fontId="12" fillId="0" borderId="34" xfId="1" applyNumberFormat="1" applyFont="1" applyFill="1" applyBorder="1" applyAlignment="1">
      <alignment horizontal="right" vertical="center"/>
    </xf>
    <xf numFmtId="177" fontId="12" fillId="0" borderId="30" xfId="1" applyNumberFormat="1" applyFont="1" applyFill="1" applyBorder="1" applyAlignment="1">
      <alignment horizontal="right" vertical="center"/>
    </xf>
    <xf numFmtId="177" fontId="12" fillId="2" borderId="31" xfId="1" applyNumberFormat="1" applyFont="1" applyFill="1" applyBorder="1" applyAlignment="1">
      <alignment horizontal="right" vertical="center"/>
    </xf>
    <xf numFmtId="177" fontId="8" fillId="0" borderId="26" xfId="1" applyNumberFormat="1" applyFont="1" applyFill="1" applyBorder="1" applyAlignment="1">
      <alignment horizontal="right" vertical="center"/>
    </xf>
    <xf numFmtId="177" fontId="8" fillId="2" borderId="104" xfId="1" applyNumberFormat="1" applyFont="1" applyFill="1" applyBorder="1" applyAlignment="1">
      <alignment horizontal="right" vertical="center"/>
    </xf>
    <xf numFmtId="177" fontId="8" fillId="0" borderId="103" xfId="1" applyNumberFormat="1" applyFont="1" applyFill="1" applyBorder="1" applyAlignment="1">
      <alignment horizontal="right" vertical="center"/>
    </xf>
    <xf numFmtId="177" fontId="8" fillId="2" borderId="31" xfId="1" applyNumberFormat="1" applyFont="1" applyFill="1" applyBorder="1" applyAlignment="1">
      <alignment horizontal="right" vertical="center"/>
    </xf>
    <xf numFmtId="177" fontId="8" fillId="0" borderId="33" xfId="1" applyNumberFormat="1" applyFont="1" applyFill="1" applyBorder="1" applyAlignment="1">
      <alignment vertical="center"/>
    </xf>
    <xf numFmtId="177" fontId="8" fillId="2" borderId="32" xfId="1" applyNumberFormat="1" applyFont="1" applyFill="1" applyBorder="1" applyAlignment="1">
      <alignment vertical="center"/>
    </xf>
    <xf numFmtId="177" fontId="8" fillId="0" borderId="33" xfId="1" applyNumberFormat="1" applyFont="1" applyFill="1" applyBorder="1" applyAlignment="1">
      <alignment horizontal="right" vertical="center"/>
    </xf>
    <xf numFmtId="177" fontId="12" fillId="2" borderId="33" xfId="1" applyNumberFormat="1" applyFont="1" applyFill="1" applyBorder="1" applyAlignment="1">
      <alignment horizontal="right" vertical="center"/>
    </xf>
    <xf numFmtId="177" fontId="12" fillId="2" borderId="104" xfId="1" applyNumberFormat="1" applyFont="1" applyFill="1" applyBorder="1" applyAlignment="1">
      <alignment horizontal="right" vertical="center"/>
    </xf>
    <xf numFmtId="177" fontId="12" fillId="0" borderId="103" xfId="1" applyNumberFormat="1" applyFont="1" applyFill="1" applyBorder="1" applyAlignment="1">
      <alignment horizontal="right" vertical="center"/>
    </xf>
    <xf numFmtId="177" fontId="12" fillId="2" borderId="32" xfId="1" applyNumberFormat="1" applyFont="1" applyFill="1" applyBorder="1" applyAlignment="1">
      <alignment horizontal="right" vertical="center"/>
    </xf>
    <xf numFmtId="177" fontId="12" fillId="2" borderId="34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1"/>
  <sheetViews>
    <sheetView tabSelected="1" zoomScaleNormal="100" workbookViewId="0">
      <selection activeCell="A24" sqref="A24:IV24"/>
    </sheetView>
  </sheetViews>
  <sheetFormatPr defaultRowHeight="10.5"/>
  <cols>
    <col min="1" max="1" width="17.5" style="4" customWidth="1"/>
    <col min="2" max="2" width="9.375" style="278" customWidth="1"/>
    <col min="3" max="16" width="9.375" style="279" customWidth="1"/>
    <col min="17" max="17" width="9.375" style="280" customWidth="1"/>
    <col min="18" max="18" width="9.25" style="280" customWidth="1"/>
    <col min="19" max="21" width="9.375" style="280" customWidth="1"/>
    <col min="22" max="23" width="9" style="4" customWidth="1"/>
    <col min="24" max="16384" width="9" style="4"/>
  </cols>
  <sheetData>
    <row r="1" spans="1:22" ht="18.6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2" s="8" customFormat="1" ht="1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</row>
    <row r="3" spans="1:22" s="8" customFormat="1" ht="15.75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</row>
    <row r="4" spans="1:22" s="8" customFormat="1" ht="4.5" customHeight="1" thickBot="1">
      <c r="A4" s="11"/>
      <c r="B4" s="12" t="s">
        <v>3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6"/>
    </row>
    <row r="5" spans="1:22" s="8" customFormat="1" ht="15.95" customHeight="1">
      <c r="A5" s="17"/>
      <c r="B5" s="18"/>
      <c r="C5" s="19"/>
      <c r="D5" s="20" t="s">
        <v>4</v>
      </c>
      <c r="E5" s="21"/>
      <c r="F5" s="20" t="s">
        <v>5</v>
      </c>
      <c r="G5" s="22"/>
      <c r="H5" s="22"/>
      <c r="I5" s="22"/>
      <c r="J5" s="22"/>
      <c r="K5" s="22"/>
      <c r="L5" s="22"/>
      <c r="M5" s="22"/>
      <c r="N5" s="23" t="s">
        <v>6</v>
      </c>
      <c r="O5" s="24"/>
      <c r="P5" s="24"/>
      <c r="Q5" s="24"/>
      <c r="R5" s="24"/>
      <c r="S5" s="25"/>
      <c r="T5" s="23" t="s">
        <v>7</v>
      </c>
      <c r="U5" s="26"/>
    </row>
    <row r="6" spans="1:22" s="8" customFormat="1" ht="15.95" customHeight="1">
      <c r="A6" s="17"/>
      <c r="B6" s="27"/>
      <c r="C6" s="28"/>
      <c r="D6" s="29"/>
      <c r="E6" s="30"/>
      <c r="F6" s="31" t="s">
        <v>8</v>
      </c>
      <c r="G6" s="32"/>
      <c r="H6" s="33" t="s">
        <v>9</v>
      </c>
      <c r="I6" s="34"/>
      <c r="J6" s="35" t="s">
        <v>10</v>
      </c>
      <c r="K6" s="32"/>
      <c r="L6" s="36" t="s">
        <v>11</v>
      </c>
      <c r="M6" s="37"/>
      <c r="N6" s="38" t="s">
        <v>8</v>
      </c>
      <c r="O6" s="39"/>
      <c r="P6" s="40" t="s">
        <v>12</v>
      </c>
      <c r="Q6" s="41"/>
      <c r="R6" s="32" t="s">
        <v>13</v>
      </c>
      <c r="S6" s="37"/>
      <c r="T6" s="31" t="s">
        <v>14</v>
      </c>
      <c r="U6" s="42"/>
    </row>
    <row r="7" spans="1:22" s="49" customFormat="1" ht="23.45" customHeight="1">
      <c r="A7" s="43"/>
      <c r="B7" s="44" t="s">
        <v>15</v>
      </c>
      <c r="C7" s="45" t="s">
        <v>16</v>
      </c>
      <c r="D7" s="44" t="s">
        <v>15</v>
      </c>
      <c r="E7" s="45" t="s">
        <v>16</v>
      </c>
      <c r="F7" s="44" t="s">
        <v>15</v>
      </c>
      <c r="G7" s="46" t="s">
        <v>16</v>
      </c>
      <c r="H7" s="47" t="s">
        <v>15</v>
      </c>
      <c r="I7" s="46" t="s">
        <v>16</v>
      </c>
      <c r="J7" s="47" t="s">
        <v>15</v>
      </c>
      <c r="K7" s="46" t="s">
        <v>16</v>
      </c>
      <c r="L7" s="47" t="s">
        <v>15</v>
      </c>
      <c r="M7" s="45" t="s">
        <v>16</v>
      </c>
      <c r="N7" s="44" t="s">
        <v>15</v>
      </c>
      <c r="O7" s="46" t="s">
        <v>16</v>
      </c>
      <c r="P7" s="47" t="s">
        <v>15</v>
      </c>
      <c r="Q7" s="46" t="s">
        <v>16</v>
      </c>
      <c r="R7" s="47" t="s">
        <v>15</v>
      </c>
      <c r="S7" s="45" t="s">
        <v>16</v>
      </c>
      <c r="T7" s="44" t="s">
        <v>15</v>
      </c>
      <c r="U7" s="48" t="s">
        <v>16</v>
      </c>
    </row>
    <row r="8" spans="1:22" s="8" customFormat="1" ht="11.65" customHeight="1">
      <c r="A8" s="50" t="s">
        <v>17</v>
      </c>
      <c r="B8" s="51"/>
      <c r="C8" s="52"/>
      <c r="D8" s="53"/>
      <c r="E8" s="54"/>
      <c r="F8" s="55"/>
      <c r="G8" s="56"/>
      <c r="H8" s="57"/>
      <c r="I8" s="58"/>
      <c r="J8" s="59"/>
      <c r="K8" s="60"/>
      <c r="L8" s="57"/>
      <c r="M8" s="54"/>
      <c r="N8" s="61"/>
      <c r="O8" s="58"/>
      <c r="P8" s="62"/>
      <c r="Q8" s="63"/>
      <c r="R8" s="64"/>
      <c r="S8" s="65"/>
      <c r="T8" s="66"/>
      <c r="U8" s="67"/>
    </row>
    <row r="9" spans="1:22" s="87" customFormat="1" ht="11.65" customHeight="1">
      <c r="A9" s="68" t="s">
        <v>18</v>
      </c>
      <c r="B9" s="69">
        <f t="shared" ref="B9:C52" si="0">D9+F9+N9+T9</f>
        <v>105000</v>
      </c>
      <c r="C9" s="70">
        <f t="shared" si="0"/>
        <v>105000</v>
      </c>
      <c r="D9" s="71">
        <v>105000</v>
      </c>
      <c r="E9" s="72">
        <v>105000</v>
      </c>
      <c r="F9" s="73"/>
      <c r="G9" s="74">
        <f t="shared" ref="G9:G54" si="1">I9+K9+M9</f>
        <v>0</v>
      </c>
      <c r="H9" s="75"/>
      <c r="I9" s="76"/>
      <c r="J9" s="77"/>
      <c r="K9" s="78"/>
      <c r="L9" s="79"/>
      <c r="M9" s="72"/>
      <c r="N9" s="80"/>
      <c r="O9" s="76"/>
      <c r="P9" s="81"/>
      <c r="Q9" s="82"/>
      <c r="R9" s="83"/>
      <c r="S9" s="84"/>
      <c r="T9" s="85"/>
      <c r="U9" s="86"/>
    </row>
    <row r="10" spans="1:22" s="8" customFormat="1" ht="11.65" customHeight="1">
      <c r="A10" s="88" t="s">
        <v>19</v>
      </c>
      <c r="B10" s="69">
        <f t="shared" si="0"/>
        <v>300000</v>
      </c>
      <c r="C10" s="70">
        <f t="shared" si="0"/>
        <v>300000</v>
      </c>
      <c r="D10" s="71"/>
      <c r="E10" s="72"/>
      <c r="F10" s="73">
        <f t="shared" ref="F10:F54" si="2">H10+J10+L10</f>
        <v>300000</v>
      </c>
      <c r="G10" s="76">
        <f t="shared" si="1"/>
        <v>300000</v>
      </c>
      <c r="H10" s="77">
        <v>150000</v>
      </c>
      <c r="I10" s="78">
        <v>150000</v>
      </c>
      <c r="J10" s="75">
        <v>150000</v>
      </c>
      <c r="K10" s="89">
        <v>150000</v>
      </c>
      <c r="L10" s="79"/>
      <c r="M10" s="72"/>
      <c r="N10" s="80">
        <f>P10+R10</f>
        <v>0</v>
      </c>
      <c r="O10" s="76">
        <f>Q10+S10</f>
        <v>0</v>
      </c>
      <c r="P10" s="90"/>
      <c r="Q10" s="91"/>
      <c r="R10" s="92"/>
      <c r="S10" s="93"/>
      <c r="T10" s="94"/>
      <c r="U10" s="95"/>
    </row>
    <row r="11" spans="1:22" s="8" customFormat="1" ht="11.65" customHeight="1">
      <c r="A11" s="88" t="s">
        <v>20</v>
      </c>
      <c r="B11" s="69">
        <f t="shared" si="0"/>
        <v>93151000</v>
      </c>
      <c r="C11" s="70">
        <f t="shared" si="0"/>
        <v>95286000</v>
      </c>
      <c r="D11" s="71"/>
      <c r="E11" s="72"/>
      <c r="F11" s="73">
        <f t="shared" si="2"/>
        <v>44500000</v>
      </c>
      <c r="G11" s="76">
        <f t="shared" si="1"/>
        <v>48500000</v>
      </c>
      <c r="H11" s="75">
        <v>18399000</v>
      </c>
      <c r="I11" s="96">
        <v>20855000</v>
      </c>
      <c r="J11" s="77">
        <v>26101000</v>
      </c>
      <c r="K11" s="78">
        <v>27645000</v>
      </c>
      <c r="L11" s="79"/>
      <c r="M11" s="72"/>
      <c r="N11" s="80">
        <f t="shared" ref="N11:N63" si="3">P11+R11</f>
        <v>18651000</v>
      </c>
      <c r="O11" s="76">
        <v>16786000</v>
      </c>
      <c r="P11" s="90">
        <v>17345000</v>
      </c>
      <c r="Q11" s="91">
        <v>15687000</v>
      </c>
      <c r="R11" s="92">
        <v>1306000</v>
      </c>
      <c r="S11" s="93">
        <f t="shared" ref="S11:S17" si="4">O11-Q11</f>
        <v>1099000</v>
      </c>
      <c r="T11" s="85">
        <v>30000000</v>
      </c>
      <c r="U11" s="86">
        <v>30000000</v>
      </c>
    </row>
    <row r="12" spans="1:22" s="8" customFormat="1" ht="11.65" customHeight="1">
      <c r="A12" s="68" t="s">
        <v>21</v>
      </c>
      <c r="B12" s="69">
        <f t="shared" si="0"/>
        <v>1529000</v>
      </c>
      <c r="C12" s="70">
        <f t="shared" si="0"/>
        <v>1530000</v>
      </c>
      <c r="D12" s="71"/>
      <c r="E12" s="72"/>
      <c r="F12" s="73">
        <f t="shared" si="2"/>
        <v>172000</v>
      </c>
      <c r="G12" s="76">
        <f t="shared" si="1"/>
        <v>172000</v>
      </c>
      <c r="H12" s="75"/>
      <c r="I12" s="96"/>
      <c r="J12" s="77">
        <v>172000</v>
      </c>
      <c r="K12" s="78">
        <v>172000</v>
      </c>
      <c r="L12" s="79"/>
      <c r="M12" s="72"/>
      <c r="N12" s="80">
        <f t="shared" si="3"/>
        <v>265000</v>
      </c>
      <c r="O12" s="76">
        <v>266000</v>
      </c>
      <c r="P12" s="90">
        <v>217000</v>
      </c>
      <c r="Q12" s="91">
        <v>218000</v>
      </c>
      <c r="R12" s="92">
        <v>48000</v>
      </c>
      <c r="S12" s="93">
        <f t="shared" si="4"/>
        <v>48000</v>
      </c>
      <c r="T12" s="85">
        <v>1092000</v>
      </c>
      <c r="U12" s="86">
        <v>1092000</v>
      </c>
    </row>
    <row r="13" spans="1:22" s="8" customFormat="1" ht="11.65" customHeight="1">
      <c r="A13" s="68" t="s">
        <v>22</v>
      </c>
      <c r="B13" s="69">
        <f t="shared" si="0"/>
        <v>2000000</v>
      </c>
      <c r="C13" s="70">
        <f t="shared" si="0"/>
        <v>2000000</v>
      </c>
      <c r="D13" s="71"/>
      <c r="E13" s="72"/>
      <c r="F13" s="73">
        <f t="shared" si="2"/>
        <v>2000000</v>
      </c>
      <c r="G13" s="76">
        <f t="shared" si="1"/>
        <v>2000000</v>
      </c>
      <c r="H13" s="75"/>
      <c r="I13" s="96"/>
      <c r="J13" s="77"/>
      <c r="K13" s="78"/>
      <c r="L13" s="75">
        <v>2000000</v>
      </c>
      <c r="M13" s="97">
        <v>2000000</v>
      </c>
      <c r="N13" s="80">
        <f t="shared" si="3"/>
        <v>0</v>
      </c>
      <c r="O13" s="76"/>
      <c r="P13" s="90"/>
      <c r="Q13" s="91"/>
      <c r="R13" s="92"/>
      <c r="S13" s="93">
        <f t="shared" si="4"/>
        <v>0</v>
      </c>
      <c r="T13" s="85"/>
      <c r="U13" s="86"/>
    </row>
    <row r="14" spans="1:22" s="8" customFormat="1" ht="11.65" customHeight="1">
      <c r="A14" s="68" t="s">
        <v>23</v>
      </c>
      <c r="B14" s="69">
        <f t="shared" si="0"/>
        <v>1200000</v>
      </c>
      <c r="C14" s="70">
        <f t="shared" si="0"/>
        <v>1400000</v>
      </c>
      <c r="D14" s="71"/>
      <c r="E14" s="72"/>
      <c r="F14" s="73">
        <f t="shared" si="2"/>
        <v>1200000</v>
      </c>
      <c r="G14" s="76">
        <f t="shared" si="1"/>
        <v>1400000</v>
      </c>
      <c r="H14" s="75"/>
      <c r="I14" s="96"/>
      <c r="J14" s="77"/>
      <c r="K14" s="78"/>
      <c r="L14" s="75">
        <v>1200000</v>
      </c>
      <c r="M14" s="97">
        <v>1400000</v>
      </c>
      <c r="N14" s="80">
        <f t="shared" si="3"/>
        <v>0</v>
      </c>
      <c r="O14" s="76"/>
      <c r="P14" s="90"/>
      <c r="Q14" s="91"/>
      <c r="R14" s="92"/>
      <c r="S14" s="93">
        <f t="shared" si="4"/>
        <v>0</v>
      </c>
      <c r="T14" s="85"/>
      <c r="U14" s="86"/>
    </row>
    <row r="15" spans="1:22" s="87" customFormat="1" ht="11.65" customHeight="1">
      <c r="A15" s="68" t="s">
        <v>24</v>
      </c>
      <c r="B15" s="69">
        <f t="shared" si="0"/>
        <v>350000</v>
      </c>
      <c r="C15" s="70">
        <f t="shared" si="0"/>
        <v>400000</v>
      </c>
      <c r="D15" s="71"/>
      <c r="E15" s="72"/>
      <c r="F15" s="73">
        <f t="shared" si="2"/>
        <v>350000</v>
      </c>
      <c r="G15" s="76">
        <f t="shared" si="1"/>
        <v>400000</v>
      </c>
      <c r="H15" s="75"/>
      <c r="I15" s="96"/>
      <c r="J15" s="77"/>
      <c r="K15" s="78"/>
      <c r="L15" s="75">
        <v>350000</v>
      </c>
      <c r="M15" s="97">
        <v>400000</v>
      </c>
      <c r="N15" s="80">
        <f t="shared" si="3"/>
        <v>0</v>
      </c>
      <c r="O15" s="76"/>
      <c r="P15" s="77"/>
      <c r="Q15" s="76"/>
      <c r="R15" s="98"/>
      <c r="S15" s="93">
        <f t="shared" si="4"/>
        <v>0</v>
      </c>
      <c r="T15" s="73"/>
      <c r="U15" s="99"/>
    </row>
    <row r="16" spans="1:22" s="8" customFormat="1" ht="11.65" customHeight="1">
      <c r="A16" s="68" t="s">
        <v>25</v>
      </c>
      <c r="B16" s="69">
        <f t="shared" si="0"/>
        <v>1200000</v>
      </c>
      <c r="C16" s="70">
        <f t="shared" si="0"/>
        <v>1200000</v>
      </c>
      <c r="D16" s="71"/>
      <c r="E16" s="72"/>
      <c r="F16" s="73">
        <f t="shared" si="2"/>
        <v>1200000</v>
      </c>
      <c r="G16" s="76">
        <f t="shared" si="1"/>
        <v>1200000</v>
      </c>
      <c r="H16" s="75"/>
      <c r="I16" s="96"/>
      <c r="J16" s="77"/>
      <c r="K16" s="78"/>
      <c r="L16" s="75">
        <v>1200000</v>
      </c>
      <c r="M16" s="97">
        <v>1200000</v>
      </c>
      <c r="N16" s="80">
        <f t="shared" si="3"/>
        <v>0</v>
      </c>
      <c r="O16" s="76"/>
      <c r="P16" s="90"/>
      <c r="Q16" s="91"/>
      <c r="R16" s="92"/>
      <c r="S16" s="93">
        <f t="shared" si="4"/>
        <v>0</v>
      </c>
      <c r="T16" s="85"/>
      <c r="U16" s="86"/>
      <c r="V16" s="100"/>
    </row>
    <row r="17" spans="1:21" s="8" customFormat="1" ht="11.65" customHeight="1">
      <c r="A17" s="101" t="s">
        <v>26</v>
      </c>
      <c r="B17" s="102">
        <f t="shared" si="0"/>
        <v>1680632</v>
      </c>
      <c r="C17" s="103">
        <f t="shared" si="0"/>
        <v>1098000</v>
      </c>
      <c r="D17" s="104">
        <v>920000</v>
      </c>
      <c r="E17" s="105">
        <v>328000</v>
      </c>
      <c r="F17" s="106">
        <f t="shared" si="2"/>
        <v>760000</v>
      </c>
      <c r="G17" s="107">
        <f t="shared" si="1"/>
        <v>770000</v>
      </c>
      <c r="H17" s="108">
        <v>320000</v>
      </c>
      <c r="I17" s="109">
        <v>320000</v>
      </c>
      <c r="J17" s="110">
        <v>350000</v>
      </c>
      <c r="K17" s="111">
        <v>350000</v>
      </c>
      <c r="L17" s="112">
        <v>90000</v>
      </c>
      <c r="M17" s="113">
        <v>100000</v>
      </c>
      <c r="N17" s="80">
        <f t="shared" si="3"/>
        <v>615</v>
      </c>
      <c r="O17" s="76"/>
      <c r="P17" s="114">
        <v>615</v>
      </c>
      <c r="Q17" s="115"/>
      <c r="R17" s="116"/>
      <c r="S17" s="117">
        <f t="shared" si="4"/>
        <v>0</v>
      </c>
      <c r="T17" s="118">
        <v>17</v>
      </c>
      <c r="U17" s="119"/>
    </row>
    <row r="18" spans="1:21" s="87" customFormat="1" ht="11.65" customHeight="1" thickBot="1">
      <c r="A18" s="120" t="s">
        <v>27</v>
      </c>
      <c r="B18" s="121">
        <f t="shared" si="0"/>
        <v>101515632</v>
      </c>
      <c r="C18" s="122">
        <f>E18+G18+O18+U18</f>
        <v>103319000</v>
      </c>
      <c r="D18" s="123">
        <f>SUM(D9:D17)</f>
        <v>1025000</v>
      </c>
      <c r="E18" s="124">
        <f>SUM(E9:E17)</f>
        <v>433000</v>
      </c>
      <c r="F18" s="125">
        <f t="shared" si="2"/>
        <v>50482000</v>
      </c>
      <c r="G18" s="126">
        <f t="shared" si="1"/>
        <v>54742000</v>
      </c>
      <c r="H18" s="127">
        <f t="shared" ref="H18:M18" si="5">SUM(H9:H17)</f>
        <v>18869000</v>
      </c>
      <c r="I18" s="128">
        <f t="shared" si="5"/>
        <v>21325000</v>
      </c>
      <c r="J18" s="121">
        <f t="shared" si="5"/>
        <v>26773000</v>
      </c>
      <c r="K18" s="129">
        <f t="shared" si="5"/>
        <v>28317000</v>
      </c>
      <c r="L18" s="127">
        <f t="shared" si="5"/>
        <v>4840000</v>
      </c>
      <c r="M18" s="124">
        <f t="shared" si="5"/>
        <v>5100000</v>
      </c>
      <c r="N18" s="128">
        <f t="shared" si="3"/>
        <v>18916615</v>
      </c>
      <c r="O18" s="128">
        <f>Q18+S18</f>
        <v>17052000</v>
      </c>
      <c r="P18" s="121">
        <f t="shared" ref="P18:U18" si="6">SUM(P9:P17)</f>
        <v>17562615</v>
      </c>
      <c r="Q18" s="128">
        <f t="shared" si="6"/>
        <v>15905000</v>
      </c>
      <c r="R18" s="130">
        <f t="shared" si="6"/>
        <v>1354000</v>
      </c>
      <c r="S18" s="131">
        <f>SUM(S9:S17)</f>
        <v>1147000</v>
      </c>
      <c r="T18" s="125">
        <f t="shared" si="6"/>
        <v>31092017</v>
      </c>
      <c r="U18" s="130">
        <f t="shared" si="6"/>
        <v>31092000</v>
      </c>
    </row>
    <row r="19" spans="1:21" s="87" customFormat="1" ht="11.65" customHeight="1" thickTop="1" thickBot="1">
      <c r="A19" s="132" t="s">
        <v>28</v>
      </c>
      <c r="B19" s="133">
        <f t="shared" si="0"/>
        <v>85934090</v>
      </c>
      <c r="C19" s="134">
        <f>E19+G19+O19+U19</f>
        <v>93352000</v>
      </c>
      <c r="D19" s="135">
        <f>SUM(D20:D52)</f>
        <v>1285000</v>
      </c>
      <c r="E19" s="136">
        <f>SUM(E20:E52)</f>
        <v>730000</v>
      </c>
      <c r="F19" s="137">
        <f t="shared" si="2"/>
        <v>47148000</v>
      </c>
      <c r="G19" s="133">
        <f t="shared" si="1"/>
        <v>52474000</v>
      </c>
      <c r="H19" s="138">
        <f t="shared" ref="H19:M19" si="7">SUM(H20:H52)</f>
        <v>18033000</v>
      </c>
      <c r="I19" s="139">
        <f t="shared" si="7"/>
        <v>20443000</v>
      </c>
      <c r="J19" s="133">
        <f t="shared" si="7"/>
        <v>23745000</v>
      </c>
      <c r="K19" s="140">
        <f t="shared" si="7"/>
        <v>26251000</v>
      </c>
      <c r="L19" s="138">
        <f t="shared" si="7"/>
        <v>5370000</v>
      </c>
      <c r="M19" s="136">
        <f t="shared" si="7"/>
        <v>5780000</v>
      </c>
      <c r="N19" s="139">
        <f t="shared" si="3"/>
        <v>15623000</v>
      </c>
      <c r="O19" s="139">
        <f>Q19+S19</f>
        <v>16723000</v>
      </c>
      <c r="P19" s="141">
        <f t="shared" ref="P19:U19" si="8">SUM(P20:P52)</f>
        <v>14471000</v>
      </c>
      <c r="Q19" s="142">
        <f t="shared" si="8"/>
        <v>15550000</v>
      </c>
      <c r="R19" s="143">
        <f t="shared" si="8"/>
        <v>1152000</v>
      </c>
      <c r="S19" s="144">
        <f t="shared" si="8"/>
        <v>1173000</v>
      </c>
      <c r="T19" s="145">
        <f t="shared" si="8"/>
        <v>21878090</v>
      </c>
      <c r="U19" s="146">
        <f t="shared" si="8"/>
        <v>23425000</v>
      </c>
    </row>
    <row r="20" spans="1:21" s="8" customFormat="1" ht="11.65" customHeight="1" thickTop="1">
      <c r="A20" s="147" t="s">
        <v>29</v>
      </c>
      <c r="B20" s="148">
        <f t="shared" si="0"/>
        <v>33969000</v>
      </c>
      <c r="C20" s="149">
        <f t="shared" si="0"/>
        <v>38750000</v>
      </c>
      <c r="D20" s="150"/>
      <c r="E20" s="151"/>
      <c r="F20" s="152">
        <f t="shared" si="2"/>
        <v>16400000</v>
      </c>
      <c r="G20" s="153">
        <f>I20+K20+M20</f>
        <v>21920000</v>
      </c>
      <c r="H20" s="154">
        <v>7600000</v>
      </c>
      <c r="I20" s="155">
        <v>9426000</v>
      </c>
      <c r="J20" s="156">
        <v>8800000</v>
      </c>
      <c r="K20" s="157">
        <v>12494000</v>
      </c>
      <c r="L20" s="154"/>
      <c r="M20" s="158"/>
      <c r="N20" s="159">
        <f t="shared" si="3"/>
        <v>4569000</v>
      </c>
      <c r="O20" s="160">
        <v>3780000</v>
      </c>
      <c r="P20" s="161">
        <v>4249000</v>
      </c>
      <c r="Q20" s="162">
        <v>3515000</v>
      </c>
      <c r="R20" s="163">
        <v>320000</v>
      </c>
      <c r="S20" s="164">
        <f t="shared" ref="S20:S52" si="9">O20-Q20</f>
        <v>265000</v>
      </c>
      <c r="T20" s="85">
        <v>13000000</v>
      </c>
      <c r="U20" s="86">
        <v>13050000</v>
      </c>
    </row>
    <row r="21" spans="1:21" s="8" customFormat="1" ht="11.65" customHeight="1">
      <c r="A21" s="165" t="s">
        <v>30</v>
      </c>
      <c r="B21" s="69">
        <f t="shared" si="0"/>
        <v>15550000</v>
      </c>
      <c r="C21" s="70">
        <f>E21+G21+O21+U21</f>
        <v>15720000</v>
      </c>
      <c r="D21" s="150"/>
      <c r="E21" s="151"/>
      <c r="F21" s="73">
        <f t="shared" si="2"/>
        <v>10250000</v>
      </c>
      <c r="G21" s="166">
        <f>I21+K21+M21</f>
        <v>8620000</v>
      </c>
      <c r="H21" s="154">
        <v>3900000</v>
      </c>
      <c r="I21" s="155">
        <v>3706000</v>
      </c>
      <c r="J21" s="156">
        <v>6350000</v>
      </c>
      <c r="K21" s="157">
        <v>4914000</v>
      </c>
      <c r="L21" s="154"/>
      <c r="M21" s="158"/>
      <c r="N21" s="159">
        <f t="shared" si="3"/>
        <v>1300000</v>
      </c>
      <c r="O21" s="167">
        <v>2290000</v>
      </c>
      <c r="P21" s="90">
        <v>1209000</v>
      </c>
      <c r="Q21" s="162">
        <v>2130000</v>
      </c>
      <c r="R21" s="92">
        <v>91000</v>
      </c>
      <c r="S21" s="164">
        <f t="shared" si="9"/>
        <v>160000</v>
      </c>
      <c r="T21" s="85">
        <v>4000000</v>
      </c>
      <c r="U21" s="86">
        <v>4810000</v>
      </c>
    </row>
    <row r="22" spans="1:21" s="8" customFormat="1" ht="11.65" customHeight="1">
      <c r="A22" s="165" t="s">
        <v>31</v>
      </c>
      <c r="B22" s="69">
        <f>D22+F22+N22+T22</f>
        <v>6294000</v>
      </c>
      <c r="C22" s="70">
        <f t="shared" si="0"/>
        <v>6460000</v>
      </c>
      <c r="D22" s="150">
        <v>148000</v>
      </c>
      <c r="E22" s="151">
        <v>160000</v>
      </c>
      <c r="F22" s="73">
        <f t="shared" si="2"/>
        <v>3200000</v>
      </c>
      <c r="G22" s="166">
        <v>3500000</v>
      </c>
      <c r="H22" s="154">
        <v>1670000</v>
      </c>
      <c r="I22" s="155">
        <v>1505000</v>
      </c>
      <c r="J22" s="156">
        <v>1530000</v>
      </c>
      <c r="K22" s="157">
        <v>1995000</v>
      </c>
      <c r="L22" s="154"/>
      <c r="M22" s="158"/>
      <c r="N22" s="159">
        <f t="shared" si="3"/>
        <v>946000</v>
      </c>
      <c r="O22" s="167">
        <v>700000</v>
      </c>
      <c r="P22" s="90">
        <v>879000</v>
      </c>
      <c r="Q22" s="162">
        <v>651000</v>
      </c>
      <c r="R22" s="92">
        <v>67000</v>
      </c>
      <c r="S22" s="164">
        <f t="shared" si="9"/>
        <v>49000</v>
      </c>
      <c r="T22" s="85">
        <v>2000000</v>
      </c>
      <c r="U22" s="86">
        <v>2100000</v>
      </c>
    </row>
    <row r="23" spans="1:21" s="8" customFormat="1" ht="11.65" customHeight="1">
      <c r="A23" s="165" t="s">
        <v>32</v>
      </c>
      <c r="B23" s="69">
        <f t="shared" si="0"/>
        <v>329000</v>
      </c>
      <c r="C23" s="70">
        <f t="shared" si="0"/>
        <v>350000</v>
      </c>
      <c r="D23" s="150"/>
      <c r="E23" s="151"/>
      <c r="F23" s="73">
        <f t="shared" si="2"/>
        <v>149000</v>
      </c>
      <c r="G23" s="166">
        <v>150000</v>
      </c>
      <c r="H23" s="154">
        <v>72000</v>
      </c>
      <c r="I23" s="155">
        <v>66000</v>
      </c>
      <c r="J23" s="156">
        <v>77000</v>
      </c>
      <c r="K23" s="157">
        <v>84000</v>
      </c>
      <c r="L23" s="154"/>
      <c r="M23" s="158"/>
      <c r="N23" s="159">
        <f t="shared" si="3"/>
        <v>50000</v>
      </c>
      <c r="O23" s="167">
        <v>50000</v>
      </c>
      <c r="P23" s="90">
        <v>46000</v>
      </c>
      <c r="Q23" s="162">
        <v>46000</v>
      </c>
      <c r="R23" s="92">
        <v>4000</v>
      </c>
      <c r="S23" s="164">
        <f t="shared" si="9"/>
        <v>4000</v>
      </c>
      <c r="T23" s="85">
        <v>130000</v>
      </c>
      <c r="U23" s="86">
        <v>150000</v>
      </c>
    </row>
    <row r="24" spans="1:21" s="8" customFormat="1" ht="11.65" customHeight="1">
      <c r="A24" s="165" t="s">
        <v>33</v>
      </c>
      <c r="B24" s="69">
        <f t="shared" si="0"/>
        <v>5675000</v>
      </c>
      <c r="C24" s="70">
        <f>E24+G24+O24+U24</f>
        <v>6830000</v>
      </c>
      <c r="D24" s="150"/>
      <c r="E24" s="151"/>
      <c r="F24" s="73">
        <f t="shared" si="2"/>
        <v>0</v>
      </c>
      <c r="G24" s="166">
        <f t="shared" si="1"/>
        <v>0</v>
      </c>
      <c r="H24" s="154"/>
      <c r="I24" s="155"/>
      <c r="J24" s="156"/>
      <c r="K24" s="157"/>
      <c r="L24" s="154"/>
      <c r="M24" s="158"/>
      <c r="N24" s="159">
        <f t="shared" si="3"/>
        <v>5675000</v>
      </c>
      <c r="O24" s="167">
        <v>6830000</v>
      </c>
      <c r="P24" s="90">
        <v>5277000</v>
      </c>
      <c r="Q24" s="162">
        <v>6352000</v>
      </c>
      <c r="R24" s="92">
        <v>398000</v>
      </c>
      <c r="S24" s="164">
        <f t="shared" si="9"/>
        <v>478000</v>
      </c>
      <c r="T24" s="85"/>
      <c r="U24" s="86"/>
    </row>
    <row r="25" spans="1:21" s="8" customFormat="1" ht="11.65" customHeight="1">
      <c r="A25" s="165" t="s">
        <v>34</v>
      </c>
      <c r="B25" s="69">
        <f t="shared" si="0"/>
        <v>483000</v>
      </c>
      <c r="C25" s="70">
        <f t="shared" si="0"/>
        <v>450000</v>
      </c>
      <c r="D25" s="150"/>
      <c r="E25" s="151"/>
      <c r="F25" s="73">
        <f t="shared" si="2"/>
        <v>0</v>
      </c>
      <c r="G25" s="166">
        <f t="shared" si="1"/>
        <v>0</v>
      </c>
      <c r="H25" s="154"/>
      <c r="I25" s="155"/>
      <c r="J25" s="156"/>
      <c r="K25" s="157"/>
      <c r="L25" s="154"/>
      <c r="M25" s="158"/>
      <c r="N25" s="159">
        <f t="shared" si="3"/>
        <v>483000</v>
      </c>
      <c r="O25" s="167">
        <v>450000</v>
      </c>
      <c r="P25" s="90">
        <v>449000</v>
      </c>
      <c r="Q25" s="162">
        <v>420000</v>
      </c>
      <c r="R25" s="92">
        <v>34000</v>
      </c>
      <c r="S25" s="164">
        <f t="shared" si="9"/>
        <v>30000</v>
      </c>
      <c r="T25" s="85"/>
      <c r="U25" s="86"/>
    </row>
    <row r="26" spans="1:21" s="8" customFormat="1" ht="11.65" customHeight="1">
      <c r="A26" s="165" t="s">
        <v>35</v>
      </c>
      <c r="B26" s="69">
        <f t="shared" si="0"/>
        <v>3200000</v>
      </c>
      <c r="C26" s="70">
        <f t="shared" si="0"/>
        <v>3400000</v>
      </c>
      <c r="D26" s="150"/>
      <c r="E26" s="151"/>
      <c r="F26" s="73">
        <f t="shared" si="2"/>
        <v>3200000</v>
      </c>
      <c r="G26" s="166">
        <f t="shared" si="1"/>
        <v>3400000</v>
      </c>
      <c r="H26" s="154"/>
      <c r="I26" s="155"/>
      <c r="J26" s="156"/>
      <c r="K26" s="157"/>
      <c r="L26" s="154">
        <v>3200000</v>
      </c>
      <c r="M26" s="158">
        <v>3400000</v>
      </c>
      <c r="N26" s="159"/>
      <c r="O26" s="167"/>
      <c r="P26" s="90"/>
      <c r="Q26" s="162"/>
      <c r="R26" s="92"/>
      <c r="S26" s="164"/>
      <c r="T26" s="85"/>
      <c r="U26" s="86"/>
    </row>
    <row r="27" spans="1:21" s="8" customFormat="1" ht="11.65" customHeight="1">
      <c r="A27" s="165" t="s">
        <v>36</v>
      </c>
      <c r="B27" s="69">
        <f t="shared" si="0"/>
        <v>95000</v>
      </c>
      <c r="C27" s="70">
        <f t="shared" si="0"/>
        <v>150000</v>
      </c>
      <c r="D27" s="150"/>
      <c r="E27" s="151"/>
      <c r="F27" s="73">
        <f t="shared" si="2"/>
        <v>95000</v>
      </c>
      <c r="G27" s="166">
        <f t="shared" si="1"/>
        <v>150000</v>
      </c>
      <c r="H27" s="154"/>
      <c r="I27" s="155"/>
      <c r="J27" s="156"/>
      <c r="K27" s="157"/>
      <c r="L27" s="154">
        <v>95000</v>
      </c>
      <c r="M27" s="158">
        <v>150000</v>
      </c>
      <c r="N27" s="159"/>
      <c r="O27" s="167"/>
      <c r="P27" s="90"/>
      <c r="Q27" s="162"/>
      <c r="R27" s="92"/>
      <c r="S27" s="164"/>
      <c r="T27" s="85"/>
      <c r="U27" s="86"/>
    </row>
    <row r="28" spans="1:21" s="8" customFormat="1" ht="11.65" customHeight="1">
      <c r="A28" s="165" t="s">
        <v>37</v>
      </c>
      <c r="B28" s="69">
        <f t="shared" si="0"/>
        <v>630000</v>
      </c>
      <c r="C28" s="70">
        <f t="shared" si="0"/>
        <v>700000</v>
      </c>
      <c r="D28" s="168"/>
      <c r="E28" s="84"/>
      <c r="F28" s="73">
        <f t="shared" si="2"/>
        <v>630000</v>
      </c>
      <c r="G28" s="166">
        <f t="shared" si="1"/>
        <v>700000</v>
      </c>
      <c r="H28" s="169"/>
      <c r="I28" s="162"/>
      <c r="J28" s="161"/>
      <c r="K28" s="170"/>
      <c r="L28" s="171">
        <v>630000</v>
      </c>
      <c r="M28" s="93">
        <v>700000</v>
      </c>
      <c r="N28" s="159"/>
      <c r="O28" s="167"/>
      <c r="P28" s="90"/>
      <c r="Q28" s="162"/>
      <c r="R28" s="92"/>
      <c r="S28" s="164"/>
      <c r="T28" s="85"/>
      <c r="U28" s="86"/>
    </row>
    <row r="29" spans="1:21" s="8" customFormat="1" ht="11.65" customHeight="1">
      <c r="A29" s="165" t="s">
        <v>38</v>
      </c>
      <c r="B29" s="69">
        <f t="shared" si="0"/>
        <v>150000</v>
      </c>
      <c r="C29" s="70">
        <f t="shared" si="0"/>
        <v>180000</v>
      </c>
      <c r="D29" s="71"/>
      <c r="E29" s="72"/>
      <c r="F29" s="73">
        <f t="shared" si="2"/>
        <v>150000</v>
      </c>
      <c r="G29" s="166">
        <f t="shared" si="1"/>
        <v>180000</v>
      </c>
      <c r="H29" s="154"/>
      <c r="I29" s="155"/>
      <c r="J29" s="156"/>
      <c r="K29" s="157"/>
      <c r="L29" s="75">
        <v>150000</v>
      </c>
      <c r="M29" s="97">
        <v>180000</v>
      </c>
      <c r="N29" s="159"/>
      <c r="O29" s="167"/>
      <c r="P29" s="90"/>
      <c r="Q29" s="162"/>
      <c r="R29" s="92"/>
      <c r="S29" s="164"/>
      <c r="T29" s="85"/>
      <c r="U29" s="86"/>
    </row>
    <row r="30" spans="1:21" s="8" customFormat="1" ht="11.65" customHeight="1">
      <c r="A30" s="165" t="s">
        <v>39</v>
      </c>
      <c r="B30" s="69">
        <f t="shared" si="0"/>
        <v>300000</v>
      </c>
      <c r="C30" s="70">
        <f t="shared" si="0"/>
        <v>283000</v>
      </c>
      <c r="D30" s="71"/>
      <c r="E30" s="72"/>
      <c r="F30" s="73">
        <f t="shared" si="2"/>
        <v>223000</v>
      </c>
      <c r="G30" s="166">
        <f t="shared" si="1"/>
        <v>223000</v>
      </c>
      <c r="H30" s="154">
        <v>90000</v>
      </c>
      <c r="I30" s="155">
        <v>90000</v>
      </c>
      <c r="J30" s="156">
        <v>133000</v>
      </c>
      <c r="K30" s="157">
        <v>133000</v>
      </c>
      <c r="L30" s="154"/>
      <c r="M30" s="158"/>
      <c r="N30" s="159">
        <f t="shared" si="3"/>
        <v>50000</v>
      </c>
      <c r="O30" s="167">
        <v>50000</v>
      </c>
      <c r="P30" s="90">
        <v>47000</v>
      </c>
      <c r="Q30" s="162">
        <v>50000</v>
      </c>
      <c r="R30" s="92">
        <v>3000</v>
      </c>
      <c r="S30" s="164">
        <f t="shared" si="9"/>
        <v>0</v>
      </c>
      <c r="T30" s="85">
        <v>27000</v>
      </c>
      <c r="U30" s="86">
        <v>10000</v>
      </c>
    </row>
    <row r="31" spans="1:21" s="8" customFormat="1" ht="11.65" customHeight="1">
      <c r="A31" s="165" t="s">
        <v>40</v>
      </c>
      <c r="B31" s="69">
        <f t="shared" si="0"/>
        <v>1245000</v>
      </c>
      <c r="C31" s="70">
        <f t="shared" si="0"/>
        <v>1300000</v>
      </c>
      <c r="D31" s="71"/>
      <c r="E31" s="72"/>
      <c r="F31" s="73">
        <f t="shared" si="2"/>
        <v>1245000</v>
      </c>
      <c r="G31" s="166">
        <f t="shared" si="1"/>
        <v>1300000</v>
      </c>
      <c r="H31" s="154"/>
      <c r="I31" s="155"/>
      <c r="J31" s="156"/>
      <c r="K31" s="157"/>
      <c r="L31" s="75">
        <v>1245000</v>
      </c>
      <c r="M31" s="97">
        <v>1300000</v>
      </c>
      <c r="N31" s="159"/>
      <c r="O31" s="167"/>
      <c r="P31" s="90"/>
      <c r="Q31" s="162"/>
      <c r="R31" s="92"/>
      <c r="S31" s="164"/>
      <c r="T31" s="85"/>
      <c r="U31" s="86"/>
    </row>
    <row r="32" spans="1:21" s="8" customFormat="1" ht="11.65" customHeight="1">
      <c r="A32" s="165" t="s">
        <v>41</v>
      </c>
      <c r="B32" s="69">
        <f t="shared" si="0"/>
        <v>300000</v>
      </c>
      <c r="C32" s="70">
        <f t="shared" si="0"/>
        <v>305000</v>
      </c>
      <c r="D32" s="71"/>
      <c r="E32" s="72"/>
      <c r="F32" s="73">
        <f t="shared" si="2"/>
        <v>165000</v>
      </c>
      <c r="G32" s="166">
        <f t="shared" si="1"/>
        <v>170000</v>
      </c>
      <c r="H32" s="154">
        <v>58000</v>
      </c>
      <c r="I32" s="155">
        <v>60000</v>
      </c>
      <c r="J32" s="77">
        <v>107000</v>
      </c>
      <c r="K32" s="78">
        <v>110000</v>
      </c>
      <c r="L32" s="154"/>
      <c r="M32" s="158"/>
      <c r="N32" s="159">
        <f t="shared" si="3"/>
        <v>65000</v>
      </c>
      <c r="O32" s="167">
        <v>65000</v>
      </c>
      <c r="P32" s="90">
        <v>6000</v>
      </c>
      <c r="Q32" s="162">
        <v>65000</v>
      </c>
      <c r="R32" s="92">
        <v>59000</v>
      </c>
      <c r="S32" s="164">
        <f t="shared" si="9"/>
        <v>0</v>
      </c>
      <c r="T32" s="85">
        <v>70000</v>
      </c>
      <c r="U32" s="86">
        <v>70000</v>
      </c>
    </row>
    <row r="33" spans="1:25" s="8" customFormat="1" ht="11.65" customHeight="1">
      <c r="A33" s="165" t="s">
        <v>42</v>
      </c>
      <c r="B33" s="69">
        <f t="shared" si="0"/>
        <v>107000</v>
      </c>
      <c r="C33" s="70">
        <f t="shared" si="0"/>
        <v>110000</v>
      </c>
      <c r="D33" s="71">
        <v>8000</v>
      </c>
      <c r="E33" s="72"/>
      <c r="F33" s="73">
        <f t="shared" si="2"/>
        <v>49000</v>
      </c>
      <c r="G33" s="166">
        <f t="shared" si="1"/>
        <v>60000</v>
      </c>
      <c r="H33" s="154">
        <v>20000</v>
      </c>
      <c r="I33" s="155">
        <v>30000</v>
      </c>
      <c r="J33" s="156">
        <v>29000</v>
      </c>
      <c r="K33" s="157">
        <v>30000</v>
      </c>
      <c r="L33" s="154"/>
      <c r="M33" s="158"/>
      <c r="N33" s="159"/>
      <c r="O33" s="167"/>
      <c r="P33" s="90"/>
      <c r="Q33" s="162"/>
      <c r="R33" s="92"/>
      <c r="S33" s="164"/>
      <c r="T33" s="85">
        <v>50000</v>
      </c>
      <c r="U33" s="86">
        <v>50000</v>
      </c>
    </row>
    <row r="34" spans="1:25" s="8" customFormat="1" ht="11.65" customHeight="1">
      <c r="A34" s="165" t="s">
        <v>43</v>
      </c>
      <c r="B34" s="69">
        <f t="shared" si="0"/>
        <v>396000</v>
      </c>
      <c r="C34" s="70">
        <f t="shared" si="0"/>
        <v>396000</v>
      </c>
      <c r="D34" s="71"/>
      <c r="E34" s="72"/>
      <c r="F34" s="73">
        <f t="shared" si="2"/>
        <v>300000</v>
      </c>
      <c r="G34" s="166">
        <f t="shared" si="1"/>
        <v>300000</v>
      </c>
      <c r="H34" s="154">
        <v>120000</v>
      </c>
      <c r="I34" s="155">
        <v>125000</v>
      </c>
      <c r="J34" s="156">
        <v>180000</v>
      </c>
      <c r="K34" s="157">
        <v>175000</v>
      </c>
      <c r="L34" s="154"/>
      <c r="M34" s="158"/>
      <c r="N34" s="159">
        <f t="shared" si="3"/>
        <v>96000</v>
      </c>
      <c r="O34" s="167">
        <v>96000</v>
      </c>
      <c r="P34" s="90">
        <v>89000</v>
      </c>
      <c r="Q34" s="162">
        <v>90000</v>
      </c>
      <c r="R34" s="92">
        <v>7000</v>
      </c>
      <c r="S34" s="164">
        <f t="shared" si="9"/>
        <v>6000</v>
      </c>
      <c r="T34" s="85"/>
      <c r="U34" s="86"/>
    </row>
    <row r="35" spans="1:25" s="8" customFormat="1" ht="11.65" customHeight="1">
      <c r="A35" s="165" t="s">
        <v>44</v>
      </c>
      <c r="B35" s="69">
        <f t="shared" si="0"/>
        <v>784000</v>
      </c>
      <c r="C35" s="70">
        <f t="shared" si="0"/>
        <v>812000</v>
      </c>
      <c r="D35" s="71"/>
      <c r="E35" s="72"/>
      <c r="F35" s="73">
        <f t="shared" si="2"/>
        <v>622000</v>
      </c>
      <c r="G35" s="166">
        <f t="shared" si="1"/>
        <v>650000</v>
      </c>
      <c r="H35" s="154">
        <v>250000</v>
      </c>
      <c r="I35" s="155">
        <v>280000</v>
      </c>
      <c r="J35" s="156">
        <v>372000</v>
      </c>
      <c r="K35" s="157">
        <v>370000</v>
      </c>
      <c r="L35" s="154"/>
      <c r="M35" s="158"/>
      <c r="N35" s="159">
        <f t="shared" si="3"/>
        <v>162000</v>
      </c>
      <c r="O35" s="167">
        <v>162000</v>
      </c>
      <c r="P35" s="90">
        <v>150000</v>
      </c>
      <c r="Q35" s="162">
        <v>150000</v>
      </c>
      <c r="R35" s="92">
        <v>12000</v>
      </c>
      <c r="S35" s="164">
        <f t="shared" si="9"/>
        <v>12000</v>
      </c>
      <c r="T35" s="85"/>
      <c r="U35" s="86"/>
    </row>
    <row r="36" spans="1:25" s="8" customFormat="1" ht="11.65" customHeight="1">
      <c r="A36" s="165" t="s">
        <v>45</v>
      </c>
      <c r="B36" s="69">
        <f t="shared" si="0"/>
        <v>20000</v>
      </c>
      <c r="C36" s="70">
        <f t="shared" si="0"/>
        <v>30000</v>
      </c>
      <c r="D36" s="71"/>
      <c r="E36" s="72"/>
      <c r="F36" s="73">
        <f t="shared" si="2"/>
        <v>10000</v>
      </c>
      <c r="G36" s="166">
        <f t="shared" si="1"/>
        <v>20000</v>
      </c>
      <c r="H36" s="154">
        <v>4000</v>
      </c>
      <c r="I36" s="155">
        <v>10000</v>
      </c>
      <c r="J36" s="156">
        <v>6000</v>
      </c>
      <c r="K36" s="157">
        <v>10000</v>
      </c>
      <c r="L36" s="154"/>
      <c r="M36" s="158"/>
      <c r="N36" s="159"/>
      <c r="O36" s="167"/>
      <c r="P36" s="90"/>
      <c r="Q36" s="162"/>
      <c r="R36" s="92"/>
      <c r="S36" s="164"/>
      <c r="T36" s="85">
        <v>10000</v>
      </c>
      <c r="U36" s="86">
        <v>10000</v>
      </c>
    </row>
    <row r="37" spans="1:25" s="8" customFormat="1" ht="11.65" customHeight="1">
      <c r="A37" s="165" t="s">
        <v>46</v>
      </c>
      <c r="B37" s="69">
        <f t="shared" si="0"/>
        <v>136000</v>
      </c>
      <c r="C37" s="70">
        <f t="shared" si="0"/>
        <v>190000</v>
      </c>
      <c r="D37" s="71">
        <v>76000</v>
      </c>
      <c r="E37" s="72">
        <v>80000</v>
      </c>
      <c r="F37" s="73">
        <f t="shared" si="2"/>
        <v>60000</v>
      </c>
      <c r="G37" s="166">
        <f t="shared" si="1"/>
        <v>100000</v>
      </c>
      <c r="H37" s="154">
        <v>24000</v>
      </c>
      <c r="I37" s="155">
        <v>40000</v>
      </c>
      <c r="J37" s="156">
        <v>36000</v>
      </c>
      <c r="K37" s="157">
        <v>60000</v>
      </c>
      <c r="L37" s="154"/>
      <c r="M37" s="158"/>
      <c r="N37" s="159"/>
      <c r="O37" s="167"/>
      <c r="P37" s="90"/>
      <c r="Q37" s="162"/>
      <c r="R37" s="92"/>
      <c r="S37" s="164"/>
      <c r="T37" s="85"/>
      <c r="U37" s="86">
        <v>10000</v>
      </c>
    </row>
    <row r="38" spans="1:25" s="8" customFormat="1" ht="11.65" customHeight="1">
      <c r="A38" s="165" t="s">
        <v>47</v>
      </c>
      <c r="B38" s="69">
        <f t="shared" si="0"/>
        <v>576000</v>
      </c>
      <c r="C38" s="70">
        <f t="shared" si="0"/>
        <v>590000</v>
      </c>
      <c r="D38" s="71">
        <v>1000</v>
      </c>
      <c r="E38" s="72"/>
      <c r="F38" s="73">
        <f t="shared" si="2"/>
        <v>230000</v>
      </c>
      <c r="G38" s="166">
        <f t="shared" si="1"/>
        <v>250000</v>
      </c>
      <c r="H38" s="154">
        <v>92000</v>
      </c>
      <c r="I38" s="155">
        <v>100000</v>
      </c>
      <c r="J38" s="156">
        <v>138000</v>
      </c>
      <c r="K38" s="157">
        <v>150000</v>
      </c>
      <c r="L38" s="75"/>
      <c r="M38" s="97"/>
      <c r="N38" s="159">
        <f t="shared" si="3"/>
        <v>240000</v>
      </c>
      <c r="O38" s="167">
        <v>220000</v>
      </c>
      <c r="P38" s="90">
        <v>223000</v>
      </c>
      <c r="Q38" s="162">
        <v>204000</v>
      </c>
      <c r="R38" s="92">
        <v>17000</v>
      </c>
      <c r="S38" s="164">
        <f t="shared" si="9"/>
        <v>16000</v>
      </c>
      <c r="T38" s="85">
        <v>105000</v>
      </c>
      <c r="U38" s="86">
        <v>120000</v>
      </c>
    </row>
    <row r="39" spans="1:25" s="8" customFormat="1" ht="11.65" customHeight="1">
      <c r="A39" s="165" t="s">
        <v>48</v>
      </c>
      <c r="B39" s="69">
        <f t="shared" si="0"/>
        <v>1830000</v>
      </c>
      <c r="C39" s="70">
        <f t="shared" si="0"/>
        <v>1600000</v>
      </c>
      <c r="D39" s="71"/>
      <c r="E39" s="72"/>
      <c r="F39" s="73">
        <f t="shared" si="2"/>
        <v>1300000</v>
      </c>
      <c r="G39" s="166">
        <f t="shared" si="1"/>
        <v>1000000</v>
      </c>
      <c r="H39" s="154">
        <v>520000</v>
      </c>
      <c r="I39" s="155">
        <v>400000</v>
      </c>
      <c r="J39" s="156">
        <v>780000</v>
      </c>
      <c r="K39" s="157">
        <v>600000</v>
      </c>
      <c r="L39" s="154"/>
      <c r="M39" s="158"/>
      <c r="N39" s="159">
        <f t="shared" si="3"/>
        <v>400000</v>
      </c>
      <c r="O39" s="167">
        <v>400000</v>
      </c>
      <c r="P39" s="90">
        <v>372000</v>
      </c>
      <c r="Q39" s="162">
        <v>346000</v>
      </c>
      <c r="R39" s="92">
        <v>28000</v>
      </c>
      <c r="S39" s="164">
        <f t="shared" si="9"/>
        <v>54000</v>
      </c>
      <c r="T39" s="85">
        <v>130000</v>
      </c>
      <c r="U39" s="86">
        <v>200000</v>
      </c>
    </row>
    <row r="40" spans="1:25" s="8" customFormat="1" ht="11.65" customHeight="1">
      <c r="A40" s="165" t="s">
        <v>49</v>
      </c>
      <c r="B40" s="69">
        <f t="shared" si="0"/>
        <v>880000</v>
      </c>
      <c r="C40" s="70">
        <f t="shared" si="0"/>
        <v>1145000</v>
      </c>
      <c r="D40" s="71">
        <v>100000</v>
      </c>
      <c r="E40" s="72">
        <v>100000</v>
      </c>
      <c r="F40" s="73">
        <f t="shared" si="2"/>
        <v>500000</v>
      </c>
      <c r="G40" s="166">
        <f t="shared" si="1"/>
        <v>500000</v>
      </c>
      <c r="H40" s="154">
        <v>200000</v>
      </c>
      <c r="I40" s="155">
        <v>200000</v>
      </c>
      <c r="J40" s="156">
        <v>300000</v>
      </c>
      <c r="K40" s="157">
        <v>300000</v>
      </c>
      <c r="L40" s="75"/>
      <c r="M40" s="97"/>
      <c r="N40" s="159">
        <f t="shared" si="3"/>
        <v>30000</v>
      </c>
      <c r="O40" s="167">
        <v>45000</v>
      </c>
      <c r="P40" s="90">
        <v>27000</v>
      </c>
      <c r="Q40" s="162">
        <v>45000</v>
      </c>
      <c r="R40" s="92">
        <v>3000</v>
      </c>
      <c r="S40" s="164">
        <f t="shared" si="9"/>
        <v>0</v>
      </c>
      <c r="T40" s="85">
        <v>250000</v>
      </c>
      <c r="U40" s="86">
        <v>500000</v>
      </c>
    </row>
    <row r="41" spans="1:25" s="8" customFormat="1" ht="11.65" customHeight="1">
      <c r="A41" s="165" t="s">
        <v>50</v>
      </c>
      <c r="B41" s="69">
        <f t="shared" si="0"/>
        <v>114000</v>
      </c>
      <c r="C41" s="70">
        <f t="shared" si="0"/>
        <v>214000</v>
      </c>
      <c r="D41" s="71"/>
      <c r="E41" s="72"/>
      <c r="F41" s="73">
        <f t="shared" si="2"/>
        <v>50000</v>
      </c>
      <c r="G41" s="166">
        <f t="shared" si="1"/>
        <v>100000</v>
      </c>
      <c r="H41" s="154">
        <v>20000</v>
      </c>
      <c r="I41" s="155">
        <v>50000</v>
      </c>
      <c r="J41" s="156">
        <v>30000</v>
      </c>
      <c r="K41" s="157">
        <v>50000</v>
      </c>
      <c r="L41" s="154"/>
      <c r="M41" s="158"/>
      <c r="N41" s="159">
        <f t="shared" si="3"/>
        <v>14000</v>
      </c>
      <c r="O41" s="167">
        <v>14000</v>
      </c>
      <c r="P41" s="90">
        <v>13000</v>
      </c>
      <c r="Q41" s="162">
        <v>14000</v>
      </c>
      <c r="R41" s="92">
        <v>1000</v>
      </c>
      <c r="S41" s="164">
        <f t="shared" si="9"/>
        <v>0</v>
      </c>
      <c r="T41" s="85">
        <v>50000</v>
      </c>
      <c r="U41" s="86">
        <v>100000</v>
      </c>
    </row>
    <row r="42" spans="1:25" s="8" customFormat="1" ht="11.65" customHeight="1">
      <c r="A42" s="165" t="s">
        <v>51</v>
      </c>
      <c r="B42" s="69">
        <f t="shared" si="0"/>
        <v>1135000</v>
      </c>
      <c r="C42" s="70">
        <f t="shared" si="0"/>
        <v>1122000</v>
      </c>
      <c r="D42" s="71"/>
      <c r="E42" s="72"/>
      <c r="F42" s="73">
        <f t="shared" si="2"/>
        <v>850000</v>
      </c>
      <c r="G42" s="166">
        <f t="shared" si="1"/>
        <v>850000</v>
      </c>
      <c r="H42" s="154">
        <v>340000</v>
      </c>
      <c r="I42" s="155">
        <v>425000</v>
      </c>
      <c r="J42" s="156">
        <v>510000</v>
      </c>
      <c r="K42" s="157">
        <v>425000</v>
      </c>
      <c r="L42" s="154"/>
      <c r="M42" s="158"/>
      <c r="N42" s="159">
        <f t="shared" si="3"/>
        <v>85000</v>
      </c>
      <c r="O42" s="167">
        <v>72000</v>
      </c>
      <c r="P42" s="90">
        <v>79000</v>
      </c>
      <c r="Q42" s="162">
        <v>72000</v>
      </c>
      <c r="R42" s="92">
        <v>6000</v>
      </c>
      <c r="S42" s="164">
        <f t="shared" si="9"/>
        <v>0</v>
      </c>
      <c r="T42" s="85">
        <v>200000</v>
      </c>
      <c r="U42" s="86">
        <v>200000</v>
      </c>
    </row>
    <row r="43" spans="1:25" s="8" customFormat="1" ht="11.65" customHeight="1">
      <c r="A43" s="165" t="s">
        <v>52</v>
      </c>
      <c r="B43" s="69">
        <f t="shared" si="0"/>
        <v>6161000</v>
      </c>
      <c r="C43" s="70">
        <f t="shared" si="0"/>
        <v>6161000</v>
      </c>
      <c r="D43" s="71"/>
      <c r="E43" s="72"/>
      <c r="F43" s="73">
        <f t="shared" si="2"/>
        <v>3761000</v>
      </c>
      <c r="G43" s="166">
        <f t="shared" si="1"/>
        <v>3761000</v>
      </c>
      <c r="H43" s="75">
        <v>1880000</v>
      </c>
      <c r="I43" s="76">
        <v>1880000</v>
      </c>
      <c r="J43" s="77">
        <v>1881000</v>
      </c>
      <c r="K43" s="78">
        <v>1881000</v>
      </c>
      <c r="L43" s="75"/>
      <c r="M43" s="97"/>
      <c r="N43" s="159">
        <f t="shared" si="3"/>
        <v>960000</v>
      </c>
      <c r="O43" s="167">
        <v>960000</v>
      </c>
      <c r="P43" s="77">
        <v>893000</v>
      </c>
      <c r="Q43" s="162">
        <v>893000</v>
      </c>
      <c r="R43" s="98">
        <v>67000</v>
      </c>
      <c r="S43" s="164">
        <f t="shared" si="9"/>
        <v>67000</v>
      </c>
      <c r="T43" s="85">
        <v>1440000</v>
      </c>
      <c r="U43" s="86">
        <v>1440000</v>
      </c>
    </row>
    <row r="44" spans="1:25" s="8" customFormat="1" ht="11.65" customHeight="1">
      <c r="A44" s="172" t="s">
        <v>53</v>
      </c>
      <c r="B44" s="69">
        <f t="shared" si="0"/>
        <v>855000</v>
      </c>
      <c r="C44" s="70">
        <f t="shared" si="0"/>
        <v>840000</v>
      </c>
      <c r="D44" s="71">
        <v>75000</v>
      </c>
      <c r="E44" s="72"/>
      <c r="F44" s="73">
        <f t="shared" si="2"/>
        <v>780000</v>
      </c>
      <c r="G44" s="166">
        <f t="shared" si="1"/>
        <v>840000</v>
      </c>
      <c r="H44" s="112">
        <v>0</v>
      </c>
      <c r="I44" s="173">
        <v>400000</v>
      </c>
      <c r="J44" s="156">
        <v>780000</v>
      </c>
      <c r="K44" s="157">
        <v>440000</v>
      </c>
      <c r="L44" s="154"/>
      <c r="M44" s="158"/>
      <c r="N44" s="159"/>
      <c r="O44" s="167"/>
      <c r="P44" s="90"/>
      <c r="Q44" s="162"/>
      <c r="R44" s="92"/>
      <c r="S44" s="164"/>
      <c r="T44" s="85"/>
      <c r="U44" s="86"/>
    </row>
    <row r="45" spans="1:25" s="8" customFormat="1" ht="11.65" customHeight="1">
      <c r="A45" s="172" t="s">
        <v>54</v>
      </c>
      <c r="B45" s="69">
        <f t="shared" si="0"/>
        <v>724090</v>
      </c>
      <c r="C45" s="70">
        <f t="shared" si="0"/>
        <v>875000</v>
      </c>
      <c r="D45" s="71">
        <v>545000</v>
      </c>
      <c r="E45" s="72">
        <v>50000</v>
      </c>
      <c r="F45" s="73">
        <f t="shared" si="2"/>
        <v>57000</v>
      </c>
      <c r="G45" s="166">
        <f t="shared" si="1"/>
        <v>700000</v>
      </c>
      <c r="H45" s="75">
        <v>23000</v>
      </c>
      <c r="I45" s="76">
        <v>350000</v>
      </c>
      <c r="J45" s="156">
        <v>34000</v>
      </c>
      <c r="K45" s="157">
        <v>350000</v>
      </c>
      <c r="L45" s="154"/>
      <c r="M45" s="158"/>
      <c r="N45" s="159">
        <f t="shared" si="3"/>
        <v>75000</v>
      </c>
      <c r="O45" s="167">
        <v>75000</v>
      </c>
      <c r="P45" s="90">
        <v>70000</v>
      </c>
      <c r="Q45" s="162">
        <v>75000</v>
      </c>
      <c r="R45" s="92">
        <v>5000</v>
      </c>
      <c r="S45" s="164">
        <f t="shared" si="9"/>
        <v>0</v>
      </c>
      <c r="T45" s="85">
        <v>47090</v>
      </c>
      <c r="U45" s="86">
        <v>50000</v>
      </c>
    </row>
    <row r="46" spans="1:25" s="8" customFormat="1" ht="11.65" customHeight="1">
      <c r="A46" s="172" t="s">
        <v>55</v>
      </c>
      <c r="B46" s="69">
        <f t="shared" si="0"/>
        <v>450000</v>
      </c>
      <c r="C46" s="70">
        <f t="shared" si="0"/>
        <v>450000</v>
      </c>
      <c r="D46" s="71"/>
      <c r="E46" s="72"/>
      <c r="F46" s="73">
        <f t="shared" si="2"/>
        <v>450000</v>
      </c>
      <c r="G46" s="166">
        <f t="shared" si="1"/>
        <v>450000</v>
      </c>
      <c r="H46" s="57">
        <v>200000</v>
      </c>
      <c r="I46" s="58">
        <v>200000</v>
      </c>
      <c r="J46" s="156">
        <v>250000</v>
      </c>
      <c r="K46" s="157">
        <v>250000</v>
      </c>
      <c r="L46" s="154"/>
      <c r="M46" s="158"/>
      <c r="N46" s="159"/>
      <c r="O46" s="167"/>
      <c r="P46" s="90"/>
      <c r="Q46" s="162"/>
      <c r="R46" s="92"/>
      <c r="S46" s="164"/>
      <c r="T46" s="85"/>
      <c r="U46" s="86"/>
    </row>
    <row r="47" spans="1:25" s="8" customFormat="1" ht="11.65" customHeight="1">
      <c r="A47" s="172" t="s">
        <v>56</v>
      </c>
      <c r="B47" s="69">
        <f t="shared" si="0"/>
        <v>330000</v>
      </c>
      <c r="C47" s="70">
        <f t="shared" si="0"/>
        <v>300000</v>
      </c>
      <c r="D47" s="104"/>
      <c r="E47" s="105"/>
      <c r="F47" s="73">
        <f t="shared" si="2"/>
        <v>330000</v>
      </c>
      <c r="G47" s="166">
        <f t="shared" si="1"/>
        <v>300000</v>
      </c>
      <c r="H47" s="112">
        <v>133000</v>
      </c>
      <c r="I47" s="173">
        <v>130000</v>
      </c>
      <c r="J47" s="110">
        <v>197000</v>
      </c>
      <c r="K47" s="111">
        <v>170000</v>
      </c>
      <c r="L47" s="57"/>
      <c r="M47" s="54"/>
      <c r="N47" s="159"/>
      <c r="O47" s="167"/>
      <c r="P47" s="114"/>
      <c r="Q47" s="162"/>
      <c r="R47" s="116"/>
      <c r="S47" s="164"/>
      <c r="T47" s="85"/>
      <c r="U47" s="86"/>
    </row>
    <row r="48" spans="1:25" s="8" customFormat="1" ht="11.65" customHeight="1">
      <c r="A48" s="172" t="s">
        <v>57</v>
      </c>
      <c r="B48" s="69">
        <f t="shared" si="0"/>
        <v>118000</v>
      </c>
      <c r="C48" s="70">
        <f t="shared" si="0"/>
        <v>136000</v>
      </c>
      <c r="D48" s="104"/>
      <c r="E48" s="105"/>
      <c r="F48" s="73">
        <f t="shared" si="2"/>
        <v>112000</v>
      </c>
      <c r="G48" s="166">
        <f t="shared" si="1"/>
        <v>130000</v>
      </c>
      <c r="H48" s="112">
        <v>45000</v>
      </c>
      <c r="I48" s="173">
        <v>60000</v>
      </c>
      <c r="J48" s="110">
        <v>67000</v>
      </c>
      <c r="K48" s="111">
        <v>70000</v>
      </c>
      <c r="L48" s="112"/>
      <c r="M48" s="113"/>
      <c r="N48" s="159">
        <f t="shared" si="3"/>
        <v>1000</v>
      </c>
      <c r="O48" s="167">
        <v>1000</v>
      </c>
      <c r="P48" s="114">
        <v>1000</v>
      </c>
      <c r="Q48" s="162">
        <v>1000</v>
      </c>
      <c r="R48" s="116">
        <v>0</v>
      </c>
      <c r="S48" s="164">
        <f t="shared" si="9"/>
        <v>0</v>
      </c>
      <c r="T48" s="85">
        <v>5000</v>
      </c>
      <c r="U48" s="86">
        <v>5000</v>
      </c>
      <c r="W48" s="100"/>
      <c r="X48" s="100"/>
      <c r="Y48" s="100"/>
    </row>
    <row r="49" spans="1:25" s="8" customFormat="1" ht="11.65" customHeight="1">
      <c r="A49" s="174" t="s">
        <v>58</v>
      </c>
      <c r="B49" s="69">
        <f t="shared" si="0"/>
        <v>760000</v>
      </c>
      <c r="C49" s="70">
        <f t="shared" si="0"/>
        <v>843000</v>
      </c>
      <c r="D49" s="175"/>
      <c r="E49" s="176"/>
      <c r="F49" s="73">
        <f t="shared" si="2"/>
        <v>490000</v>
      </c>
      <c r="G49" s="166">
        <f t="shared" si="1"/>
        <v>600000</v>
      </c>
      <c r="H49" s="177">
        <v>196000</v>
      </c>
      <c r="I49" s="115">
        <v>260000</v>
      </c>
      <c r="J49" s="114">
        <v>294000</v>
      </c>
      <c r="K49" s="178">
        <v>340000</v>
      </c>
      <c r="L49" s="177"/>
      <c r="M49" s="117"/>
      <c r="N49" s="159">
        <f t="shared" si="3"/>
        <v>270000</v>
      </c>
      <c r="O49" s="167">
        <v>243000</v>
      </c>
      <c r="P49" s="114">
        <v>251000</v>
      </c>
      <c r="Q49" s="162">
        <v>226000</v>
      </c>
      <c r="R49" s="116">
        <v>19000</v>
      </c>
      <c r="S49" s="164">
        <f t="shared" si="9"/>
        <v>17000</v>
      </c>
      <c r="T49" s="85"/>
      <c r="U49" s="86"/>
      <c r="W49" s="100"/>
      <c r="X49" s="100"/>
      <c r="Y49" s="100"/>
    </row>
    <row r="50" spans="1:25" s="8" customFormat="1" ht="11.65" customHeight="1">
      <c r="A50" s="172" t="s">
        <v>59</v>
      </c>
      <c r="B50" s="69">
        <f t="shared" si="0"/>
        <v>562000</v>
      </c>
      <c r="C50" s="70">
        <f t="shared" si="0"/>
        <v>590000</v>
      </c>
      <c r="D50" s="168">
        <v>32000</v>
      </c>
      <c r="E50" s="84">
        <v>40000</v>
      </c>
      <c r="F50" s="73">
        <f t="shared" si="2"/>
        <v>520000</v>
      </c>
      <c r="G50" s="166">
        <f t="shared" si="1"/>
        <v>500000</v>
      </c>
      <c r="H50" s="171">
        <v>208000</v>
      </c>
      <c r="I50" s="91">
        <v>220000</v>
      </c>
      <c r="J50" s="90">
        <v>312000</v>
      </c>
      <c r="K50" s="179">
        <v>280000</v>
      </c>
      <c r="L50" s="171"/>
      <c r="M50" s="93"/>
      <c r="N50" s="159"/>
      <c r="O50" s="167"/>
      <c r="P50" s="90"/>
      <c r="Q50" s="162"/>
      <c r="R50" s="92"/>
      <c r="S50" s="164"/>
      <c r="T50" s="85">
        <v>10000</v>
      </c>
      <c r="U50" s="86">
        <v>50000</v>
      </c>
      <c r="W50" s="100"/>
      <c r="X50" s="100"/>
      <c r="Y50" s="100"/>
    </row>
    <row r="51" spans="1:25" s="8" customFormat="1" ht="11.65" customHeight="1">
      <c r="A51" s="172" t="s">
        <v>60</v>
      </c>
      <c r="B51" s="69">
        <f t="shared" si="0"/>
        <v>454000</v>
      </c>
      <c r="C51" s="70">
        <f t="shared" si="0"/>
        <v>720000</v>
      </c>
      <c r="D51" s="150"/>
      <c r="E51" s="151"/>
      <c r="F51" s="73">
        <f t="shared" si="2"/>
        <v>260000</v>
      </c>
      <c r="G51" s="166">
        <f t="shared" si="1"/>
        <v>300000</v>
      </c>
      <c r="H51" s="57">
        <v>104000</v>
      </c>
      <c r="I51" s="58">
        <v>130000</v>
      </c>
      <c r="J51" s="156">
        <v>156000</v>
      </c>
      <c r="K51" s="157">
        <v>170000</v>
      </c>
      <c r="L51" s="154"/>
      <c r="M51" s="158"/>
      <c r="N51" s="159">
        <f t="shared" si="3"/>
        <v>60000</v>
      </c>
      <c r="O51" s="167">
        <v>120000</v>
      </c>
      <c r="P51" s="161">
        <v>56000</v>
      </c>
      <c r="Q51" s="162">
        <v>112000</v>
      </c>
      <c r="R51" s="163">
        <v>4000</v>
      </c>
      <c r="S51" s="164">
        <f t="shared" si="9"/>
        <v>8000</v>
      </c>
      <c r="T51" s="85">
        <v>134000</v>
      </c>
      <c r="U51" s="86">
        <v>300000</v>
      </c>
      <c r="W51" s="100"/>
      <c r="X51" s="100"/>
      <c r="Y51" s="100"/>
    </row>
    <row r="52" spans="1:25" s="8" customFormat="1" ht="11.65" customHeight="1">
      <c r="A52" s="172" t="s">
        <v>61</v>
      </c>
      <c r="B52" s="102">
        <f t="shared" si="0"/>
        <v>1322000</v>
      </c>
      <c r="C52" s="180">
        <f t="shared" si="0"/>
        <v>1350000</v>
      </c>
      <c r="D52" s="104">
        <v>300000</v>
      </c>
      <c r="E52" s="105">
        <v>300000</v>
      </c>
      <c r="F52" s="106">
        <f t="shared" si="2"/>
        <v>710000</v>
      </c>
      <c r="G52" s="166">
        <f t="shared" si="1"/>
        <v>750000</v>
      </c>
      <c r="H52" s="112">
        <v>264000</v>
      </c>
      <c r="I52" s="173">
        <v>300000</v>
      </c>
      <c r="J52" s="110">
        <v>396000</v>
      </c>
      <c r="K52" s="111">
        <v>400000</v>
      </c>
      <c r="L52" s="112">
        <v>50000</v>
      </c>
      <c r="M52" s="113">
        <v>50000</v>
      </c>
      <c r="N52" s="159">
        <f t="shared" si="3"/>
        <v>92000</v>
      </c>
      <c r="O52" s="181">
        <v>100000</v>
      </c>
      <c r="P52" s="114">
        <v>85000</v>
      </c>
      <c r="Q52" s="182">
        <v>93000</v>
      </c>
      <c r="R52" s="116">
        <v>7000</v>
      </c>
      <c r="S52" s="164">
        <f t="shared" si="9"/>
        <v>7000</v>
      </c>
      <c r="T52" s="85">
        <v>220000</v>
      </c>
      <c r="U52" s="86">
        <v>200000</v>
      </c>
      <c r="W52" s="100"/>
      <c r="X52" s="100"/>
      <c r="Y52" s="100"/>
    </row>
    <row r="53" spans="1:25" s="8" customFormat="1" ht="11.65" customHeight="1">
      <c r="A53" s="183" t="s">
        <v>62</v>
      </c>
      <c r="B53" s="184">
        <f>D53+F53+N53+T53</f>
        <v>5851710</v>
      </c>
      <c r="C53" s="185">
        <f>E53+G53+O53+U531+U53</f>
        <v>7890070</v>
      </c>
      <c r="D53" s="186" ph="1">
        <f>SUM(D54:D63)</f>
        <v>5851640</v>
      </c>
      <c r="E53" s="187" ph="1">
        <f>SUM(E54:E63)</f>
        <v>7890000</v>
      </c>
      <c r="F53" s="188">
        <f t="shared" si="2"/>
        <v>70</v>
      </c>
      <c r="G53" s="184">
        <f t="shared" si="1"/>
        <v>70</v>
      </c>
      <c r="H53" s="189">
        <f>SUM(H54:H63)</f>
        <v>0</v>
      </c>
      <c r="I53" s="190">
        <f>SUM(I54:I63)</f>
        <v>0</v>
      </c>
      <c r="J53" s="184">
        <f>SUM(J54:J63)</f>
        <v>0</v>
      </c>
      <c r="K53" s="191">
        <f>SUM(K54:K63)</f>
        <v>0</v>
      </c>
      <c r="L53" s="189">
        <f>SUM(L56:L63)</f>
        <v>70</v>
      </c>
      <c r="M53" s="187">
        <f>SUM(M54:M63)</f>
        <v>70</v>
      </c>
      <c r="N53" s="188">
        <f>P53+R53</f>
        <v>0</v>
      </c>
      <c r="O53" s="192">
        <f>Q53+S53</f>
        <v>0</v>
      </c>
      <c r="P53" s="193">
        <f t="shared" ref="P53:U53" si="10">SUM(P54:P63)</f>
        <v>0</v>
      </c>
      <c r="Q53" s="194">
        <f t="shared" si="10"/>
        <v>0</v>
      </c>
      <c r="R53" s="195">
        <f t="shared" si="10"/>
        <v>0</v>
      </c>
      <c r="S53" s="196">
        <f t="shared" si="10"/>
        <v>0</v>
      </c>
      <c r="T53" s="197">
        <f t="shared" si="10"/>
        <v>0</v>
      </c>
      <c r="U53" s="197">
        <f t="shared" si="10"/>
        <v>0</v>
      </c>
      <c r="V53" s="100"/>
      <c r="W53" s="100"/>
      <c r="X53" s="100"/>
      <c r="Y53" s="100"/>
    </row>
    <row r="54" spans="1:25" s="8" customFormat="1" ht="11.65" customHeight="1">
      <c r="A54" s="198" t="s">
        <v>63</v>
      </c>
      <c r="B54" s="148">
        <f>D54+F54+N54+T54</f>
        <v>3036000</v>
      </c>
      <c r="C54" s="149">
        <f t="shared" ref="C54:C71" si="11">E54+G54+O54+U54</f>
        <v>3036000</v>
      </c>
      <c r="D54" s="150">
        <v>3036000</v>
      </c>
      <c r="E54" s="151">
        <v>3036000</v>
      </c>
      <c r="F54" s="152">
        <f t="shared" si="2"/>
        <v>0</v>
      </c>
      <c r="G54" s="153">
        <f t="shared" si="1"/>
        <v>0</v>
      </c>
      <c r="H54" s="154"/>
      <c r="I54" s="155"/>
      <c r="J54" s="156"/>
      <c r="K54" s="157"/>
      <c r="L54" s="154"/>
      <c r="M54" s="158"/>
      <c r="N54" s="159">
        <f t="shared" si="3"/>
        <v>0</v>
      </c>
      <c r="O54" s="160"/>
      <c r="P54" s="161"/>
      <c r="Q54" s="162">
        <f>O54-S54</f>
        <v>0</v>
      </c>
      <c r="R54" s="163"/>
      <c r="S54" s="164"/>
      <c r="T54" s="199"/>
      <c r="U54" s="200"/>
      <c r="W54" s="100"/>
      <c r="X54" s="100"/>
      <c r="Y54" s="100"/>
    </row>
    <row r="55" spans="1:25" s="8" customFormat="1" ht="11.65" customHeight="1">
      <c r="A55" s="147" t="s">
        <v>29</v>
      </c>
      <c r="B55" s="148">
        <v>500000</v>
      </c>
      <c r="C55" s="149">
        <f t="shared" si="11"/>
        <v>2370000</v>
      </c>
      <c r="D55" s="150">
        <v>500000</v>
      </c>
      <c r="E55" s="151">
        <v>2370000</v>
      </c>
      <c r="F55" s="152"/>
      <c r="G55" s="153"/>
      <c r="H55" s="154"/>
      <c r="I55" s="155"/>
      <c r="J55" s="156"/>
      <c r="K55" s="157"/>
      <c r="L55" s="154"/>
      <c r="M55" s="158"/>
      <c r="N55" s="159">
        <f t="shared" si="3"/>
        <v>0</v>
      </c>
      <c r="O55" s="160"/>
      <c r="P55" s="161"/>
      <c r="Q55" s="162"/>
      <c r="R55" s="163"/>
      <c r="S55" s="164"/>
      <c r="T55" s="199"/>
      <c r="U55" s="200"/>
      <c r="W55" s="100"/>
      <c r="X55" s="100"/>
      <c r="Y55" s="100"/>
    </row>
    <row r="56" spans="1:25" s="87" customFormat="1" ht="11.65" customHeight="1">
      <c r="A56" s="165" t="s">
        <v>64</v>
      </c>
      <c r="B56" s="69">
        <f t="shared" ref="B56:B70" si="12">D56+F56+N56+T56</f>
        <v>1300000</v>
      </c>
      <c r="C56" s="70">
        <f t="shared" si="11"/>
        <v>1100000</v>
      </c>
      <c r="D56" s="71">
        <v>1300000</v>
      </c>
      <c r="E56" s="72">
        <v>1100000</v>
      </c>
      <c r="F56" s="73">
        <f t="shared" ref="F56:G71" si="13">H56+J56+L56</f>
        <v>0</v>
      </c>
      <c r="G56" s="166">
        <f t="shared" si="13"/>
        <v>0</v>
      </c>
      <c r="H56" s="75"/>
      <c r="I56" s="76"/>
      <c r="J56" s="77"/>
      <c r="K56" s="78"/>
      <c r="L56" s="201"/>
      <c r="M56" s="151"/>
      <c r="N56" s="159">
        <f t="shared" si="3"/>
        <v>0</v>
      </c>
      <c r="O56" s="167"/>
      <c r="P56" s="77"/>
      <c r="Q56" s="162">
        <f t="shared" ref="Q56:Q63" si="14">O56-S56</f>
        <v>0</v>
      </c>
      <c r="R56" s="98"/>
      <c r="S56" s="97"/>
      <c r="T56" s="73"/>
      <c r="U56" s="202"/>
      <c r="W56" s="203"/>
      <c r="X56" s="203"/>
      <c r="Y56" s="203"/>
    </row>
    <row r="57" spans="1:25" s="8" customFormat="1" ht="11.65" customHeight="1">
      <c r="A57" s="165" t="s">
        <v>31</v>
      </c>
      <c r="B57" s="69">
        <f t="shared" si="12"/>
        <v>600000</v>
      </c>
      <c r="C57" s="70">
        <f t="shared" si="11"/>
        <v>950000</v>
      </c>
      <c r="D57" s="71">
        <v>600000</v>
      </c>
      <c r="E57" s="72">
        <v>950000</v>
      </c>
      <c r="F57" s="73">
        <f t="shared" si="13"/>
        <v>0</v>
      </c>
      <c r="G57" s="166">
        <f t="shared" si="13"/>
        <v>0</v>
      </c>
      <c r="H57" s="75"/>
      <c r="I57" s="76"/>
      <c r="J57" s="77"/>
      <c r="K57" s="78"/>
      <c r="L57" s="154"/>
      <c r="M57" s="158"/>
      <c r="N57" s="159">
        <f t="shared" si="3"/>
        <v>0</v>
      </c>
      <c r="O57" s="167"/>
      <c r="P57" s="90"/>
      <c r="Q57" s="162">
        <f t="shared" si="14"/>
        <v>0</v>
      </c>
      <c r="R57" s="92"/>
      <c r="S57" s="93"/>
      <c r="T57" s="85"/>
      <c r="U57" s="86"/>
      <c r="W57" s="100"/>
      <c r="X57" s="100"/>
      <c r="Y57" s="100"/>
    </row>
    <row r="58" spans="1:25" s="8" customFormat="1" ht="11.65" customHeight="1">
      <c r="A58" s="165" t="s">
        <v>49</v>
      </c>
      <c r="B58" s="69">
        <f t="shared" si="12"/>
        <v>0</v>
      </c>
      <c r="C58" s="70">
        <f t="shared" si="11"/>
        <v>10000</v>
      </c>
      <c r="D58" s="71"/>
      <c r="E58" s="72">
        <v>10000</v>
      </c>
      <c r="F58" s="73">
        <f t="shared" si="13"/>
        <v>0</v>
      </c>
      <c r="G58" s="166">
        <f t="shared" si="13"/>
        <v>0</v>
      </c>
      <c r="H58" s="75"/>
      <c r="I58" s="76"/>
      <c r="J58" s="77"/>
      <c r="K58" s="78"/>
      <c r="L58" s="154"/>
      <c r="M58" s="158"/>
      <c r="N58" s="159">
        <f t="shared" si="3"/>
        <v>0</v>
      </c>
      <c r="O58" s="167"/>
      <c r="P58" s="90"/>
      <c r="Q58" s="162">
        <f t="shared" si="14"/>
        <v>0</v>
      </c>
      <c r="R58" s="92"/>
      <c r="S58" s="93"/>
      <c r="T58" s="85"/>
      <c r="U58" s="86"/>
      <c r="W58" s="100"/>
      <c r="X58" s="100"/>
      <c r="Y58" s="100"/>
    </row>
    <row r="59" spans="1:25" s="8" customFormat="1" ht="11.65" customHeight="1">
      <c r="A59" s="165" t="s">
        <v>65</v>
      </c>
      <c r="B59" s="69">
        <f t="shared" si="12"/>
        <v>3000</v>
      </c>
      <c r="C59" s="70">
        <f t="shared" si="11"/>
        <v>5000</v>
      </c>
      <c r="D59" s="104">
        <v>3000</v>
      </c>
      <c r="E59" s="105">
        <v>5000</v>
      </c>
      <c r="F59" s="73">
        <f t="shared" si="13"/>
        <v>0</v>
      </c>
      <c r="G59" s="166">
        <f t="shared" si="13"/>
        <v>0</v>
      </c>
      <c r="H59" s="112"/>
      <c r="I59" s="173"/>
      <c r="J59" s="110"/>
      <c r="K59" s="111"/>
      <c r="L59" s="112"/>
      <c r="M59" s="113"/>
      <c r="N59" s="159">
        <f t="shared" si="3"/>
        <v>0</v>
      </c>
      <c r="O59" s="167"/>
      <c r="P59" s="114"/>
      <c r="Q59" s="162">
        <f t="shared" si="14"/>
        <v>0</v>
      </c>
      <c r="R59" s="116"/>
      <c r="S59" s="117"/>
      <c r="T59" s="204"/>
      <c r="U59" s="205"/>
      <c r="W59" s="100"/>
      <c r="X59" s="100"/>
      <c r="Y59" s="100"/>
    </row>
    <row r="60" spans="1:25" s="8" customFormat="1" ht="11.65" customHeight="1">
      <c r="A60" s="165" t="s">
        <v>41</v>
      </c>
      <c r="B60" s="69">
        <f t="shared" si="12"/>
        <v>143640</v>
      </c>
      <c r="C60" s="70">
        <f t="shared" si="11"/>
        <v>144000</v>
      </c>
      <c r="D60" s="71">
        <v>143640</v>
      </c>
      <c r="E60" s="72">
        <v>144000</v>
      </c>
      <c r="F60" s="73">
        <f t="shared" si="13"/>
        <v>0</v>
      </c>
      <c r="G60" s="166">
        <f t="shared" si="13"/>
        <v>0</v>
      </c>
      <c r="H60" s="75"/>
      <c r="I60" s="76"/>
      <c r="J60" s="77"/>
      <c r="K60" s="78"/>
      <c r="L60" s="79"/>
      <c r="M60" s="72"/>
      <c r="N60" s="159">
        <f t="shared" si="3"/>
        <v>0</v>
      </c>
      <c r="O60" s="167"/>
      <c r="P60" s="77"/>
      <c r="Q60" s="162">
        <f t="shared" si="14"/>
        <v>0</v>
      </c>
      <c r="R60" s="98"/>
      <c r="S60" s="97"/>
      <c r="T60" s="73"/>
      <c r="U60" s="99"/>
      <c r="W60" s="100"/>
      <c r="X60" s="100"/>
      <c r="Y60" s="100"/>
    </row>
    <row r="61" spans="1:25" s="8" customFormat="1" ht="11.65" customHeight="1">
      <c r="A61" s="165" t="s">
        <v>66</v>
      </c>
      <c r="B61" s="69">
        <f t="shared" si="12"/>
        <v>17000</v>
      </c>
      <c r="C61" s="70">
        <f t="shared" si="11"/>
        <v>20000</v>
      </c>
      <c r="D61" s="71">
        <v>17000</v>
      </c>
      <c r="E61" s="72">
        <v>20000</v>
      </c>
      <c r="F61" s="73">
        <f t="shared" si="13"/>
        <v>0</v>
      </c>
      <c r="G61" s="166">
        <f t="shared" si="13"/>
        <v>0</v>
      </c>
      <c r="H61" s="75"/>
      <c r="I61" s="76"/>
      <c r="J61" s="77"/>
      <c r="K61" s="78"/>
      <c r="L61" s="75"/>
      <c r="M61" s="97"/>
      <c r="N61" s="159">
        <f t="shared" si="3"/>
        <v>0</v>
      </c>
      <c r="O61" s="167"/>
      <c r="P61" s="77"/>
      <c r="Q61" s="162">
        <f t="shared" si="14"/>
        <v>0</v>
      </c>
      <c r="R61" s="98"/>
      <c r="S61" s="97"/>
      <c r="T61" s="73"/>
      <c r="U61" s="99"/>
      <c r="W61" s="100"/>
      <c r="X61" s="100"/>
      <c r="Y61" s="100"/>
    </row>
    <row r="62" spans="1:25" s="8" customFormat="1" ht="11.65" customHeight="1">
      <c r="A62" s="165" t="s">
        <v>67</v>
      </c>
      <c r="B62" s="69">
        <f t="shared" si="12"/>
        <v>2070</v>
      </c>
      <c r="C62" s="70">
        <f t="shared" si="11"/>
        <v>5070</v>
      </c>
      <c r="D62" s="71">
        <v>2000</v>
      </c>
      <c r="E62" s="72">
        <v>5000</v>
      </c>
      <c r="F62" s="73">
        <f t="shared" si="13"/>
        <v>70</v>
      </c>
      <c r="G62" s="166">
        <f t="shared" si="13"/>
        <v>70</v>
      </c>
      <c r="H62" s="75"/>
      <c r="I62" s="76"/>
      <c r="J62" s="77"/>
      <c r="K62" s="78"/>
      <c r="L62" s="75">
        <v>70</v>
      </c>
      <c r="M62" s="97">
        <v>70</v>
      </c>
      <c r="N62" s="159">
        <f t="shared" si="3"/>
        <v>0</v>
      </c>
      <c r="O62" s="167"/>
      <c r="P62" s="77"/>
      <c r="Q62" s="162">
        <f t="shared" si="14"/>
        <v>0</v>
      </c>
      <c r="R62" s="98"/>
      <c r="S62" s="97"/>
      <c r="T62" s="73"/>
      <c r="U62" s="99"/>
      <c r="W62" s="100"/>
      <c r="X62" s="100"/>
      <c r="Y62" s="100"/>
    </row>
    <row r="63" spans="1:25" s="8" customFormat="1" ht="11.65" customHeight="1">
      <c r="A63" s="172" t="s">
        <v>61</v>
      </c>
      <c r="B63" s="102">
        <f t="shared" si="12"/>
        <v>250000</v>
      </c>
      <c r="C63" s="103">
        <f t="shared" si="11"/>
        <v>250000</v>
      </c>
      <c r="D63" s="104">
        <v>250000</v>
      </c>
      <c r="E63" s="105">
        <v>250000</v>
      </c>
      <c r="F63" s="106">
        <f t="shared" si="13"/>
        <v>0</v>
      </c>
      <c r="G63" s="206">
        <f t="shared" si="13"/>
        <v>0</v>
      </c>
      <c r="H63" s="108"/>
      <c r="I63" s="107"/>
      <c r="J63" s="110"/>
      <c r="K63" s="111"/>
      <c r="L63" s="207"/>
      <c r="M63" s="208"/>
      <c r="N63" s="159">
        <f t="shared" si="3"/>
        <v>0</v>
      </c>
      <c r="O63" s="181"/>
      <c r="P63" s="59"/>
      <c r="Q63" s="182">
        <f t="shared" si="14"/>
        <v>0</v>
      </c>
      <c r="R63" s="209"/>
      <c r="S63" s="54"/>
      <c r="T63" s="73"/>
      <c r="U63" s="99"/>
      <c r="W63" s="100"/>
      <c r="X63" s="100"/>
      <c r="Y63" s="100"/>
    </row>
    <row r="64" spans="1:25" s="8" customFormat="1" ht="11.65" customHeight="1" thickBot="1">
      <c r="A64" s="210" t="s">
        <v>68</v>
      </c>
      <c r="B64" s="121">
        <f t="shared" si="12"/>
        <v>91785800</v>
      </c>
      <c r="C64" s="122">
        <f t="shared" si="11"/>
        <v>101242070</v>
      </c>
      <c r="D64" s="211">
        <f>D19+D53</f>
        <v>7136640</v>
      </c>
      <c r="E64" s="212">
        <f>E19+E53</f>
        <v>8620000</v>
      </c>
      <c r="F64" s="125">
        <f t="shared" si="13"/>
        <v>47148070</v>
      </c>
      <c r="G64" s="121">
        <f t="shared" si="13"/>
        <v>52474070</v>
      </c>
      <c r="H64" s="213">
        <f t="shared" ref="H64:M64" si="15">H19+H53</f>
        <v>18033000</v>
      </c>
      <c r="I64" s="214">
        <f t="shared" si="15"/>
        <v>20443000</v>
      </c>
      <c r="J64" s="215">
        <f t="shared" si="15"/>
        <v>23745000</v>
      </c>
      <c r="K64" s="216">
        <f t="shared" si="15"/>
        <v>26251000</v>
      </c>
      <c r="L64" s="213">
        <f t="shared" si="15"/>
        <v>5370070</v>
      </c>
      <c r="M64" s="212">
        <f t="shared" si="15"/>
        <v>5780070</v>
      </c>
      <c r="N64" s="129">
        <f>P64+R64</f>
        <v>15623000</v>
      </c>
      <c r="O64" s="129">
        <f>Q64+S64</f>
        <v>16723000</v>
      </c>
      <c r="P64" s="217">
        <f t="shared" ref="P64:U64" si="16">P19+P53</f>
        <v>14471000</v>
      </c>
      <c r="Q64" s="218">
        <f t="shared" si="16"/>
        <v>15550000</v>
      </c>
      <c r="R64" s="219">
        <f t="shared" si="16"/>
        <v>1152000</v>
      </c>
      <c r="S64" s="220">
        <f t="shared" si="16"/>
        <v>1173000</v>
      </c>
      <c r="T64" s="221">
        <f t="shared" si="16"/>
        <v>21878090</v>
      </c>
      <c r="U64" s="211">
        <f t="shared" si="16"/>
        <v>23425000</v>
      </c>
      <c r="W64" s="100"/>
      <c r="X64" s="100"/>
      <c r="Y64" s="100"/>
    </row>
    <row r="65" spans="1:25" s="8" customFormat="1" ht="11.65" customHeight="1" thickTop="1">
      <c r="A65" s="222" t="s">
        <v>69</v>
      </c>
      <c r="B65" s="223">
        <f t="shared" si="12"/>
        <v>9729832</v>
      </c>
      <c r="C65" s="224">
        <f t="shared" si="11"/>
        <v>2076930</v>
      </c>
      <c r="D65" s="225">
        <f>D18-D64</f>
        <v>-6111640</v>
      </c>
      <c r="E65" s="226">
        <f>E18-E64</f>
        <v>-8187000</v>
      </c>
      <c r="F65" s="227">
        <f t="shared" si="13"/>
        <v>3333930</v>
      </c>
      <c r="G65" s="223">
        <f t="shared" si="13"/>
        <v>2267930</v>
      </c>
      <c r="H65" s="228">
        <f t="shared" ref="H65:M65" si="17">H18-H64</f>
        <v>836000</v>
      </c>
      <c r="I65" s="229">
        <f t="shared" si="17"/>
        <v>882000</v>
      </c>
      <c r="J65" s="230">
        <f t="shared" si="17"/>
        <v>3028000</v>
      </c>
      <c r="K65" s="231">
        <f t="shared" si="17"/>
        <v>2066000</v>
      </c>
      <c r="L65" s="228">
        <f t="shared" si="17"/>
        <v>-530070</v>
      </c>
      <c r="M65" s="226">
        <f t="shared" si="17"/>
        <v>-680070</v>
      </c>
      <c r="N65" s="232">
        <f>P65+R65</f>
        <v>3293615</v>
      </c>
      <c r="O65" s="232">
        <f>Q65+S65</f>
        <v>329000</v>
      </c>
      <c r="P65" s="233">
        <f t="shared" ref="P65:U65" si="18">P18-P64</f>
        <v>3091615</v>
      </c>
      <c r="Q65" s="234">
        <f t="shared" si="18"/>
        <v>355000</v>
      </c>
      <c r="R65" s="235">
        <f t="shared" si="18"/>
        <v>202000</v>
      </c>
      <c r="S65" s="236">
        <f t="shared" si="18"/>
        <v>-26000</v>
      </c>
      <c r="T65" s="237">
        <f t="shared" si="18"/>
        <v>9213927</v>
      </c>
      <c r="U65" s="225">
        <f t="shared" si="18"/>
        <v>7667000</v>
      </c>
      <c r="W65" s="100"/>
      <c r="X65" s="100"/>
      <c r="Y65" s="100"/>
    </row>
    <row r="66" spans="1:25" s="8" customFormat="1" ht="11.65" customHeight="1">
      <c r="A66" s="238" t="s">
        <v>70</v>
      </c>
      <c r="B66" s="102">
        <f t="shared" si="12"/>
        <v>2650000</v>
      </c>
      <c r="C66" s="103">
        <f t="shared" si="11"/>
        <v>384000</v>
      </c>
      <c r="D66" s="104">
        <v>2650000</v>
      </c>
      <c r="E66" s="105">
        <v>384000</v>
      </c>
      <c r="F66" s="106">
        <f t="shared" si="13"/>
        <v>0</v>
      </c>
      <c r="G66" s="206">
        <f t="shared" si="13"/>
        <v>0</v>
      </c>
      <c r="H66" s="112"/>
      <c r="I66" s="91"/>
      <c r="J66" s="110"/>
      <c r="K66" s="179"/>
      <c r="L66" s="112"/>
      <c r="M66" s="93"/>
      <c r="N66" s="102">
        <f>P66+R66+T66</f>
        <v>0</v>
      </c>
      <c r="O66" s="181"/>
      <c r="P66" s="51"/>
      <c r="Q66" s="239"/>
      <c r="R66" s="240"/>
      <c r="S66" s="52"/>
      <c r="T66" s="106"/>
      <c r="U66" s="180"/>
      <c r="W66" s="100"/>
      <c r="X66" s="100"/>
      <c r="Y66" s="100"/>
    </row>
    <row r="67" spans="1:25" s="100" customFormat="1" ht="11.65" customHeight="1">
      <c r="A67" s="241" t="s">
        <v>71</v>
      </c>
      <c r="B67" s="69">
        <v>308000</v>
      </c>
      <c r="C67" s="103">
        <f t="shared" si="11"/>
        <v>0</v>
      </c>
      <c r="D67" s="242">
        <v>0</v>
      </c>
      <c r="E67" s="93">
        <v>0</v>
      </c>
      <c r="F67" s="73">
        <f t="shared" si="13"/>
        <v>370000</v>
      </c>
      <c r="G67" s="166">
        <f t="shared" si="13"/>
        <v>0</v>
      </c>
      <c r="H67" s="171">
        <v>150000</v>
      </c>
      <c r="I67" s="76"/>
      <c r="J67" s="90">
        <v>220000</v>
      </c>
      <c r="K67" s="78"/>
      <c r="L67" s="171">
        <v>0</v>
      </c>
      <c r="M67" s="97"/>
      <c r="N67" s="69">
        <f>P67+R67</f>
        <v>0</v>
      </c>
      <c r="O67" s="167"/>
      <c r="P67" s="90">
        <v>0</v>
      </c>
      <c r="Q67" s="91"/>
      <c r="R67" s="92"/>
      <c r="S67" s="243"/>
      <c r="T67" s="85">
        <v>-62000</v>
      </c>
      <c r="U67" s="86"/>
    </row>
    <row r="68" spans="1:25" s="8" customFormat="1" ht="11.65" customHeight="1">
      <c r="A68" s="165" t="s">
        <v>72</v>
      </c>
      <c r="B68" s="69">
        <f t="shared" si="12"/>
        <v>0</v>
      </c>
      <c r="C68" s="70">
        <f>E68</f>
        <v>14000000</v>
      </c>
      <c r="D68" s="244">
        <v>0</v>
      </c>
      <c r="E68" s="97">
        <v>14000000</v>
      </c>
      <c r="F68" s="73">
        <f t="shared" si="13"/>
        <v>0</v>
      </c>
      <c r="G68" s="166">
        <f t="shared" si="13"/>
        <v>0</v>
      </c>
      <c r="H68" s="112"/>
      <c r="I68" s="245"/>
      <c r="J68" s="110"/>
      <c r="K68" s="246"/>
      <c r="L68" s="112"/>
      <c r="M68" s="54"/>
      <c r="N68" s="69">
        <f>P68+R68+T68</f>
        <v>0</v>
      </c>
      <c r="O68" s="181"/>
      <c r="P68" s="110">
        <v>0</v>
      </c>
      <c r="Q68" s="173"/>
      <c r="R68" s="240"/>
      <c r="S68" s="247"/>
      <c r="T68" s="106">
        <v>0</v>
      </c>
      <c r="U68" s="180"/>
      <c r="W68" s="100"/>
      <c r="X68" s="100"/>
      <c r="Y68" s="100"/>
    </row>
    <row r="69" spans="1:25" s="8" customFormat="1" ht="11.65" customHeight="1">
      <c r="A69" s="248" t="s">
        <v>73</v>
      </c>
      <c r="B69" s="249">
        <f t="shared" si="12"/>
        <v>7387905</v>
      </c>
      <c r="C69" s="250">
        <f t="shared" si="11"/>
        <v>-12307070</v>
      </c>
      <c r="D69" s="251">
        <f>D65-D66+D67-D68</f>
        <v>-8761640</v>
      </c>
      <c r="E69" s="252">
        <f>E65-E66+E67-E68</f>
        <v>-22571000</v>
      </c>
      <c r="F69" s="253">
        <f t="shared" si="13"/>
        <v>3703930</v>
      </c>
      <c r="G69" s="252">
        <f t="shared" si="13"/>
        <v>2267930</v>
      </c>
      <c r="H69" s="254">
        <f>H65-H66+H67-H68</f>
        <v>986000</v>
      </c>
      <c r="I69" s="255">
        <f>I65-I66+I67-I68</f>
        <v>882000</v>
      </c>
      <c r="J69" s="256">
        <f>J65-J66+J67-J68</f>
        <v>3248000</v>
      </c>
      <c r="K69" s="257">
        <f>K65-K66+K67-K68</f>
        <v>2066000</v>
      </c>
      <c r="L69" s="108">
        <f>L65</f>
        <v>-530070</v>
      </c>
      <c r="M69" s="255">
        <f>M65-M66+M67-M68</f>
        <v>-680070</v>
      </c>
      <c r="N69" s="258">
        <f t="shared" ref="N69:O71" si="19">P69+R69</f>
        <v>3293615</v>
      </c>
      <c r="O69" s="257">
        <f t="shared" si="19"/>
        <v>329000</v>
      </c>
      <c r="P69" s="254">
        <f>P65-P66+P67-P68</f>
        <v>3091615</v>
      </c>
      <c r="Q69" s="255">
        <f>Q65-Q66+Q67-Q68</f>
        <v>355000</v>
      </c>
      <c r="R69" s="254">
        <f>R65-R66+R67-R68</f>
        <v>202000</v>
      </c>
      <c r="S69" s="255">
        <f>S65-S66+S67-S68</f>
        <v>-26000</v>
      </c>
      <c r="T69" s="253">
        <v>9152000</v>
      </c>
      <c r="U69" s="259">
        <f>U65-U66+U67-U68</f>
        <v>7667000</v>
      </c>
      <c r="W69" s="100"/>
      <c r="X69" s="100"/>
      <c r="Y69" s="100"/>
    </row>
    <row r="70" spans="1:25" s="8" customFormat="1" ht="11.65" customHeight="1">
      <c r="A70" s="260" t="s">
        <v>74</v>
      </c>
      <c r="B70" s="261">
        <f t="shared" si="12"/>
        <v>28285461</v>
      </c>
      <c r="C70" s="262">
        <f>E70+G70+O70+U70</f>
        <v>35673000</v>
      </c>
      <c r="D70" s="263">
        <v>15986219</v>
      </c>
      <c r="E70" s="262">
        <v>7225000</v>
      </c>
      <c r="F70" s="264">
        <f t="shared" si="13"/>
        <v>-2457824</v>
      </c>
      <c r="G70" s="265">
        <f t="shared" si="13"/>
        <v>1246000</v>
      </c>
      <c r="H70" s="266">
        <v>2058904</v>
      </c>
      <c r="I70" s="267">
        <v>3045000</v>
      </c>
      <c r="J70" s="266">
        <v>-4571959</v>
      </c>
      <c r="K70" s="267">
        <v>-1324000</v>
      </c>
      <c r="L70" s="268">
        <v>55231</v>
      </c>
      <c r="M70" s="269">
        <v>-475000</v>
      </c>
      <c r="N70" s="258">
        <f t="shared" si="19"/>
        <v>-297309</v>
      </c>
      <c r="O70" s="258">
        <f t="shared" si="19"/>
        <v>2996000</v>
      </c>
      <c r="P70" s="270">
        <v>-256000</v>
      </c>
      <c r="Q70" s="271">
        <v>2836000</v>
      </c>
      <c r="R70" s="272">
        <v>-41309</v>
      </c>
      <c r="S70" s="267">
        <v>160000</v>
      </c>
      <c r="T70" s="264">
        <v>15054375</v>
      </c>
      <c r="U70" s="273">
        <v>24206000</v>
      </c>
    </row>
    <row r="71" spans="1:25" s="8" customFormat="1" ht="11.65" customHeight="1">
      <c r="A71" s="260" t="s">
        <v>75</v>
      </c>
      <c r="B71" s="261">
        <f>D71+F71+N71+T71</f>
        <v>35673366</v>
      </c>
      <c r="C71" s="274">
        <f t="shared" si="11"/>
        <v>23365930</v>
      </c>
      <c r="D71" s="264">
        <f>D69+D70</f>
        <v>7224579</v>
      </c>
      <c r="E71" s="265">
        <f>E69+E70</f>
        <v>-15346000</v>
      </c>
      <c r="F71" s="264">
        <f t="shared" si="13"/>
        <v>1246106</v>
      </c>
      <c r="G71" s="265">
        <f t="shared" si="13"/>
        <v>3513930</v>
      </c>
      <c r="H71" s="275">
        <f t="shared" ref="H71:M71" si="20">H69+H70</f>
        <v>3044904</v>
      </c>
      <c r="I71" s="276">
        <f t="shared" si="20"/>
        <v>3927000</v>
      </c>
      <c r="J71" s="261">
        <f t="shared" si="20"/>
        <v>-1323959</v>
      </c>
      <c r="K71" s="274">
        <f t="shared" si="20"/>
        <v>742000</v>
      </c>
      <c r="L71" s="275">
        <f t="shared" si="20"/>
        <v>-474839</v>
      </c>
      <c r="M71" s="265">
        <f t="shared" si="20"/>
        <v>-1155070</v>
      </c>
      <c r="N71" s="264">
        <f t="shared" si="19"/>
        <v>2996306</v>
      </c>
      <c r="O71" s="276">
        <f t="shared" si="19"/>
        <v>3325000</v>
      </c>
      <c r="P71" s="261">
        <f t="shared" ref="P71:U71" si="21">P69+P70</f>
        <v>2835615</v>
      </c>
      <c r="Q71" s="276">
        <f t="shared" si="21"/>
        <v>3191000</v>
      </c>
      <c r="R71" s="263">
        <f t="shared" si="21"/>
        <v>160691</v>
      </c>
      <c r="S71" s="262">
        <f t="shared" si="21"/>
        <v>134000</v>
      </c>
      <c r="T71" s="264">
        <f t="shared" si="21"/>
        <v>24206375</v>
      </c>
      <c r="U71" s="277">
        <f t="shared" si="21"/>
        <v>31873000</v>
      </c>
    </row>
  </sheetData>
  <mergeCells count="18">
    <mergeCell ref="R6:S6"/>
    <mergeCell ref="T6:U6"/>
    <mergeCell ref="F6:G6"/>
    <mergeCell ref="H6:I6"/>
    <mergeCell ref="J6:K6"/>
    <mergeCell ref="L6:M6"/>
    <mergeCell ref="N6:O6"/>
    <mergeCell ref="P6:Q6"/>
    <mergeCell ref="A1:U1"/>
    <mergeCell ref="A2:U2"/>
    <mergeCell ref="A3:U3"/>
    <mergeCell ref="A4:A7"/>
    <mergeCell ref="B4:C6"/>
    <mergeCell ref="D4:U4"/>
    <mergeCell ref="D5:E6"/>
    <mergeCell ref="F5:M5"/>
    <mergeCell ref="N5:S5"/>
    <mergeCell ref="T5:U5"/>
  </mergeCells>
  <phoneticPr fontId="3"/>
  <pageMargins left="0.39370078740157483" right="0" top="0" bottom="0" header="0.51181102362204722" footer="0.51181102362204722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H28年度予算案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2017-06-23T07:59:50Z</dcterms:created>
  <dcterms:modified xsi:type="dcterms:W3CDTF">2017-06-23T08:00:21Z</dcterms:modified>
</cp:coreProperties>
</file>