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sho3\Desktop\財務諸表等入力シート_一括ダウンロード\計算書類\"/>
    </mc:Choice>
  </mc:AlternateContent>
  <xr:revisionPtr revIDLastSave="0" documentId="8_{433DD63E-3F86-43C1-8C23-925D619FFB98}" xr6:coauthVersionLast="45" xr6:coauthVersionMax="45" xr10:uidLastSave="{00000000-0000-0000-0000-000000000000}"/>
  <bookViews>
    <workbookView xWindow="-120" yWindow="-120" windowWidth="20730" windowHeight="11160" xr2:uid="{7049249C-F03A-464F-A2A2-206F61E4C2C5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59" i="1"/>
  <c r="G57" i="1"/>
  <c r="F57" i="1"/>
  <c r="E57" i="1"/>
  <c r="G56" i="1"/>
  <c r="G55" i="1"/>
  <c r="G54" i="1"/>
  <c r="G53" i="1"/>
  <c r="G52" i="1"/>
  <c r="G51" i="1"/>
  <c r="F50" i="1"/>
  <c r="F58" i="1" s="1"/>
  <c r="E50" i="1"/>
  <c r="G50" i="1" s="1"/>
  <c r="G49" i="1"/>
  <c r="G48" i="1"/>
  <c r="G47" i="1"/>
  <c r="G46" i="1"/>
  <c r="G45" i="1"/>
  <c r="G44" i="1"/>
  <c r="G43" i="1"/>
  <c r="F41" i="1"/>
  <c r="E41" i="1"/>
  <c r="G41" i="1" s="1"/>
  <c r="G40" i="1"/>
  <c r="G39" i="1"/>
  <c r="G38" i="1"/>
  <c r="G37" i="1"/>
  <c r="G36" i="1"/>
  <c r="F35" i="1"/>
  <c r="F42" i="1" s="1"/>
  <c r="E35" i="1"/>
  <c r="E42" i="1" s="1"/>
  <c r="G34" i="1"/>
  <c r="G33" i="1"/>
  <c r="G32" i="1"/>
  <c r="G31" i="1"/>
  <c r="G30" i="1"/>
  <c r="F28" i="1"/>
  <c r="E28" i="1"/>
  <c r="G28" i="1" s="1"/>
  <c r="G27" i="1"/>
  <c r="G26" i="1"/>
  <c r="G25" i="1"/>
  <c r="G24" i="1"/>
  <c r="G23" i="1"/>
  <c r="G22" i="1"/>
  <c r="G21" i="1"/>
  <c r="G20" i="1"/>
  <c r="G19" i="1"/>
  <c r="F18" i="1"/>
  <c r="F29" i="1" s="1"/>
  <c r="E18" i="1"/>
  <c r="G18" i="1" s="1"/>
  <c r="G17" i="1"/>
  <c r="G16" i="1"/>
  <c r="G15" i="1"/>
  <c r="G14" i="1"/>
  <c r="G13" i="1"/>
  <c r="G12" i="1"/>
  <c r="G11" i="1"/>
  <c r="G10" i="1"/>
  <c r="G9" i="1"/>
  <c r="G8" i="1"/>
  <c r="F61" i="1" l="1"/>
  <c r="F63" i="1" s="1"/>
  <c r="G42" i="1"/>
  <c r="E29" i="1"/>
  <c r="E58" i="1"/>
  <c r="G58" i="1" s="1"/>
  <c r="G35" i="1"/>
  <c r="G29" i="1" l="1"/>
  <c r="E61" i="1"/>
  <c r="G61" i="1" l="1"/>
  <c r="E63" i="1"/>
  <c r="G63" i="1" s="1"/>
</calcChain>
</file>

<file path=xl/sharedStrings.xml><?xml version="1.0" encoding="utf-8"?>
<sst xmlns="http://schemas.openxmlformats.org/spreadsheetml/2006/main" count="73" uniqueCount="69">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</sst>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248D1270-27CC-4523-AEDC-EDA34690C39C}"/>
    <cellStyle name="標準 3" xfId="1" xr:uid="{2815555B-3573-4181-B9B5-553A21DC1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2F47-94DB-4B63-8342-C22DBE79A623}">
  <sheetPr>
    <pageSetUpPr fitToPage="1"/>
  </sheetPr>
  <dimension ref="B2:H63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46004000</v>
      </c>
      <c r="F8" s="12">
        <v>44336534</v>
      </c>
      <c r="G8" s="12">
        <f>E8-F8</f>
        <v>1667466</v>
      </c>
      <c r="H8" s="12"/>
    </row>
    <row r="9" spans="2:8" x14ac:dyDescent="0.4">
      <c r="B9" s="13"/>
      <c r="C9" s="13"/>
      <c r="D9" s="14" t="s">
        <v>12</v>
      </c>
      <c r="E9" s="15">
        <v>744973000</v>
      </c>
      <c r="F9" s="16">
        <v>740144975</v>
      </c>
      <c r="G9" s="16">
        <f t="shared" ref="G9:G63" si="0">E9-F9</f>
        <v>4828025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>
        <v>3660000</v>
      </c>
      <c r="F14" s="16">
        <v>3899000</v>
      </c>
      <c r="G14" s="16">
        <f t="shared" si="0"/>
        <v>-239000</v>
      </c>
      <c r="H14" s="16"/>
    </row>
    <row r="15" spans="2:8" x14ac:dyDescent="0.4">
      <c r="B15" s="13"/>
      <c r="C15" s="13"/>
      <c r="D15" s="14" t="s">
        <v>18</v>
      </c>
      <c r="E15" s="15">
        <v>50000</v>
      </c>
      <c r="F15" s="16">
        <v>19404</v>
      </c>
      <c r="G15" s="16">
        <f t="shared" si="0"/>
        <v>30596</v>
      </c>
      <c r="H15" s="16"/>
    </row>
    <row r="16" spans="2:8" x14ac:dyDescent="0.4">
      <c r="B16" s="13"/>
      <c r="C16" s="13"/>
      <c r="D16" s="14" t="s">
        <v>19</v>
      </c>
      <c r="E16" s="15">
        <v>4775000</v>
      </c>
      <c r="F16" s="16">
        <v>5955975</v>
      </c>
      <c r="G16" s="16">
        <f t="shared" si="0"/>
        <v>-1180975</v>
      </c>
      <c r="H16" s="16"/>
    </row>
    <row r="17" spans="2:8" x14ac:dyDescent="0.4">
      <c r="B17" s="13"/>
      <c r="C17" s="13"/>
      <c r="D17" s="14" t="s">
        <v>20</v>
      </c>
      <c r="E17" s="17"/>
      <c r="F17" s="16">
        <v>0</v>
      </c>
      <c r="G17" s="16">
        <f t="shared" si="0"/>
        <v>0</v>
      </c>
      <c r="H17" s="16"/>
    </row>
    <row r="18" spans="2:8" x14ac:dyDescent="0.4">
      <c r="B18" s="13"/>
      <c r="C18" s="18"/>
      <c r="D18" s="19" t="s">
        <v>21</v>
      </c>
      <c r="E18" s="20">
        <f>+E8+E9+E10+E11+E12+E13+E14+E15+E16+E17</f>
        <v>799462000</v>
      </c>
      <c r="F18" s="21">
        <f>+F8+F9+F10+F11+F12+F13+F14+F15+F16+F17</f>
        <v>794355888</v>
      </c>
      <c r="G18" s="21">
        <f t="shared" si="0"/>
        <v>5106112</v>
      </c>
      <c r="H18" s="21"/>
    </row>
    <row r="19" spans="2:8" x14ac:dyDescent="0.4">
      <c r="B19" s="13"/>
      <c r="C19" s="9" t="s">
        <v>22</v>
      </c>
      <c r="D19" s="14" t="s">
        <v>23</v>
      </c>
      <c r="E19" s="11">
        <v>527876949</v>
      </c>
      <c r="F19" s="16">
        <v>525252113</v>
      </c>
      <c r="G19" s="16">
        <f t="shared" si="0"/>
        <v>2624836</v>
      </c>
      <c r="H19" s="16"/>
    </row>
    <row r="20" spans="2:8" x14ac:dyDescent="0.4">
      <c r="B20" s="13"/>
      <c r="C20" s="13"/>
      <c r="D20" s="14" t="s">
        <v>24</v>
      </c>
      <c r="E20" s="15">
        <v>94436500</v>
      </c>
      <c r="F20" s="16">
        <v>93707929</v>
      </c>
      <c r="G20" s="16">
        <f t="shared" si="0"/>
        <v>728571</v>
      </c>
      <c r="H20" s="16"/>
    </row>
    <row r="21" spans="2:8" x14ac:dyDescent="0.4">
      <c r="B21" s="13"/>
      <c r="C21" s="13"/>
      <c r="D21" s="14" t="s">
        <v>25</v>
      </c>
      <c r="E21" s="15">
        <v>52546700</v>
      </c>
      <c r="F21" s="16">
        <v>51505038</v>
      </c>
      <c r="G21" s="16">
        <f t="shared" si="0"/>
        <v>1041662</v>
      </c>
      <c r="H21" s="16"/>
    </row>
    <row r="22" spans="2:8" x14ac:dyDescent="0.4">
      <c r="B22" s="13"/>
      <c r="C22" s="13"/>
      <c r="D22" s="14" t="s">
        <v>26</v>
      </c>
      <c r="E22" s="15">
        <v>44754000</v>
      </c>
      <c r="F22" s="16">
        <v>44249400</v>
      </c>
      <c r="G22" s="16">
        <f t="shared" si="0"/>
        <v>504600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29</v>
      </c>
      <c r="E25" s="15">
        <v>1298000</v>
      </c>
      <c r="F25" s="16">
        <v>1253474</v>
      </c>
      <c r="G25" s="16">
        <f t="shared" si="0"/>
        <v>44526</v>
      </c>
      <c r="H25" s="16"/>
    </row>
    <row r="26" spans="2:8" x14ac:dyDescent="0.4">
      <c r="B26" s="13"/>
      <c r="C26" s="13"/>
      <c r="D26" s="14" t="s">
        <v>30</v>
      </c>
      <c r="E26" s="15">
        <v>5524000</v>
      </c>
      <c r="F26" s="16">
        <v>5407647</v>
      </c>
      <c r="G26" s="16">
        <f t="shared" si="0"/>
        <v>116353</v>
      </c>
      <c r="H26" s="16"/>
    </row>
    <row r="27" spans="2:8" x14ac:dyDescent="0.4">
      <c r="B27" s="13"/>
      <c r="C27" s="13"/>
      <c r="D27" s="14" t="s">
        <v>31</v>
      </c>
      <c r="E27" s="17"/>
      <c r="F27" s="16">
        <v>0</v>
      </c>
      <c r="G27" s="16">
        <f t="shared" si="0"/>
        <v>0</v>
      </c>
      <c r="H27" s="16"/>
    </row>
    <row r="28" spans="2:8" x14ac:dyDescent="0.4">
      <c r="B28" s="13"/>
      <c r="C28" s="18"/>
      <c r="D28" s="19" t="s">
        <v>32</v>
      </c>
      <c r="E28" s="20">
        <f>+E19+E20+E21+E22+E23+E24+E25+E26+E27</f>
        <v>726436149</v>
      </c>
      <c r="F28" s="21">
        <f>+F19+F20+F21+F22+F23+F24+F25+F26+F27</f>
        <v>721375601</v>
      </c>
      <c r="G28" s="21">
        <f t="shared" si="0"/>
        <v>5060548</v>
      </c>
      <c r="H28" s="21"/>
    </row>
    <row r="29" spans="2:8" x14ac:dyDescent="0.4">
      <c r="B29" s="18"/>
      <c r="C29" s="22" t="s">
        <v>33</v>
      </c>
      <c r="D29" s="23"/>
      <c r="E29" s="20">
        <f xml:space="preserve"> +E18 - E28</f>
        <v>73025851</v>
      </c>
      <c r="F29" s="24">
        <f xml:space="preserve"> +F18 - F28</f>
        <v>72980287</v>
      </c>
      <c r="G29" s="24">
        <f t="shared" si="0"/>
        <v>45564</v>
      </c>
      <c r="H29" s="24"/>
    </row>
    <row r="30" spans="2:8" x14ac:dyDescent="0.4">
      <c r="B30" s="9" t="s">
        <v>34</v>
      </c>
      <c r="C30" s="9" t="s">
        <v>10</v>
      </c>
      <c r="D30" s="14" t="s">
        <v>35</v>
      </c>
      <c r="E30" s="11"/>
      <c r="F30" s="16">
        <v>0</v>
      </c>
      <c r="G30" s="16">
        <f t="shared" si="0"/>
        <v>0</v>
      </c>
      <c r="H30" s="16"/>
    </row>
    <row r="31" spans="2:8" x14ac:dyDescent="0.4">
      <c r="B31" s="13"/>
      <c r="C31" s="13"/>
      <c r="D31" s="14" t="s">
        <v>36</v>
      </c>
      <c r="E31" s="15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7"/>
      <c r="F34" s="16">
        <v>0</v>
      </c>
      <c r="G34" s="16">
        <f t="shared" si="0"/>
        <v>0</v>
      </c>
      <c r="H34" s="16"/>
    </row>
    <row r="35" spans="2:8" x14ac:dyDescent="0.4">
      <c r="B35" s="13"/>
      <c r="C35" s="18"/>
      <c r="D35" s="19" t="s">
        <v>40</v>
      </c>
      <c r="E35" s="20">
        <f>+E30+E31+E32+E33+E34</f>
        <v>0</v>
      </c>
      <c r="F35" s="21">
        <f>+F30+F31+F32+F33+F34</f>
        <v>0</v>
      </c>
      <c r="G35" s="21">
        <f t="shared" si="0"/>
        <v>0</v>
      </c>
      <c r="H35" s="21"/>
    </row>
    <row r="36" spans="2:8" x14ac:dyDescent="0.4">
      <c r="B36" s="13"/>
      <c r="C36" s="9" t="s">
        <v>22</v>
      </c>
      <c r="D36" s="14" t="s">
        <v>41</v>
      </c>
      <c r="E36" s="11">
        <v>17508000</v>
      </c>
      <c r="F36" s="16">
        <v>17508000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5">
        <v>45445400</v>
      </c>
      <c r="F37" s="16">
        <v>45366020</v>
      </c>
      <c r="G37" s="16">
        <f t="shared" si="0"/>
        <v>79380</v>
      </c>
      <c r="H37" s="16"/>
    </row>
    <row r="38" spans="2:8" x14ac:dyDescent="0.4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44</v>
      </c>
      <c r="E39" s="15">
        <v>672000</v>
      </c>
      <c r="F39" s="16">
        <v>660960</v>
      </c>
      <c r="G39" s="16">
        <f t="shared" si="0"/>
        <v>11040</v>
      </c>
      <c r="H39" s="16"/>
    </row>
    <row r="40" spans="2:8" x14ac:dyDescent="0.4">
      <c r="B40" s="13"/>
      <c r="C40" s="13"/>
      <c r="D40" s="14" t="s">
        <v>45</v>
      </c>
      <c r="E40" s="17"/>
      <c r="F40" s="16">
        <v>0</v>
      </c>
      <c r="G40" s="16">
        <f t="shared" si="0"/>
        <v>0</v>
      </c>
      <c r="H40" s="16"/>
    </row>
    <row r="41" spans="2:8" x14ac:dyDescent="0.4">
      <c r="B41" s="13"/>
      <c r="C41" s="18"/>
      <c r="D41" s="19" t="s">
        <v>46</v>
      </c>
      <c r="E41" s="20">
        <f>+E36+E37+E38+E39+E40</f>
        <v>63625400</v>
      </c>
      <c r="F41" s="21">
        <f>+F36+F37+F38+F39+F40</f>
        <v>63534980</v>
      </c>
      <c r="G41" s="21">
        <f t="shared" si="0"/>
        <v>90420</v>
      </c>
      <c r="H41" s="21"/>
    </row>
    <row r="42" spans="2:8" x14ac:dyDescent="0.4">
      <c r="B42" s="18"/>
      <c r="C42" s="25" t="s">
        <v>47</v>
      </c>
      <c r="D42" s="23"/>
      <c r="E42" s="20">
        <f xml:space="preserve"> +E35 - E41</f>
        <v>-63625400</v>
      </c>
      <c r="F42" s="24">
        <f xml:space="preserve"> +F35 - F41</f>
        <v>-63534980</v>
      </c>
      <c r="G42" s="24">
        <f t="shared" si="0"/>
        <v>-90420</v>
      </c>
      <c r="H42" s="24"/>
    </row>
    <row r="43" spans="2:8" x14ac:dyDescent="0.4">
      <c r="B43" s="9" t="s">
        <v>48</v>
      </c>
      <c r="C43" s="9" t="s">
        <v>10</v>
      </c>
      <c r="D43" s="14" t="s">
        <v>49</v>
      </c>
      <c r="E43" s="11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>
        <v>32000000</v>
      </c>
      <c r="F48" s="16">
        <v>32000000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7"/>
      <c r="F49" s="16">
        <v>0</v>
      </c>
      <c r="G49" s="16">
        <f t="shared" si="0"/>
        <v>0</v>
      </c>
      <c r="H49" s="16"/>
    </row>
    <row r="50" spans="2:8" x14ac:dyDescent="0.4">
      <c r="B50" s="13"/>
      <c r="C50" s="18"/>
      <c r="D50" s="19" t="s">
        <v>56</v>
      </c>
      <c r="E50" s="20">
        <f>+E43+E44+E45+E46+E47+E48+E49</f>
        <v>32000000</v>
      </c>
      <c r="F50" s="21">
        <f>+F43+F44+F45+F46+F47+F48+F49</f>
        <v>32000000</v>
      </c>
      <c r="G50" s="21">
        <f t="shared" si="0"/>
        <v>0</v>
      </c>
      <c r="H50" s="21"/>
    </row>
    <row r="51" spans="2:8" x14ac:dyDescent="0.4">
      <c r="B51" s="13"/>
      <c r="C51" s="9" t="s">
        <v>22</v>
      </c>
      <c r="D51" s="14" t="s">
        <v>57</v>
      </c>
      <c r="E51" s="11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>
        <v>29100000</v>
      </c>
      <c r="F55" s="16">
        <v>29068000</v>
      </c>
      <c r="G55" s="16">
        <f t="shared" si="0"/>
        <v>32000</v>
      </c>
      <c r="H55" s="16"/>
    </row>
    <row r="56" spans="2:8" x14ac:dyDescent="0.4">
      <c r="B56" s="13"/>
      <c r="C56" s="13"/>
      <c r="D56" s="26" t="s">
        <v>62</v>
      </c>
      <c r="E56" s="17"/>
      <c r="F56" s="27">
        <v>0</v>
      </c>
      <c r="G56" s="27">
        <f t="shared" si="0"/>
        <v>0</v>
      </c>
      <c r="H56" s="27"/>
    </row>
    <row r="57" spans="2:8" x14ac:dyDescent="0.4">
      <c r="B57" s="13"/>
      <c r="C57" s="18"/>
      <c r="D57" s="28" t="s">
        <v>63</v>
      </c>
      <c r="E57" s="20">
        <f>+E51+E52+E53+E54+E55+E56</f>
        <v>29100000</v>
      </c>
      <c r="F57" s="29">
        <f>+F51+F52+F53+F54+F55+F56</f>
        <v>29068000</v>
      </c>
      <c r="G57" s="29">
        <f t="shared" si="0"/>
        <v>32000</v>
      </c>
      <c r="H57" s="29"/>
    </row>
    <row r="58" spans="2:8" x14ac:dyDescent="0.4">
      <c r="B58" s="18"/>
      <c r="C58" s="25" t="s">
        <v>64</v>
      </c>
      <c r="D58" s="23"/>
      <c r="E58" s="20">
        <f xml:space="preserve"> +E50 - E57</f>
        <v>2900000</v>
      </c>
      <c r="F58" s="24">
        <f xml:space="preserve"> +F50 - F57</f>
        <v>2932000</v>
      </c>
      <c r="G58" s="24">
        <f t="shared" si="0"/>
        <v>-32000</v>
      </c>
      <c r="H58" s="24"/>
    </row>
    <row r="59" spans="2:8" x14ac:dyDescent="0.4">
      <c r="B59" s="30" t="s">
        <v>65</v>
      </c>
      <c r="C59" s="31"/>
      <c r="D59" s="32"/>
      <c r="E59" s="11"/>
      <c r="F59" s="33"/>
      <c r="G59" s="33">
        <f>E59 + E60</f>
        <v>0</v>
      </c>
      <c r="H59" s="33"/>
    </row>
    <row r="60" spans="2:8" x14ac:dyDescent="0.4">
      <c r="B60" s="34"/>
      <c r="C60" s="35"/>
      <c r="D60" s="36"/>
      <c r="E60" s="17"/>
      <c r="F60" s="37"/>
      <c r="G60" s="37"/>
      <c r="H60" s="37"/>
    </row>
    <row r="61" spans="2:8" x14ac:dyDescent="0.4">
      <c r="B61" s="25" t="s">
        <v>66</v>
      </c>
      <c r="C61" s="22"/>
      <c r="D61" s="23"/>
      <c r="E61" s="20">
        <f xml:space="preserve"> +E29 +E42 +E58 - (E59 + E60)</f>
        <v>12300451</v>
      </c>
      <c r="F61" s="24">
        <f xml:space="preserve"> +F29 +F42 +F58 - (F59 + F60)</f>
        <v>12377307</v>
      </c>
      <c r="G61" s="24">
        <f t="shared" si="0"/>
        <v>-76856</v>
      </c>
      <c r="H61" s="24"/>
    </row>
    <row r="62" spans="2:8" x14ac:dyDescent="0.4">
      <c r="B62" s="25" t="s">
        <v>67</v>
      </c>
      <c r="C62" s="22"/>
      <c r="D62" s="23"/>
      <c r="E62" s="20">
        <v>182909830</v>
      </c>
      <c r="F62" s="24">
        <v>182909830</v>
      </c>
      <c r="G62" s="24">
        <f t="shared" si="0"/>
        <v>0</v>
      </c>
      <c r="H62" s="24"/>
    </row>
    <row r="63" spans="2:8" x14ac:dyDescent="0.4">
      <c r="B63" s="25" t="s">
        <v>68</v>
      </c>
      <c r="C63" s="22"/>
      <c r="D63" s="23"/>
      <c r="E63" s="20">
        <f xml:space="preserve"> +E61 +E62</f>
        <v>195210281</v>
      </c>
      <c r="F63" s="24">
        <f xml:space="preserve"> +F61 +F62</f>
        <v>195287137</v>
      </c>
      <c r="G63" s="24">
        <f t="shared" si="0"/>
        <v>-76856</v>
      </c>
      <c r="H63" s="24"/>
    </row>
  </sheetData>
  <mergeCells count="12">
    <mergeCell ref="B30:B42"/>
    <mergeCell ref="C30:C35"/>
    <mergeCell ref="C36:C41"/>
    <mergeCell ref="B43:B58"/>
    <mergeCell ref="C43:C50"/>
    <mergeCell ref="C51:C57"/>
    <mergeCell ref="B3:H3"/>
    <mergeCell ref="B5:H5"/>
    <mergeCell ref="B7:D7"/>
    <mergeCell ref="B8:B29"/>
    <mergeCell ref="C8:C18"/>
    <mergeCell ref="C19:C28"/>
  </mergeCells>
  <phoneticPr fontId="1"/>
  <pageMargins left="0.7" right="0.7" top="0.75" bottom="0.75" header="0.3" footer="0.3"/>
  <pageSetup paperSize="9" fitToHeight="0" orientation="portrait" horizontalDpi="0" verticalDpi="0" r:id="rId1"/>
  <headerFooter>
    <oddHeader>&amp;L社会福祉法人以和貴会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Jimusho3</dc:creator>
  <cp:lastModifiedBy>Jimusho3</cp:lastModifiedBy>
  <dcterms:created xsi:type="dcterms:W3CDTF">2020-06-24T05:14:22Z</dcterms:created>
  <dcterms:modified xsi:type="dcterms:W3CDTF">2020-06-24T05:14:23Z</dcterms:modified>
</cp:coreProperties>
</file>