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センターR4.5.12\9 電子申請・公安委員会　★\県へ電子申請　★\決算報告電子申請　★\R3.報告電子申請　★\財務諸表　○\"/>
    </mc:Choice>
  </mc:AlternateContent>
  <bookViews>
    <workbookView xWindow="120" yWindow="30" windowWidth="14955" windowHeight="10020"/>
  </bookViews>
  <sheets>
    <sheet name="正味財産増減計算書" sheetId="14" r:id="rId1"/>
  </sheets>
  <definedNames>
    <definedName name="_xlnm.Print_Area" localSheetId="0">正味財産増減計算書!$A$1:$O$90</definedName>
  </definedNames>
  <calcPr calcId="152511"/>
</workbook>
</file>

<file path=xl/calcChain.xml><?xml version="1.0" encoding="utf-8"?>
<calcChain xmlns="http://schemas.openxmlformats.org/spreadsheetml/2006/main">
  <c r="K87" i="14" l="1"/>
  <c r="K89" i="14" s="1"/>
  <c r="K80" i="14"/>
  <c r="K81" i="14" s="1"/>
  <c r="K53" i="14"/>
  <c r="K30" i="14"/>
  <c r="H30" i="14"/>
  <c r="H53" i="14"/>
  <c r="K25" i="14"/>
  <c r="K20" i="14"/>
  <c r="K16" i="14"/>
  <c r="K13" i="14"/>
  <c r="K11" i="14"/>
  <c r="K9" i="14"/>
  <c r="K28" i="14" l="1"/>
  <c r="K72" i="14"/>
  <c r="H80" i="14"/>
  <c r="H81" i="14" s="1"/>
  <c r="N76" i="14"/>
  <c r="K73" i="14" l="1"/>
  <c r="K82" i="14" s="1"/>
  <c r="K84" i="14" s="1"/>
  <c r="K90" i="14" s="1"/>
  <c r="N79" i="14"/>
  <c r="N24" i="14" l="1"/>
  <c r="N86" i="14" l="1"/>
  <c r="H87" i="14"/>
  <c r="H20" i="14"/>
  <c r="N71" i="14" l="1"/>
  <c r="N56" i="14"/>
  <c r="N51" i="14"/>
  <c r="N83" i="14" l="1"/>
  <c r="N88" i="14" l="1"/>
  <c r="N87" i="14"/>
  <c r="N78" i="14"/>
  <c r="N80" i="14" s="1"/>
  <c r="N81" i="14" s="1"/>
  <c r="N55" i="14" l="1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54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31" i="14"/>
  <c r="N53" i="14" l="1"/>
  <c r="N27" i="14"/>
  <c r="N26" i="14"/>
  <c r="N22" i="14"/>
  <c r="N23" i="14"/>
  <c r="N21" i="14"/>
  <c r="N19" i="14"/>
  <c r="N18" i="14"/>
  <c r="N17" i="14"/>
  <c r="N15" i="14"/>
  <c r="N14" i="14"/>
  <c r="N12" i="14"/>
  <c r="N10" i="14"/>
  <c r="N20" i="14" l="1"/>
  <c r="N30" i="14"/>
  <c r="H72" i="14" l="1"/>
  <c r="H89" i="14"/>
  <c r="N89" i="14" s="1"/>
  <c r="N25" i="14"/>
  <c r="H25" i="14"/>
  <c r="N16" i="14"/>
  <c r="H16" i="14"/>
  <c r="N13" i="14"/>
  <c r="H13" i="14"/>
  <c r="N11" i="14"/>
  <c r="H11" i="14"/>
  <c r="N9" i="14"/>
  <c r="H9" i="14"/>
  <c r="N28" i="14" l="1"/>
  <c r="N72" i="14"/>
  <c r="H28" i="14"/>
  <c r="H73" i="14" s="1"/>
  <c r="H82" i="14" s="1"/>
  <c r="N73" i="14" l="1"/>
  <c r="N82" i="14" s="1"/>
  <c r="H84" i="14"/>
  <c r="N84" i="14" l="1"/>
  <c r="H90" i="14"/>
  <c r="N90" i="14" s="1"/>
</calcChain>
</file>

<file path=xl/sharedStrings.xml><?xml version="1.0" encoding="utf-8"?>
<sst xmlns="http://schemas.openxmlformats.org/spreadsheetml/2006/main" count="144" uniqueCount="75">
  <si>
    <t>受取助成金</t>
    <rPh sb="0" eb="2">
      <t>ウケトリ</t>
    </rPh>
    <rPh sb="2" eb="5">
      <t>ジョセイキン</t>
    </rPh>
    <phoneticPr fontId="1"/>
  </si>
  <si>
    <t>雑収益</t>
    <rPh sb="0" eb="3">
      <t>ザツシュウエキ</t>
    </rPh>
    <phoneticPr fontId="1"/>
  </si>
  <si>
    <t>受取利息</t>
    <rPh sb="0" eb="2">
      <t>ウケトリ</t>
    </rPh>
    <rPh sb="2" eb="4">
      <t>リソク</t>
    </rPh>
    <phoneticPr fontId="1"/>
  </si>
  <si>
    <t>(単位：円）</t>
  </si>
  <si>
    <t>特定資産運用益</t>
    <rPh sb="0" eb="2">
      <t>トクテイ</t>
    </rPh>
    <rPh sb="2" eb="4">
      <t>シサン</t>
    </rPh>
    <phoneticPr fontId="1"/>
  </si>
  <si>
    <t>受取補助金等</t>
    <rPh sb="0" eb="2">
      <t>ウケトリ</t>
    </rPh>
    <rPh sb="2" eb="6">
      <t>ホジョキントウ</t>
    </rPh>
    <phoneticPr fontId="1"/>
  </si>
  <si>
    <t>受取寄付金</t>
    <rPh sb="0" eb="2">
      <t>ウケトリ</t>
    </rPh>
    <rPh sb="2" eb="5">
      <t>キフキン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</si>
  <si>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</si>
  <si>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</si>
  <si>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</si>
  <si>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受取委託料</t>
    <rPh sb="0" eb="2">
      <t>ウケトリ</t>
    </rPh>
    <rPh sb="2" eb="5">
      <t>イタクリョウ</t>
    </rPh>
    <phoneticPr fontId="1"/>
  </si>
  <si>
    <t>受取会費</t>
    <phoneticPr fontId="1"/>
  </si>
  <si>
    <t>経常収益計</t>
    <phoneticPr fontId="1"/>
  </si>
  <si>
    <t>事業費</t>
    <phoneticPr fontId="1"/>
  </si>
  <si>
    <t>諸謝金</t>
    <phoneticPr fontId="1"/>
  </si>
  <si>
    <t>旅費交通費</t>
    <phoneticPr fontId="1"/>
  </si>
  <si>
    <t>通信運搬費</t>
    <phoneticPr fontId="1"/>
  </si>
  <si>
    <t>印刷製本費</t>
    <phoneticPr fontId="1"/>
  </si>
  <si>
    <t>手数料</t>
    <phoneticPr fontId="1"/>
  </si>
  <si>
    <t>管理費</t>
    <phoneticPr fontId="1"/>
  </si>
  <si>
    <t>給料手当</t>
    <phoneticPr fontId="1"/>
  </si>
  <si>
    <t>福利厚生費</t>
    <phoneticPr fontId="1"/>
  </si>
  <si>
    <t>減価償却費</t>
    <phoneticPr fontId="1"/>
  </si>
  <si>
    <t>経常費用計</t>
    <phoneticPr fontId="1"/>
  </si>
  <si>
    <t>当期経常増減額</t>
    <phoneticPr fontId="1"/>
  </si>
  <si>
    <t>特定資産利息</t>
    <rPh sb="0" eb="2">
      <t>トクテイ</t>
    </rPh>
    <rPh sb="2" eb="4">
      <t>シサン</t>
    </rPh>
    <phoneticPr fontId="1"/>
  </si>
  <si>
    <t>受取寄付金(警察職員)</t>
    <rPh sb="0" eb="2">
      <t>ウケトリ</t>
    </rPh>
    <rPh sb="2" eb="5">
      <t>キフキン</t>
    </rPh>
    <rPh sb="6" eb="8">
      <t>ケイサツ</t>
    </rPh>
    <rPh sb="8" eb="10">
      <t>ショクイン</t>
    </rPh>
    <phoneticPr fontId="1"/>
  </si>
  <si>
    <t>受取寄付金(一般)</t>
    <rPh sb="0" eb="2">
      <t>ウケトリ</t>
    </rPh>
    <rPh sb="2" eb="5">
      <t>キフキン</t>
    </rPh>
    <rPh sb="6" eb="8">
      <t>イッパン</t>
    </rPh>
    <phoneticPr fontId="1"/>
  </si>
  <si>
    <t>備品費</t>
    <rPh sb="0" eb="2">
      <t>ビヒン</t>
    </rPh>
    <rPh sb="2" eb="3">
      <t>ヒ</t>
    </rPh>
    <phoneticPr fontId="1"/>
  </si>
  <si>
    <t>科　目</t>
    <rPh sb="0" eb="1">
      <t>カ</t>
    </rPh>
    <rPh sb="2" eb="3">
      <t>モク</t>
    </rPh>
    <phoneticPr fontId="1"/>
  </si>
  <si>
    <t>［</t>
    <phoneticPr fontId="1"/>
  </si>
  <si>
    <t>］</t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</si>
  <si>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</si>
  <si>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</si>
  <si>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受取負担金</t>
    <rPh sb="0" eb="2">
      <t>ウケトリ</t>
    </rPh>
    <rPh sb="2" eb="5">
      <t>フタンキン</t>
    </rPh>
    <phoneticPr fontId="1"/>
  </si>
  <si>
    <t>修繕費</t>
    <rPh sb="0" eb="3">
      <t>シュウゼンヒ</t>
    </rPh>
    <phoneticPr fontId="1"/>
  </si>
  <si>
    <t>受取寄付金(支援自販機)</t>
    <rPh sb="0" eb="2">
      <t>ウケトリ</t>
    </rPh>
    <rPh sb="2" eb="5">
      <t>キフキン</t>
    </rPh>
    <rPh sb="6" eb="8">
      <t>シエン</t>
    </rPh>
    <rPh sb="8" eb="11">
      <t>ジハンキ</t>
    </rPh>
    <phoneticPr fontId="1"/>
  </si>
  <si>
    <t>燃料費</t>
    <rPh sb="0" eb="3">
      <t>ネンリョウヒ</t>
    </rPh>
    <phoneticPr fontId="1"/>
  </si>
  <si>
    <t>賃借料</t>
    <rPh sb="0" eb="3">
      <t>チンシャクリョウ</t>
    </rPh>
    <phoneticPr fontId="1"/>
  </si>
  <si>
    <t>委託費</t>
    <rPh sb="0" eb="2">
      <t>イタク</t>
    </rPh>
    <rPh sb="2" eb="3">
      <t>ヒ</t>
    </rPh>
    <phoneticPr fontId="1"/>
  </si>
  <si>
    <t>公益社団法人かがわ被害者支援センター</t>
    <rPh sb="0" eb="2">
      <t>コウエキ</t>
    </rPh>
    <rPh sb="2" eb="4">
      <t>シャダン</t>
    </rPh>
    <rPh sb="4" eb="6">
      <t>ホウジン</t>
    </rPh>
    <rPh sb="9" eb="12">
      <t>ヒガイシャ</t>
    </rPh>
    <rPh sb="12" eb="14">
      <t>シエン</t>
    </rPh>
    <phoneticPr fontId="1"/>
  </si>
  <si>
    <t>Ⅰ一般正味財産増減の部</t>
    <rPh sb="1" eb="3">
      <t>イッパン</t>
    </rPh>
    <rPh sb="3" eb="5">
      <t>ショウミ</t>
    </rPh>
    <rPh sb="5" eb="7">
      <t>ザイサン</t>
    </rPh>
    <rPh sb="7" eb="9">
      <t>ゾウゲン</t>
    </rPh>
    <rPh sb="10" eb="11">
      <t>ブ</t>
    </rPh>
    <phoneticPr fontId="1"/>
  </si>
  <si>
    <t>１．経常増減の部</t>
    <rPh sb="2" eb="4">
      <t>ケイジョウ</t>
    </rPh>
    <rPh sb="4" eb="6">
      <t>ゾウゲン</t>
    </rPh>
    <rPh sb="7" eb="8">
      <t>ブ</t>
    </rPh>
    <phoneticPr fontId="1"/>
  </si>
  <si>
    <t>(1)経常収益</t>
    <phoneticPr fontId="1"/>
  </si>
  <si>
    <t>(2)経常費用</t>
    <phoneticPr fontId="1"/>
  </si>
  <si>
    <t>当期一般正味財産増減額</t>
    <rPh sb="2" eb="4">
      <t>イッパン</t>
    </rPh>
    <rPh sb="4" eb="6">
      <t>ショウミ</t>
    </rPh>
    <rPh sb="6" eb="8">
      <t>ザイサン</t>
    </rPh>
    <rPh sb="8" eb="11">
      <t>ゾウゲンガク</t>
    </rPh>
    <phoneticPr fontId="1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</si>
  <si>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</si>
  <si>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</si>
  <si>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Ⅱ指定正味財産増減の部</t>
    <rPh sb="1" eb="3">
      <t>シテイ</t>
    </rPh>
    <rPh sb="3" eb="5">
      <t>ショウミ</t>
    </rPh>
    <rPh sb="5" eb="7">
      <t>ザイサン</t>
    </rPh>
    <rPh sb="7" eb="9">
      <t>ゾウゲン</t>
    </rPh>
    <rPh sb="10" eb="11">
      <t>ブ</t>
    </rPh>
    <phoneticPr fontId="1"/>
  </si>
  <si>
    <t>当期指定正味財産増減額</t>
    <rPh sb="0" eb="2">
      <t>トウキ</t>
    </rPh>
    <rPh sb="2" eb="4">
      <t>シテイ</t>
    </rPh>
    <rPh sb="4" eb="6">
      <t>ショウミ</t>
    </rPh>
    <rPh sb="6" eb="8">
      <t>ザイサン</t>
    </rPh>
    <rPh sb="8" eb="11">
      <t>ゾウゲンガク</t>
    </rPh>
    <phoneticPr fontId="1"/>
  </si>
  <si>
    <t>指定正味財産期首残高</t>
    <rPh sb="0" eb="2">
      <t>シテイ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</si>
  <si>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指定正味財産期末残高</t>
    <rPh sb="0" eb="2">
      <t>シテイ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</si>
  <si>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Ⅲ正味財産期末残高</t>
    <phoneticPr fontId="1"/>
  </si>
  <si>
    <t>正会員会費</t>
    <rPh sb="0" eb="1">
      <t>セイ</t>
    </rPh>
    <rPh sb="1" eb="3">
      <t>カイイン</t>
    </rPh>
    <rPh sb="3" eb="5">
      <t>カイヒ</t>
    </rPh>
    <phoneticPr fontId="1"/>
  </si>
  <si>
    <t>広報費</t>
    <rPh sb="0" eb="2">
      <t>コウホウ</t>
    </rPh>
    <rPh sb="2" eb="3">
      <t>ヒ</t>
    </rPh>
    <phoneticPr fontId="1"/>
  </si>
  <si>
    <t>支払負担金</t>
    <rPh sb="0" eb="2">
      <t>シハライ</t>
    </rPh>
    <rPh sb="2" eb="5">
      <t>フタンキン</t>
    </rPh>
    <phoneticPr fontId="1"/>
  </si>
  <si>
    <t>賛助会員会費</t>
    <rPh sb="0" eb="2">
      <t>サンジョ</t>
    </rPh>
    <rPh sb="2" eb="4">
      <t>カイイン</t>
    </rPh>
    <rPh sb="4" eb="6">
      <t>カイヒ</t>
    </rPh>
    <phoneticPr fontId="1"/>
  </si>
  <si>
    <t>事業収益</t>
    <rPh sb="0" eb="2">
      <t>ジギョウ</t>
    </rPh>
    <rPh sb="2" eb="4">
      <t>シュウエキ</t>
    </rPh>
    <phoneticPr fontId="1"/>
  </si>
  <si>
    <t>自販機収益</t>
    <rPh sb="0" eb="3">
      <t>ジハンキ</t>
    </rPh>
    <rPh sb="3" eb="5">
      <t>シュウエキ</t>
    </rPh>
    <phoneticPr fontId="1"/>
  </si>
  <si>
    <t>正 味 財 産 増 減 計 算 書</t>
    <phoneticPr fontId="1"/>
  </si>
  <si>
    <t>当年度</t>
    <rPh sb="0" eb="3">
      <t>トウネンド</t>
    </rPh>
    <phoneticPr fontId="1"/>
  </si>
  <si>
    <t>前年度</t>
    <rPh sb="0" eb="3">
      <t>ゼンネンド</t>
    </rPh>
    <phoneticPr fontId="1"/>
  </si>
  <si>
    <t>増減</t>
    <rPh sb="0" eb="2">
      <t>ゾウゲン</t>
    </rPh>
    <phoneticPr fontId="1"/>
  </si>
  <si>
    <t>雑費</t>
    <rPh sb="0" eb="2">
      <t>ザッピ</t>
    </rPh>
    <phoneticPr fontId="1"/>
  </si>
  <si>
    <t>一般正味財産への振替額</t>
    <rPh sb="0" eb="2">
      <t>イッパン</t>
    </rPh>
    <rPh sb="2" eb="4">
      <t>ショウミ</t>
    </rPh>
    <rPh sb="4" eb="6">
      <t>ザイサン</t>
    </rPh>
    <rPh sb="8" eb="10">
      <t>フリカエ</t>
    </rPh>
    <rPh sb="10" eb="11">
      <t>ガク</t>
    </rPh>
    <phoneticPr fontId="1"/>
  </si>
  <si>
    <t>受取寄付金(指定正味財産振替)</t>
    <rPh sb="0" eb="2">
      <t>ウケトリ</t>
    </rPh>
    <rPh sb="2" eb="5">
      <t>キフキン</t>
    </rPh>
    <rPh sb="6" eb="8">
      <t>シテイ</t>
    </rPh>
    <rPh sb="8" eb="10">
      <t>ショウミ</t>
    </rPh>
    <rPh sb="10" eb="12">
      <t>ザイサン</t>
    </rPh>
    <rPh sb="12" eb="14">
      <t>フリカエ</t>
    </rPh>
    <phoneticPr fontId="1"/>
  </si>
  <si>
    <t>法人税等充当額</t>
    <rPh sb="0" eb="3">
      <t>ホウジンゼイ</t>
    </rPh>
    <rPh sb="3" eb="4">
      <t>トウ</t>
    </rPh>
    <rPh sb="4" eb="6">
      <t>ジュウトウ</t>
    </rPh>
    <rPh sb="6" eb="7">
      <t>ガク</t>
    </rPh>
    <phoneticPr fontId="1"/>
  </si>
  <si>
    <t>固定資産除去(敷金)</t>
    <rPh sb="0" eb="2">
      <t>コテイ</t>
    </rPh>
    <rPh sb="2" eb="4">
      <t>シサン</t>
    </rPh>
    <rPh sb="4" eb="6">
      <t>ジョキョ</t>
    </rPh>
    <rPh sb="7" eb="9">
      <t>シキキン</t>
    </rPh>
    <phoneticPr fontId="1"/>
  </si>
  <si>
    <t>(1)経常外収益</t>
    <rPh sb="5" eb="6">
      <t>ガイ</t>
    </rPh>
    <phoneticPr fontId="1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</si>
  <si>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1"/>
  </si>
  <si>
    <t>２．経常外増減の部</t>
    <rPh sb="2" eb="4">
      <t>ケイジョウ</t>
    </rPh>
    <rPh sb="4" eb="5">
      <t>ガイ</t>
    </rPh>
    <rPh sb="5" eb="7">
      <t>ゾウゲン</t>
    </rPh>
    <rPh sb="8" eb="9">
      <t>ブ</t>
    </rPh>
    <phoneticPr fontId="1"/>
  </si>
  <si>
    <t>(2)経常外費用</t>
    <rPh sb="5" eb="6">
      <t>ガイ</t>
    </rPh>
    <rPh sb="6" eb="8">
      <t>ヒヨウ</t>
    </rPh>
    <phoneticPr fontId="1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</si>
  <si>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1"/>
  </si>
  <si>
    <t>当期経常外増減額</t>
    <rPh sb="4" eb="5">
      <t>ガイ</t>
    </rPh>
    <phoneticPr fontId="1"/>
  </si>
  <si>
    <t>令和３年４月1日～令和４年３月31日まで</t>
    <rPh sb="0" eb="2">
      <t>レイワ</t>
    </rPh>
    <rPh sb="9" eb="11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</si>
</sst>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u/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0" xfId="0" applyNumberFormat="1" applyFont="1" applyBorder="1">
      <alignment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4" xfId="0" applyNumberFormat="1" applyFont="1" applyBorder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9" xfId="0" applyNumberFormat="1" applyFont="1" applyBorder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5" xfId="0" applyNumberFormat="1" applyFont="1" applyBorder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distributed" vertical="center"/>
    </xf>
    <xf numFmtId="176" fontId="5" fillId="0" borderId="5" xfId="0" applyNumberFormat="1" applyFont="1" applyBorder="1" applyAlignment="1">
      <alignment horizontal="distributed" vertical="center"/>
    </xf>
    <xf numFmtId="176" fontId="5" fillId="0" borderId="0" xfId="0" applyNumberFormat="1" applyFont="1" applyBorder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0" xfId="0" applyNumberFormat="1" applyFont="1" applyBorder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distributed" vertical="center"/>
    </xf>
    <xf numFmtId="176" fontId="5" fillId="0" borderId="20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3" xfId="0" applyNumberFormat="1" applyFont="1" applyBorder="1">
      <alignment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3" xfId="0" applyNumberFormat="1" applyFont="1" applyBorder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2" xfId="0" applyNumberFormat="1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5" fillId="0" borderId="21" xfId="0" applyNumberFormat="1" applyFont="1" applyBorder="1">
      <alignment vertical="center"/>
    </xf>
    <xf numFmtId="176" fontId="5" fillId="0" borderId="22" xfId="0" applyNumberFormat="1" applyFont="1" applyBorder="1" applyAlignment="1">
      <alignment horizontal="left" vertical="center"/>
    </xf>
    <xf numFmtId="176" fontId="5" fillId="0" borderId="22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1" xfId="0" applyNumberFormat="1" applyFont="1" applyBorder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5" fillId="0" borderId="2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4" xfId="0" applyNumberFormat="1" applyFont="1" applyBorder="1">
      <alignment vertical="center"/>
    </xf>
    <xf numFmtId="176" fontId="2" fillId="0" borderId="25" xfId="0" applyNumberFormat="1" applyFont="1" applyBorder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5" fillId="0" borderId="9" xfId="0" applyNumberFormat="1" applyFont="1" applyBorder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6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view="pageBreakPreview" topLeftCell="A55" zoomScaleNormal="100" zoomScaleSheetLayoutView="100" workbookViewId="0">
      <selection activeCell="H90" sqref="H90"/>
    </sheetView>
  </sheetViews>
  <sheetFormatPr defaultRowHeight="12"/>
  <cols>
    <col min="1" max="4" width="1.25" style="1" customWidth="1"/>
    <col min="5" max="5" width="21.25" style="1" customWidth="1"/>
    <col min="6" max="6" width="1.875" style="1" customWidth="1"/>
    <col min="7" max="7" width="2.5" style="6" customWidth="1"/>
    <col min="8" max="8" width="13.75" style="1" customWidth="1"/>
    <col min="9" max="9" width="2.5" style="9" customWidth="1"/>
    <col min="10" max="10" width="2.5" style="1" customWidth="1"/>
    <col min="11" max="11" width="13.75" style="1" customWidth="1"/>
    <col min="12" max="12" width="2.5" style="9" customWidth="1"/>
    <col min="13" max="13" width="2.5" style="1" customWidth="1"/>
    <col min="14" max="14" width="13.75" style="1" customWidth="1"/>
    <col min="15" max="15" width="2.5" style="9" customWidth="1"/>
    <col min="16" max="16" width="10.25" style="1" bestFit="1" customWidth="1"/>
    <col min="17" max="17" width="10.5" style="1" bestFit="1" customWidth="1"/>
    <col min="18" max="16384" width="9" style="1"/>
  </cols>
  <sheetData>
    <row r="1" spans="1:17" ht="18.75" customHeight="1">
      <c r="A1" s="113" t="s">
        <v>59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7" ht="18.75" customHeight="1">
      <c r="A2" s="114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7" ht="14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88"/>
      <c r="L3" s="12"/>
      <c r="M3" s="12"/>
      <c r="N3" s="12"/>
      <c r="O3" s="12"/>
    </row>
    <row r="4" spans="1:17" ht="16.5" customHeight="1">
      <c r="A4" s="115" t="s">
        <v>40</v>
      </c>
      <c r="B4" s="115"/>
      <c r="C4" s="115"/>
      <c r="D4" s="115"/>
      <c r="E4" s="115"/>
      <c r="F4" s="115"/>
      <c r="G4" s="115"/>
      <c r="H4" s="115"/>
      <c r="I4" s="115"/>
      <c r="J4" s="19"/>
      <c r="K4" s="19"/>
      <c r="L4" s="5"/>
      <c r="M4" s="19"/>
      <c r="N4" s="5" t="s">
        <v>3</v>
      </c>
      <c r="O4" s="5"/>
    </row>
    <row r="5" spans="1:17" ht="16.5" customHeight="1">
      <c r="A5" s="116" t="s">
        <v>29</v>
      </c>
      <c r="B5" s="117"/>
      <c r="C5" s="117"/>
      <c r="D5" s="117"/>
      <c r="E5" s="117"/>
      <c r="F5" s="118"/>
      <c r="G5" s="116" t="s">
        <v>60</v>
      </c>
      <c r="H5" s="117"/>
      <c r="I5" s="118"/>
      <c r="J5" s="116" t="s">
        <v>61</v>
      </c>
      <c r="K5" s="117"/>
      <c r="L5" s="118"/>
      <c r="M5" s="116" t="s">
        <v>62</v>
      </c>
      <c r="N5" s="117"/>
      <c r="O5" s="118"/>
    </row>
    <row r="6" spans="1:17" ht="16.5" customHeight="1">
      <c r="A6" s="44" t="s">
        <v>41</v>
      </c>
      <c r="B6" s="45"/>
      <c r="C6" s="45"/>
      <c r="D6" s="46"/>
      <c r="E6" s="46"/>
      <c r="F6" s="47"/>
      <c r="G6" s="48"/>
      <c r="H6" s="46"/>
      <c r="I6" s="47"/>
      <c r="J6" s="48"/>
      <c r="K6" s="87"/>
      <c r="L6" s="47"/>
      <c r="M6" s="48"/>
      <c r="N6" s="46"/>
      <c r="O6" s="47"/>
    </row>
    <row r="7" spans="1:17" ht="16.5" customHeight="1">
      <c r="A7" s="48"/>
      <c r="B7" s="45" t="s">
        <v>42</v>
      </c>
      <c r="C7" s="46"/>
      <c r="D7" s="46"/>
      <c r="E7" s="46"/>
      <c r="F7" s="47"/>
      <c r="G7" s="48"/>
      <c r="H7" s="46"/>
      <c r="I7" s="47"/>
      <c r="J7" s="48"/>
      <c r="K7" s="87"/>
      <c r="L7" s="47"/>
      <c r="M7" s="48"/>
      <c r="N7" s="46"/>
      <c r="O7" s="47"/>
    </row>
    <row r="8" spans="1:17" ht="16.5" customHeight="1">
      <c r="A8" s="49"/>
      <c r="B8" s="50"/>
      <c r="C8" s="50" t="s">
        <v>43</v>
      </c>
      <c r="D8" s="51"/>
      <c r="E8" s="50"/>
      <c r="F8" s="52"/>
      <c r="G8" s="53"/>
      <c r="H8" s="50"/>
      <c r="I8" s="54"/>
      <c r="J8" s="55"/>
      <c r="K8" s="50"/>
      <c r="L8" s="54"/>
      <c r="M8" s="55"/>
      <c r="N8" s="50"/>
      <c r="O8" s="54"/>
      <c r="P8" s="119"/>
      <c r="Q8" s="120"/>
    </row>
    <row r="9" spans="1:17" ht="16.5" customHeight="1">
      <c r="A9" s="56"/>
      <c r="B9" s="57"/>
      <c r="C9" s="57"/>
      <c r="D9" s="57" t="s">
        <v>4</v>
      </c>
      <c r="E9" s="58"/>
      <c r="F9" s="59"/>
      <c r="G9" s="27" t="s">
        <v>30</v>
      </c>
      <c r="H9" s="28">
        <f>SUM(H10)</f>
        <v>860</v>
      </c>
      <c r="I9" s="25" t="s">
        <v>31</v>
      </c>
      <c r="J9" s="27" t="s">
        <v>30</v>
      </c>
      <c r="K9" s="28">
        <f>SUM(K10)</f>
        <v>3435</v>
      </c>
      <c r="L9" s="25" t="s">
        <v>31</v>
      </c>
      <c r="M9" s="27" t="s">
        <v>30</v>
      </c>
      <c r="N9" s="28">
        <f>SUM(N10)</f>
        <v>-2575</v>
      </c>
      <c r="O9" s="25" t="s">
        <v>31</v>
      </c>
      <c r="P9" s="3"/>
      <c r="Q9" s="3"/>
    </row>
    <row r="10" spans="1:17" ht="16.5" customHeight="1">
      <c r="A10" s="55"/>
      <c r="B10" s="50"/>
      <c r="C10" s="50"/>
      <c r="D10" s="50"/>
      <c r="E10" s="60" t="s">
        <v>25</v>
      </c>
      <c r="F10" s="52"/>
      <c r="G10" s="4"/>
      <c r="H10" s="24">
        <v>860</v>
      </c>
      <c r="I10" s="7"/>
      <c r="J10" s="4"/>
      <c r="K10" s="112">
        <v>3435</v>
      </c>
      <c r="L10" s="7"/>
      <c r="M10" s="2"/>
      <c r="N10" s="24">
        <f>H10-K10</f>
        <v>-2575</v>
      </c>
      <c r="O10" s="7"/>
      <c r="P10" s="3"/>
      <c r="Q10" s="3"/>
    </row>
    <row r="11" spans="1:17" ht="16.5" customHeight="1">
      <c r="A11" s="56"/>
      <c r="B11" s="57"/>
      <c r="C11" s="57"/>
      <c r="D11" s="57" t="s">
        <v>57</v>
      </c>
      <c r="E11" s="58"/>
      <c r="F11" s="59"/>
      <c r="G11" s="27" t="s">
        <v>30</v>
      </c>
      <c r="H11" s="28">
        <f>SUM(H12)</f>
        <v>247713</v>
      </c>
      <c r="I11" s="25" t="s">
        <v>31</v>
      </c>
      <c r="J11" s="27" t="s">
        <v>30</v>
      </c>
      <c r="K11" s="28">
        <f>SUM(K12)</f>
        <v>121358</v>
      </c>
      <c r="L11" s="25" t="s">
        <v>31</v>
      </c>
      <c r="M11" s="27" t="s">
        <v>30</v>
      </c>
      <c r="N11" s="28">
        <f>SUM(N12)</f>
        <v>126355</v>
      </c>
      <c r="O11" s="25" t="s">
        <v>31</v>
      </c>
      <c r="P11" s="3"/>
      <c r="Q11" s="3"/>
    </row>
    <row r="12" spans="1:17" ht="16.5" customHeight="1">
      <c r="A12" s="55"/>
      <c r="B12" s="50"/>
      <c r="C12" s="50"/>
      <c r="D12" s="50"/>
      <c r="E12" s="60" t="s">
        <v>58</v>
      </c>
      <c r="F12" s="52"/>
      <c r="G12" s="4"/>
      <c r="H12" s="24">
        <v>247713</v>
      </c>
      <c r="I12" s="7"/>
      <c r="J12" s="4"/>
      <c r="K12" s="112">
        <v>121358</v>
      </c>
      <c r="L12" s="7"/>
      <c r="M12" s="2"/>
      <c r="N12" s="24">
        <f>H12-K12</f>
        <v>126355</v>
      </c>
      <c r="O12" s="7"/>
      <c r="P12" s="3"/>
      <c r="Q12" s="3"/>
    </row>
    <row r="13" spans="1:17" ht="16.5" customHeight="1">
      <c r="A13" s="56"/>
      <c r="B13" s="57"/>
      <c r="C13" s="57"/>
      <c r="D13" s="57" t="s">
        <v>11</v>
      </c>
      <c r="E13" s="58"/>
      <c r="F13" s="59"/>
      <c r="G13" s="27" t="s">
        <v>30</v>
      </c>
      <c r="H13" s="28">
        <f>SUM(H14:H15)</f>
        <v>1073000</v>
      </c>
      <c r="I13" s="25" t="s">
        <v>31</v>
      </c>
      <c r="J13" s="27" t="s">
        <v>30</v>
      </c>
      <c r="K13" s="28">
        <f>SUM(K14:K15)</f>
        <v>1014852</v>
      </c>
      <c r="L13" s="25" t="s">
        <v>31</v>
      </c>
      <c r="M13" s="27" t="s">
        <v>30</v>
      </c>
      <c r="N13" s="28">
        <f>SUM(N14:N15)</f>
        <v>58148</v>
      </c>
      <c r="O13" s="25" t="s">
        <v>31</v>
      </c>
      <c r="P13" s="3"/>
      <c r="Q13" s="3"/>
    </row>
    <row r="14" spans="1:17" ht="16.5" customHeight="1">
      <c r="A14" s="55"/>
      <c r="B14" s="50"/>
      <c r="C14" s="50"/>
      <c r="D14" s="50"/>
      <c r="E14" s="60" t="s">
        <v>53</v>
      </c>
      <c r="F14" s="52"/>
      <c r="G14" s="4"/>
      <c r="H14" s="24">
        <v>240000</v>
      </c>
      <c r="I14" s="7"/>
      <c r="J14" s="4"/>
      <c r="K14" s="112">
        <v>240000</v>
      </c>
      <c r="L14" s="7"/>
      <c r="M14" s="2"/>
      <c r="N14" s="24">
        <f>H14-K14</f>
        <v>0</v>
      </c>
      <c r="O14" s="7"/>
      <c r="P14" s="3"/>
      <c r="Q14" s="3"/>
    </row>
    <row r="15" spans="1:17" ht="16.5" customHeight="1">
      <c r="A15" s="56"/>
      <c r="B15" s="57"/>
      <c r="C15" s="57"/>
      <c r="D15" s="57"/>
      <c r="E15" s="61" t="s">
        <v>56</v>
      </c>
      <c r="F15" s="59"/>
      <c r="G15" s="27"/>
      <c r="H15" s="14">
        <v>833000</v>
      </c>
      <c r="I15" s="25"/>
      <c r="J15" s="27"/>
      <c r="K15" s="14">
        <v>774852</v>
      </c>
      <c r="L15" s="25"/>
      <c r="M15" s="15"/>
      <c r="N15" s="14">
        <f>H15-K15</f>
        <v>58148</v>
      </c>
      <c r="O15" s="25"/>
      <c r="P15" s="3"/>
      <c r="Q15" s="3"/>
    </row>
    <row r="16" spans="1:17" ht="16.5" customHeight="1">
      <c r="A16" s="55"/>
      <c r="B16" s="50"/>
      <c r="C16" s="50"/>
      <c r="D16" s="50" t="s">
        <v>5</v>
      </c>
      <c r="E16" s="62"/>
      <c r="F16" s="52"/>
      <c r="G16" s="4" t="s">
        <v>30</v>
      </c>
      <c r="H16" s="29">
        <f>SUM(H17:H19)</f>
        <v>23945420</v>
      </c>
      <c r="I16" s="7" t="s">
        <v>31</v>
      </c>
      <c r="J16" s="4" t="s">
        <v>30</v>
      </c>
      <c r="K16" s="29">
        <f>SUM(K17:K19)</f>
        <v>25373393</v>
      </c>
      <c r="L16" s="7" t="s">
        <v>31</v>
      </c>
      <c r="M16" s="4" t="s">
        <v>30</v>
      </c>
      <c r="N16" s="29">
        <f>SUM(N17:N19)</f>
        <v>-1427973</v>
      </c>
      <c r="O16" s="7" t="s">
        <v>31</v>
      </c>
      <c r="P16" s="3"/>
      <c r="Q16" s="3"/>
    </row>
    <row r="17" spans="1:17" ht="16.5" customHeight="1">
      <c r="A17" s="56"/>
      <c r="B17" s="57"/>
      <c r="C17" s="57"/>
      <c r="D17" s="57"/>
      <c r="E17" s="61" t="s">
        <v>10</v>
      </c>
      <c r="F17" s="59"/>
      <c r="G17" s="27"/>
      <c r="H17" s="14">
        <v>18612748</v>
      </c>
      <c r="I17" s="25"/>
      <c r="J17" s="27"/>
      <c r="K17" s="14">
        <v>19569397</v>
      </c>
      <c r="L17" s="25"/>
      <c r="M17" s="15"/>
      <c r="N17" s="14">
        <f>H17-K17</f>
        <v>-956649</v>
      </c>
      <c r="O17" s="25"/>
      <c r="P17" s="3"/>
      <c r="Q17" s="3"/>
    </row>
    <row r="18" spans="1:17" ht="16.5" customHeight="1">
      <c r="A18" s="55"/>
      <c r="B18" s="50"/>
      <c r="C18" s="50"/>
      <c r="D18" s="50"/>
      <c r="E18" s="60" t="s">
        <v>0</v>
      </c>
      <c r="F18" s="52"/>
      <c r="G18" s="4"/>
      <c r="H18" s="30">
        <v>3832672</v>
      </c>
      <c r="I18" s="7"/>
      <c r="J18" s="4"/>
      <c r="K18" s="30">
        <v>4303996</v>
      </c>
      <c r="L18" s="7"/>
      <c r="M18" s="2"/>
      <c r="N18" s="30">
        <f>H18-K18</f>
        <v>-471324</v>
      </c>
      <c r="O18" s="7"/>
      <c r="P18" s="3"/>
      <c r="Q18" s="3"/>
    </row>
    <row r="19" spans="1:17" ht="16.5" customHeight="1">
      <c r="A19" s="56"/>
      <c r="B19" s="57"/>
      <c r="C19" s="57"/>
      <c r="D19" s="57"/>
      <c r="E19" s="61" t="s">
        <v>34</v>
      </c>
      <c r="F19" s="59"/>
      <c r="G19" s="27"/>
      <c r="H19" s="14">
        <v>1500000</v>
      </c>
      <c r="I19" s="25"/>
      <c r="J19" s="27"/>
      <c r="K19" s="14">
        <v>1500000</v>
      </c>
      <c r="L19" s="25"/>
      <c r="M19" s="15"/>
      <c r="N19" s="14">
        <f>H19-K19</f>
        <v>0</v>
      </c>
      <c r="O19" s="25"/>
      <c r="P19" s="3"/>
      <c r="Q19" s="3"/>
    </row>
    <row r="20" spans="1:17" ht="16.5" customHeight="1">
      <c r="A20" s="55"/>
      <c r="B20" s="50"/>
      <c r="C20" s="50"/>
      <c r="D20" s="50" t="s">
        <v>6</v>
      </c>
      <c r="E20" s="60"/>
      <c r="F20" s="52"/>
      <c r="G20" s="4" t="s">
        <v>30</v>
      </c>
      <c r="H20" s="29">
        <f>SUM(H21:H24)</f>
        <v>5724907</v>
      </c>
      <c r="I20" s="7" t="s">
        <v>31</v>
      </c>
      <c r="J20" s="4" t="s">
        <v>30</v>
      </c>
      <c r="K20" s="29">
        <f>SUM(K21:K24)</f>
        <v>6684445</v>
      </c>
      <c r="L20" s="7" t="s">
        <v>31</v>
      </c>
      <c r="M20" s="4" t="s">
        <v>30</v>
      </c>
      <c r="N20" s="29">
        <f>SUM(N21:N24)</f>
        <v>-959538</v>
      </c>
      <c r="O20" s="7" t="s">
        <v>31</v>
      </c>
      <c r="P20" s="3"/>
      <c r="Q20" s="3"/>
    </row>
    <row r="21" spans="1:17" ht="16.5" customHeight="1">
      <c r="A21" s="56"/>
      <c r="B21" s="57"/>
      <c r="C21" s="57"/>
      <c r="D21" s="57"/>
      <c r="E21" s="61" t="s">
        <v>27</v>
      </c>
      <c r="F21" s="59"/>
      <c r="G21" s="27"/>
      <c r="H21" s="28">
        <v>666802</v>
      </c>
      <c r="I21" s="25"/>
      <c r="J21" s="27"/>
      <c r="K21" s="28">
        <v>732465</v>
      </c>
      <c r="L21" s="25"/>
      <c r="M21" s="27"/>
      <c r="N21" s="28">
        <f>H21-K21</f>
        <v>-65663</v>
      </c>
      <c r="O21" s="25"/>
      <c r="P21" s="3"/>
      <c r="Q21" s="3"/>
    </row>
    <row r="22" spans="1:17" ht="16.5" customHeight="1">
      <c r="A22" s="55"/>
      <c r="B22" s="50"/>
      <c r="C22" s="50"/>
      <c r="D22" s="50"/>
      <c r="E22" s="60" t="s">
        <v>26</v>
      </c>
      <c r="F22" s="52"/>
      <c r="G22" s="4"/>
      <c r="H22" s="29">
        <v>2242000</v>
      </c>
      <c r="I22" s="7"/>
      <c r="J22" s="4"/>
      <c r="K22" s="29">
        <v>2241000</v>
      </c>
      <c r="L22" s="7"/>
      <c r="M22" s="4"/>
      <c r="N22" s="28">
        <f>H22-K22</f>
        <v>1000</v>
      </c>
      <c r="O22" s="7"/>
      <c r="P22" s="3"/>
      <c r="Q22" s="3"/>
    </row>
    <row r="23" spans="1:17" ht="16.5" customHeight="1">
      <c r="A23" s="56"/>
      <c r="B23" s="57"/>
      <c r="C23" s="57"/>
      <c r="D23" s="57"/>
      <c r="E23" s="61" t="s">
        <v>36</v>
      </c>
      <c r="F23" s="59"/>
      <c r="G23" s="27"/>
      <c r="H23" s="28">
        <v>2816105</v>
      </c>
      <c r="I23" s="25"/>
      <c r="J23" s="27"/>
      <c r="K23" s="28">
        <v>2710980</v>
      </c>
      <c r="L23" s="25"/>
      <c r="M23" s="27"/>
      <c r="N23" s="28">
        <f>H23-K23</f>
        <v>105125</v>
      </c>
      <c r="O23" s="25"/>
      <c r="P23" s="3"/>
      <c r="Q23" s="3"/>
    </row>
    <row r="24" spans="1:17" ht="16.5" customHeight="1">
      <c r="A24" s="56"/>
      <c r="B24" s="57"/>
      <c r="C24" s="57"/>
      <c r="D24" s="57"/>
      <c r="E24" s="121" t="s">
        <v>65</v>
      </c>
      <c r="F24" s="122"/>
      <c r="G24" s="27"/>
      <c r="H24" s="28">
        <v>0</v>
      </c>
      <c r="I24" s="25"/>
      <c r="J24" s="27"/>
      <c r="K24" s="28">
        <v>1000000</v>
      </c>
      <c r="L24" s="25"/>
      <c r="M24" s="27"/>
      <c r="N24" s="28">
        <f>H24-K24</f>
        <v>-1000000</v>
      </c>
      <c r="O24" s="25"/>
      <c r="P24" s="3"/>
      <c r="Q24" s="3"/>
    </row>
    <row r="25" spans="1:17" ht="16.5" customHeight="1">
      <c r="A25" s="55"/>
      <c r="B25" s="50"/>
      <c r="C25" s="50"/>
      <c r="D25" s="50" t="s">
        <v>1</v>
      </c>
      <c r="E25" s="62"/>
      <c r="F25" s="52"/>
      <c r="G25" s="4" t="s">
        <v>30</v>
      </c>
      <c r="H25" s="29">
        <f>SUM(H26:H27)</f>
        <v>908</v>
      </c>
      <c r="I25" s="7" t="s">
        <v>31</v>
      </c>
      <c r="J25" s="4" t="s">
        <v>30</v>
      </c>
      <c r="K25" s="29">
        <f>SUM(K26:K27)</f>
        <v>562</v>
      </c>
      <c r="L25" s="7" t="s">
        <v>31</v>
      </c>
      <c r="M25" s="4" t="s">
        <v>30</v>
      </c>
      <c r="N25" s="29">
        <f>SUM(N26:N27)</f>
        <v>346</v>
      </c>
      <c r="O25" s="7" t="s">
        <v>31</v>
      </c>
      <c r="P25" s="3"/>
      <c r="Q25" s="3"/>
    </row>
    <row r="26" spans="1:17" ht="16.5" customHeight="1">
      <c r="A26" s="56"/>
      <c r="B26" s="57"/>
      <c r="C26" s="57"/>
      <c r="D26" s="57"/>
      <c r="E26" s="61" t="s">
        <v>2</v>
      </c>
      <c r="F26" s="59"/>
      <c r="G26" s="27"/>
      <c r="H26" s="14">
        <v>150</v>
      </c>
      <c r="I26" s="25"/>
      <c r="J26" s="27"/>
      <c r="K26" s="14">
        <v>562</v>
      </c>
      <c r="L26" s="25"/>
      <c r="M26" s="15"/>
      <c r="N26" s="14">
        <f>H26-K26</f>
        <v>-412</v>
      </c>
      <c r="O26" s="25"/>
      <c r="P26" s="3"/>
      <c r="Q26" s="3"/>
    </row>
    <row r="27" spans="1:17" ht="16.5" customHeight="1">
      <c r="A27" s="55"/>
      <c r="B27" s="50"/>
      <c r="C27" s="50"/>
      <c r="D27" s="50"/>
      <c r="E27" s="60" t="s">
        <v>1</v>
      </c>
      <c r="F27" s="52"/>
      <c r="G27" s="4"/>
      <c r="H27" s="24">
        <v>758</v>
      </c>
      <c r="I27" s="7"/>
      <c r="J27" s="4"/>
      <c r="K27" s="112">
        <v>0</v>
      </c>
      <c r="L27" s="7"/>
      <c r="M27" s="2"/>
      <c r="N27" s="14">
        <f>H27-K27</f>
        <v>758</v>
      </c>
      <c r="O27" s="7"/>
      <c r="P27" s="3"/>
      <c r="Q27" s="3"/>
    </row>
    <row r="28" spans="1:17" ht="16.5" customHeight="1" thickBot="1">
      <c r="A28" s="63"/>
      <c r="B28" s="64"/>
      <c r="C28" s="64" t="s">
        <v>12</v>
      </c>
      <c r="D28" s="65"/>
      <c r="E28" s="64"/>
      <c r="F28" s="66"/>
      <c r="G28" s="31"/>
      <c r="H28" s="17">
        <f>SUM(H9,H11,H13,H16,H20,H25)</f>
        <v>30992808</v>
      </c>
      <c r="I28" s="32"/>
      <c r="J28" s="31"/>
      <c r="K28" s="17">
        <f>SUM(K9,K11,K13,K16,K20,K25)</f>
        <v>33198045</v>
      </c>
      <c r="L28" s="32"/>
      <c r="M28" s="18"/>
      <c r="N28" s="17">
        <f>SUM(N9,N11,N13,N16,N20,N25)</f>
        <v>-2205237</v>
      </c>
      <c r="O28" s="32"/>
      <c r="P28" s="119"/>
      <c r="Q28" s="120"/>
    </row>
    <row r="29" spans="1:17" ht="16.5" customHeight="1">
      <c r="A29" s="49"/>
      <c r="B29" s="50"/>
      <c r="C29" s="50" t="s">
        <v>44</v>
      </c>
      <c r="D29" s="50"/>
      <c r="E29" s="50"/>
      <c r="F29" s="52"/>
      <c r="G29" s="4"/>
      <c r="H29" s="24"/>
      <c r="I29" s="7"/>
      <c r="J29" s="4"/>
      <c r="K29" s="112"/>
      <c r="L29" s="7"/>
      <c r="M29" s="2"/>
      <c r="N29" s="24"/>
      <c r="O29" s="7"/>
      <c r="P29" s="119"/>
      <c r="Q29" s="120"/>
    </row>
    <row r="30" spans="1:17" ht="16.5" customHeight="1">
      <c r="A30" s="56"/>
      <c r="B30" s="57"/>
      <c r="C30" s="57"/>
      <c r="D30" s="57" t="s">
        <v>13</v>
      </c>
      <c r="E30" s="58"/>
      <c r="F30" s="59"/>
      <c r="G30" s="27" t="s">
        <v>30</v>
      </c>
      <c r="H30" s="14">
        <f>SUM(H31:H51)</f>
        <v>27241077</v>
      </c>
      <c r="I30" s="33" t="s">
        <v>31</v>
      </c>
      <c r="J30" s="27" t="s">
        <v>30</v>
      </c>
      <c r="K30" s="14">
        <f>SUM(K31:K51)</f>
        <v>29488081</v>
      </c>
      <c r="L30" s="33" t="s">
        <v>31</v>
      </c>
      <c r="M30" s="27" t="s">
        <v>30</v>
      </c>
      <c r="N30" s="14">
        <f>SUM(N31:N51)</f>
        <v>-2247004</v>
      </c>
      <c r="O30" s="33" t="s">
        <v>31</v>
      </c>
      <c r="P30" s="3"/>
      <c r="Q30" s="3"/>
    </row>
    <row r="31" spans="1:17" ht="16.5" customHeight="1">
      <c r="A31" s="55"/>
      <c r="B31" s="50"/>
      <c r="C31" s="50"/>
      <c r="D31" s="50"/>
      <c r="E31" s="60" t="s">
        <v>20</v>
      </c>
      <c r="F31" s="52"/>
      <c r="G31" s="4"/>
      <c r="H31" s="24">
        <v>16882707</v>
      </c>
      <c r="I31" s="7"/>
      <c r="J31" s="4"/>
      <c r="K31" s="112">
        <v>17422515</v>
      </c>
      <c r="L31" s="7"/>
      <c r="M31" s="15"/>
      <c r="N31" s="14">
        <f>H31-K31</f>
        <v>-539808</v>
      </c>
      <c r="O31" s="16"/>
      <c r="P31" s="3"/>
      <c r="Q31" s="3"/>
    </row>
    <row r="32" spans="1:17" ht="16.5" customHeight="1">
      <c r="A32" s="56"/>
      <c r="B32" s="57"/>
      <c r="C32" s="57"/>
      <c r="D32" s="57"/>
      <c r="E32" s="61" t="s">
        <v>21</v>
      </c>
      <c r="F32" s="59"/>
      <c r="G32" s="27"/>
      <c r="H32" s="14">
        <v>2014425</v>
      </c>
      <c r="I32" s="25"/>
      <c r="J32" s="27"/>
      <c r="K32" s="14">
        <v>2038426</v>
      </c>
      <c r="L32" s="25"/>
      <c r="M32" s="2"/>
      <c r="N32" s="14">
        <f t="shared" ref="N32:N51" si="0">H32-K32</f>
        <v>-24001</v>
      </c>
      <c r="O32" s="8"/>
      <c r="P32" s="3"/>
    </row>
    <row r="33" spans="1:17" ht="16.5" customHeight="1">
      <c r="A33" s="55"/>
      <c r="B33" s="50"/>
      <c r="C33" s="50"/>
      <c r="D33" s="50"/>
      <c r="E33" s="60" t="s">
        <v>14</v>
      </c>
      <c r="F33" s="52"/>
      <c r="G33" s="4"/>
      <c r="H33" s="24">
        <v>1149300</v>
      </c>
      <c r="I33" s="7"/>
      <c r="J33" s="4"/>
      <c r="K33" s="112">
        <v>1102500</v>
      </c>
      <c r="L33" s="7"/>
      <c r="M33" s="15"/>
      <c r="N33" s="14">
        <f t="shared" si="0"/>
        <v>46800</v>
      </c>
      <c r="O33" s="16"/>
      <c r="P33" s="3"/>
      <c r="Q33" s="3"/>
    </row>
    <row r="34" spans="1:17" ht="16.5" customHeight="1">
      <c r="A34" s="56"/>
      <c r="B34" s="57"/>
      <c r="C34" s="57"/>
      <c r="D34" s="57"/>
      <c r="E34" s="61" t="s">
        <v>7</v>
      </c>
      <c r="F34" s="59"/>
      <c r="G34" s="27"/>
      <c r="H34" s="14">
        <v>38380</v>
      </c>
      <c r="I34" s="25"/>
      <c r="J34" s="27"/>
      <c r="K34" s="14">
        <v>65330</v>
      </c>
      <c r="L34" s="25"/>
      <c r="M34" s="2"/>
      <c r="N34" s="14">
        <f t="shared" si="0"/>
        <v>-26950</v>
      </c>
      <c r="O34" s="8"/>
      <c r="P34" s="3"/>
      <c r="Q34" s="3"/>
    </row>
    <row r="35" spans="1:17" ht="16.5" customHeight="1">
      <c r="A35" s="55"/>
      <c r="B35" s="50"/>
      <c r="C35" s="50"/>
      <c r="D35" s="50"/>
      <c r="E35" s="60" t="s">
        <v>38</v>
      </c>
      <c r="F35" s="52"/>
      <c r="G35" s="4"/>
      <c r="H35" s="24">
        <v>2262942</v>
      </c>
      <c r="I35" s="7"/>
      <c r="J35" s="4"/>
      <c r="K35" s="112">
        <v>2454317</v>
      </c>
      <c r="L35" s="7"/>
      <c r="M35" s="15"/>
      <c r="N35" s="14">
        <f t="shared" si="0"/>
        <v>-191375</v>
      </c>
      <c r="O35" s="16"/>
      <c r="P35" s="3"/>
      <c r="Q35" s="3"/>
    </row>
    <row r="36" spans="1:17" ht="16.5" customHeight="1">
      <c r="A36" s="56"/>
      <c r="B36" s="57"/>
      <c r="C36" s="57"/>
      <c r="D36" s="57"/>
      <c r="E36" s="61" t="s">
        <v>39</v>
      </c>
      <c r="F36" s="59"/>
      <c r="G36" s="27"/>
      <c r="H36" s="14">
        <v>484979</v>
      </c>
      <c r="I36" s="25"/>
      <c r="J36" s="27"/>
      <c r="K36" s="14">
        <v>432960</v>
      </c>
      <c r="L36" s="25"/>
      <c r="M36" s="2"/>
      <c r="N36" s="14">
        <f t="shared" si="0"/>
        <v>52019</v>
      </c>
      <c r="O36" s="8"/>
      <c r="P36" s="3"/>
      <c r="Q36" s="3"/>
    </row>
    <row r="37" spans="1:17" ht="16.5" customHeight="1">
      <c r="A37" s="55"/>
      <c r="B37" s="50"/>
      <c r="C37" s="50"/>
      <c r="D37" s="50"/>
      <c r="E37" s="60" t="s">
        <v>54</v>
      </c>
      <c r="F37" s="52"/>
      <c r="G37" s="4"/>
      <c r="H37" s="24">
        <v>421850</v>
      </c>
      <c r="I37" s="7"/>
      <c r="J37" s="4"/>
      <c r="K37" s="112">
        <v>301620</v>
      </c>
      <c r="L37" s="7"/>
      <c r="M37" s="15"/>
      <c r="N37" s="14">
        <f t="shared" si="0"/>
        <v>120230</v>
      </c>
      <c r="O37" s="16"/>
      <c r="P37" s="3"/>
      <c r="Q37" s="3"/>
    </row>
    <row r="38" spans="1:17" ht="16.5" customHeight="1">
      <c r="A38" s="56"/>
      <c r="B38" s="57"/>
      <c r="C38" s="57"/>
      <c r="D38" s="57"/>
      <c r="E38" s="61" t="s">
        <v>32</v>
      </c>
      <c r="F38" s="59"/>
      <c r="G38" s="27"/>
      <c r="H38" s="14">
        <v>57072</v>
      </c>
      <c r="I38" s="25"/>
      <c r="J38" s="27"/>
      <c r="K38" s="14">
        <v>65728</v>
      </c>
      <c r="L38" s="25"/>
      <c r="M38" s="2"/>
      <c r="N38" s="14">
        <f t="shared" si="0"/>
        <v>-8656</v>
      </c>
      <c r="O38" s="8"/>
      <c r="P38" s="3"/>
      <c r="Q38" s="3"/>
    </row>
    <row r="39" spans="1:17" ht="16.5" customHeight="1">
      <c r="A39" s="55"/>
      <c r="B39" s="50"/>
      <c r="C39" s="50"/>
      <c r="D39" s="50"/>
      <c r="E39" s="60" t="s">
        <v>15</v>
      </c>
      <c r="F39" s="52"/>
      <c r="G39" s="4"/>
      <c r="H39" s="24">
        <v>219739</v>
      </c>
      <c r="I39" s="7"/>
      <c r="J39" s="4"/>
      <c r="K39" s="112">
        <v>271280</v>
      </c>
      <c r="L39" s="7"/>
      <c r="M39" s="15"/>
      <c r="N39" s="14">
        <f t="shared" si="0"/>
        <v>-51541</v>
      </c>
      <c r="O39" s="16"/>
      <c r="P39" s="3"/>
      <c r="Q39" s="3"/>
    </row>
    <row r="40" spans="1:17" ht="16.5" customHeight="1">
      <c r="A40" s="56"/>
      <c r="B40" s="57"/>
      <c r="C40" s="57"/>
      <c r="D40" s="57"/>
      <c r="E40" s="61" t="s">
        <v>16</v>
      </c>
      <c r="F40" s="59"/>
      <c r="G40" s="27"/>
      <c r="H40" s="14">
        <v>566757</v>
      </c>
      <c r="I40" s="25"/>
      <c r="J40" s="27"/>
      <c r="K40" s="14">
        <v>556473</v>
      </c>
      <c r="L40" s="25"/>
      <c r="M40" s="2"/>
      <c r="N40" s="14">
        <f t="shared" si="0"/>
        <v>10284</v>
      </c>
      <c r="O40" s="8"/>
      <c r="P40" s="3"/>
      <c r="Q40" s="3"/>
    </row>
    <row r="41" spans="1:17" ht="16.5" customHeight="1">
      <c r="A41" s="55"/>
      <c r="B41" s="50"/>
      <c r="C41" s="50"/>
      <c r="D41" s="50"/>
      <c r="E41" s="60" t="s">
        <v>17</v>
      </c>
      <c r="F41" s="52"/>
      <c r="G41" s="4"/>
      <c r="H41" s="24">
        <v>779730</v>
      </c>
      <c r="I41" s="7"/>
      <c r="J41" s="4"/>
      <c r="K41" s="112">
        <v>558114</v>
      </c>
      <c r="L41" s="7"/>
      <c r="M41" s="15"/>
      <c r="N41" s="14">
        <f t="shared" si="0"/>
        <v>221616</v>
      </c>
      <c r="O41" s="16"/>
      <c r="P41" s="3"/>
      <c r="Q41" s="3"/>
    </row>
    <row r="42" spans="1:17" ht="16.5" customHeight="1">
      <c r="A42" s="56"/>
      <c r="B42" s="57"/>
      <c r="C42" s="57"/>
      <c r="D42" s="57"/>
      <c r="E42" s="61" t="s">
        <v>28</v>
      </c>
      <c r="F42" s="59"/>
      <c r="G42" s="27"/>
      <c r="H42" s="14">
        <v>407000</v>
      </c>
      <c r="I42" s="25"/>
      <c r="J42" s="27"/>
      <c r="K42" s="14">
        <v>0</v>
      </c>
      <c r="L42" s="25"/>
      <c r="M42" s="2"/>
      <c r="N42" s="14">
        <f t="shared" si="0"/>
        <v>407000</v>
      </c>
      <c r="O42" s="8"/>
      <c r="P42" s="3"/>
      <c r="Q42" s="3"/>
    </row>
    <row r="43" spans="1:17" ht="16.5" customHeight="1">
      <c r="A43" s="55"/>
      <c r="B43" s="50"/>
      <c r="C43" s="50"/>
      <c r="D43" s="50"/>
      <c r="E43" s="60" t="s">
        <v>8</v>
      </c>
      <c r="F43" s="52"/>
      <c r="G43" s="4"/>
      <c r="H43" s="24">
        <v>817472</v>
      </c>
      <c r="I43" s="7"/>
      <c r="J43" s="4"/>
      <c r="K43" s="112">
        <v>634067</v>
      </c>
      <c r="L43" s="7"/>
      <c r="M43" s="15"/>
      <c r="N43" s="14">
        <f t="shared" si="0"/>
        <v>183405</v>
      </c>
      <c r="O43" s="16"/>
      <c r="P43" s="3"/>
      <c r="Q43" s="3"/>
    </row>
    <row r="44" spans="1:17" ht="16.5" customHeight="1">
      <c r="A44" s="56"/>
      <c r="B44" s="57"/>
      <c r="C44" s="57"/>
      <c r="D44" s="57"/>
      <c r="E44" s="61" t="s">
        <v>55</v>
      </c>
      <c r="F44" s="59"/>
      <c r="G44" s="27"/>
      <c r="H44" s="14">
        <v>100000</v>
      </c>
      <c r="I44" s="25"/>
      <c r="J44" s="27"/>
      <c r="K44" s="14">
        <v>100000</v>
      </c>
      <c r="L44" s="25"/>
      <c r="M44" s="2"/>
      <c r="N44" s="14">
        <f t="shared" si="0"/>
        <v>0</v>
      </c>
      <c r="O44" s="8"/>
      <c r="P44" s="3"/>
      <c r="Q44" s="3"/>
    </row>
    <row r="45" spans="1:17" ht="16.5" customHeight="1">
      <c r="A45" s="55"/>
      <c r="B45" s="50"/>
      <c r="C45" s="50"/>
      <c r="D45" s="50"/>
      <c r="E45" s="60" t="s">
        <v>9</v>
      </c>
      <c r="F45" s="52"/>
      <c r="G45" s="4"/>
      <c r="H45" s="24">
        <v>358478</v>
      </c>
      <c r="I45" s="7"/>
      <c r="J45" s="4"/>
      <c r="K45" s="112">
        <v>234076</v>
      </c>
      <c r="L45" s="7"/>
      <c r="M45" s="15"/>
      <c r="N45" s="14">
        <f t="shared" si="0"/>
        <v>124402</v>
      </c>
      <c r="O45" s="16"/>
      <c r="P45" s="3"/>
      <c r="Q45" s="3"/>
    </row>
    <row r="46" spans="1:17" ht="16.5" customHeight="1">
      <c r="A46" s="56"/>
      <c r="B46" s="57"/>
      <c r="C46" s="57"/>
      <c r="D46" s="57"/>
      <c r="E46" s="61" t="s">
        <v>33</v>
      </c>
      <c r="F46" s="59"/>
      <c r="G46" s="27"/>
      <c r="H46" s="14">
        <v>32200</v>
      </c>
      <c r="I46" s="25"/>
      <c r="J46" s="27"/>
      <c r="K46" s="14">
        <v>33900</v>
      </c>
      <c r="L46" s="25"/>
      <c r="M46" s="2"/>
      <c r="N46" s="14">
        <f t="shared" si="0"/>
        <v>-1700</v>
      </c>
      <c r="O46" s="8"/>
      <c r="P46" s="3"/>
      <c r="Q46" s="3"/>
    </row>
    <row r="47" spans="1:17" ht="16.5" customHeight="1">
      <c r="A47" s="55"/>
      <c r="B47" s="50"/>
      <c r="C47" s="50"/>
      <c r="D47" s="50"/>
      <c r="E47" s="60" t="s">
        <v>35</v>
      </c>
      <c r="F47" s="52"/>
      <c r="G47" s="4"/>
      <c r="H47" s="24">
        <v>143680</v>
      </c>
      <c r="I47" s="7"/>
      <c r="J47" s="4"/>
      <c r="K47" s="112">
        <v>2881177</v>
      </c>
      <c r="L47" s="7"/>
      <c r="M47" s="15"/>
      <c r="N47" s="14">
        <f t="shared" si="0"/>
        <v>-2737497</v>
      </c>
      <c r="O47" s="16"/>
      <c r="P47" s="3"/>
      <c r="Q47" s="3"/>
    </row>
    <row r="48" spans="1:17" ht="16.5" customHeight="1">
      <c r="A48" s="56"/>
      <c r="B48" s="57"/>
      <c r="C48" s="57"/>
      <c r="D48" s="57"/>
      <c r="E48" s="61" t="s">
        <v>37</v>
      </c>
      <c r="F48" s="59"/>
      <c r="G48" s="27"/>
      <c r="H48" s="14">
        <v>38144</v>
      </c>
      <c r="I48" s="25"/>
      <c r="J48" s="27"/>
      <c r="K48" s="14">
        <v>31103</v>
      </c>
      <c r="L48" s="25"/>
      <c r="M48" s="15"/>
      <c r="N48" s="14">
        <f t="shared" si="0"/>
        <v>7041</v>
      </c>
      <c r="O48" s="16"/>
      <c r="P48" s="3"/>
      <c r="Q48" s="3"/>
    </row>
    <row r="49" spans="1:17" ht="16.5" customHeight="1">
      <c r="A49" s="55"/>
      <c r="B49" s="50"/>
      <c r="C49" s="50"/>
      <c r="D49" s="50"/>
      <c r="E49" s="60" t="s">
        <v>18</v>
      </c>
      <c r="F49" s="52"/>
      <c r="G49" s="4"/>
      <c r="H49" s="24">
        <v>25323</v>
      </c>
      <c r="I49" s="7"/>
      <c r="J49" s="4"/>
      <c r="K49" s="112">
        <v>39506</v>
      </c>
      <c r="L49" s="7"/>
      <c r="M49" s="34"/>
      <c r="N49" s="10">
        <f>H49-K49</f>
        <v>-14183</v>
      </c>
      <c r="O49" s="11"/>
      <c r="P49" s="3"/>
      <c r="Q49" s="3"/>
    </row>
    <row r="50" spans="1:17" ht="16.5" customHeight="1">
      <c r="A50" s="56"/>
      <c r="B50" s="57"/>
      <c r="C50" s="57"/>
      <c r="D50" s="57"/>
      <c r="E50" s="61" t="s">
        <v>22</v>
      </c>
      <c r="F50" s="59"/>
      <c r="G50" s="27"/>
      <c r="H50" s="14">
        <v>315426</v>
      </c>
      <c r="I50" s="25"/>
      <c r="J50" s="27"/>
      <c r="K50" s="14">
        <v>167738</v>
      </c>
      <c r="L50" s="25"/>
      <c r="M50" s="15"/>
      <c r="N50" s="14">
        <f>H50-K50</f>
        <v>147688</v>
      </c>
      <c r="O50" s="16"/>
      <c r="P50" s="3"/>
      <c r="Q50" s="3"/>
    </row>
    <row r="51" spans="1:17" ht="16.5" customHeight="1">
      <c r="A51" s="56"/>
      <c r="B51" s="57"/>
      <c r="C51" s="57"/>
      <c r="D51" s="57"/>
      <c r="E51" s="61" t="s">
        <v>63</v>
      </c>
      <c r="F51" s="59"/>
      <c r="G51" s="27"/>
      <c r="H51" s="14">
        <v>125473</v>
      </c>
      <c r="I51" s="25"/>
      <c r="J51" s="27"/>
      <c r="K51" s="14">
        <v>97251</v>
      </c>
      <c r="L51" s="25"/>
      <c r="M51" s="15"/>
      <c r="N51" s="14">
        <f t="shared" si="0"/>
        <v>28222</v>
      </c>
      <c r="O51" s="16"/>
      <c r="P51" s="3"/>
      <c r="Q51" s="3"/>
    </row>
    <row r="52" spans="1:17" ht="16.5" customHeight="1">
      <c r="A52" s="116" t="s">
        <v>29</v>
      </c>
      <c r="B52" s="117"/>
      <c r="C52" s="117"/>
      <c r="D52" s="117"/>
      <c r="E52" s="117"/>
      <c r="F52" s="118"/>
      <c r="G52" s="116" t="s">
        <v>60</v>
      </c>
      <c r="H52" s="117"/>
      <c r="I52" s="118"/>
      <c r="J52" s="116" t="s">
        <v>61</v>
      </c>
      <c r="K52" s="117"/>
      <c r="L52" s="118"/>
      <c r="M52" s="116" t="s">
        <v>62</v>
      </c>
      <c r="N52" s="117"/>
      <c r="O52" s="118"/>
    </row>
    <row r="53" spans="1:17" ht="16.5" customHeight="1">
      <c r="A53" s="56"/>
      <c r="B53" s="57"/>
      <c r="C53" s="57"/>
      <c r="D53" s="57" t="s">
        <v>19</v>
      </c>
      <c r="E53" s="58"/>
      <c r="F53" s="59"/>
      <c r="G53" s="27" t="s">
        <v>30</v>
      </c>
      <c r="H53" s="14">
        <f>SUM(H54:H71)</f>
        <v>3020073</v>
      </c>
      <c r="I53" s="33" t="s">
        <v>31</v>
      </c>
      <c r="J53" s="27" t="s">
        <v>30</v>
      </c>
      <c r="K53" s="14">
        <f>SUM(K54:K71)</f>
        <v>3182983</v>
      </c>
      <c r="L53" s="33" t="s">
        <v>31</v>
      </c>
      <c r="M53" s="27" t="s">
        <v>30</v>
      </c>
      <c r="N53" s="26">
        <f>SUM(N54:N71)</f>
        <v>-162910</v>
      </c>
      <c r="O53" s="33" t="s">
        <v>31</v>
      </c>
      <c r="P53" s="3"/>
      <c r="Q53" s="3"/>
    </row>
    <row r="54" spans="1:17" ht="16.5" customHeight="1">
      <c r="A54" s="55"/>
      <c r="B54" s="50"/>
      <c r="C54" s="50"/>
      <c r="D54" s="50"/>
      <c r="E54" s="60" t="s">
        <v>20</v>
      </c>
      <c r="F54" s="52"/>
      <c r="G54" s="15"/>
      <c r="H54" s="14">
        <v>1815702</v>
      </c>
      <c r="I54" s="16"/>
      <c r="J54" s="15"/>
      <c r="K54" s="14">
        <v>1928100</v>
      </c>
      <c r="L54" s="16"/>
      <c r="M54" s="2"/>
      <c r="N54" s="35">
        <f t="shared" ref="N54:N71" si="1">H54-K54</f>
        <v>-112398</v>
      </c>
      <c r="O54" s="7"/>
      <c r="P54" s="3"/>
      <c r="Q54" s="3"/>
    </row>
    <row r="55" spans="1:17" ht="16.5" customHeight="1">
      <c r="A55" s="67"/>
      <c r="B55" s="68"/>
      <c r="C55" s="68"/>
      <c r="D55" s="68"/>
      <c r="E55" s="69" t="s">
        <v>21</v>
      </c>
      <c r="F55" s="70"/>
      <c r="G55" s="2"/>
      <c r="H55" s="24">
        <v>298469</v>
      </c>
      <c r="I55" s="8"/>
      <c r="J55" s="2"/>
      <c r="K55" s="112">
        <v>301536</v>
      </c>
      <c r="L55" s="8"/>
      <c r="M55" s="15"/>
      <c r="N55" s="35">
        <f t="shared" si="1"/>
        <v>-3067</v>
      </c>
      <c r="O55" s="25"/>
      <c r="P55" s="3"/>
      <c r="Q55" s="3"/>
    </row>
    <row r="56" spans="1:17" ht="16.5" customHeight="1">
      <c r="A56" s="56"/>
      <c r="B56" s="57"/>
      <c r="C56" s="57"/>
      <c r="D56" s="57"/>
      <c r="E56" s="61" t="s">
        <v>14</v>
      </c>
      <c r="F56" s="59"/>
      <c r="G56" s="15"/>
      <c r="H56" s="14">
        <v>55000</v>
      </c>
      <c r="I56" s="16"/>
      <c r="J56" s="15"/>
      <c r="K56" s="14">
        <v>49950</v>
      </c>
      <c r="L56" s="16"/>
      <c r="M56" s="15"/>
      <c r="N56" s="35">
        <f t="shared" si="1"/>
        <v>5050</v>
      </c>
      <c r="O56" s="25"/>
      <c r="P56" s="3"/>
      <c r="Q56" s="3"/>
    </row>
    <row r="57" spans="1:17" ht="16.5" customHeight="1">
      <c r="A57" s="55"/>
      <c r="B57" s="50"/>
      <c r="C57" s="50"/>
      <c r="D57" s="50"/>
      <c r="E57" s="60" t="s">
        <v>7</v>
      </c>
      <c r="F57" s="52"/>
      <c r="G57" s="34"/>
      <c r="H57" s="10">
        <v>6210</v>
      </c>
      <c r="I57" s="11"/>
      <c r="J57" s="34"/>
      <c r="K57" s="10">
        <v>0</v>
      </c>
      <c r="L57" s="11"/>
      <c r="M57" s="2"/>
      <c r="N57" s="36">
        <f t="shared" si="1"/>
        <v>6210</v>
      </c>
      <c r="O57" s="7"/>
      <c r="P57" s="3"/>
      <c r="Q57" s="3"/>
    </row>
    <row r="58" spans="1:17" ht="16.5" customHeight="1">
      <c r="A58" s="56"/>
      <c r="B58" s="57"/>
      <c r="C58" s="57"/>
      <c r="D58" s="57"/>
      <c r="E58" s="61" t="s">
        <v>38</v>
      </c>
      <c r="F58" s="59"/>
      <c r="G58" s="2"/>
      <c r="H58" s="24">
        <v>241716</v>
      </c>
      <c r="I58" s="8"/>
      <c r="J58" s="2"/>
      <c r="K58" s="112">
        <v>311262</v>
      </c>
      <c r="L58" s="8"/>
      <c r="M58" s="15"/>
      <c r="N58" s="30">
        <f t="shared" si="1"/>
        <v>-69546</v>
      </c>
      <c r="O58" s="25"/>
      <c r="P58" s="3"/>
      <c r="Q58" s="3"/>
    </row>
    <row r="59" spans="1:17" ht="16.5" customHeight="1">
      <c r="A59" s="55"/>
      <c r="B59" s="50"/>
      <c r="C59" s="50"/>
      <c r="D59" s="50"/>
      <c r="E59" s="60" t="s">
        <v>39</v>
      </c>
      <c r="F59" s="52"/>
      <c r="G59" s="15"/>
      <c r="H59" s="14">
        <v>158400</v>
      </c>
      <c r="I59" s="16"/>
      <c r="J59" s="15"/>
      <c r="K59" s="14">
        <v>189254</v>
      </c>
      <c r="L59" s="16"/>
      <c r="M59" s="2"/>
      <c r="N59" s="35">
        <f t="shared" si="1"/>
        <v>-30854</v>
      </c>
      <c r="O59" s="7"/>
      <c r="P59" s="3"/>
      <c r="Q59" s="3"/>
    </row>
    <row r="60" spans="1:17" ht="16.5" customHeight="1">
      <c r="A60" s="56"/>
      <c r="B60" s="57"/>
      <c r="C60" s="57"/>
      <c r="D60" s="57"/>
      <c r="E60" s="61" t="s">
        <v>32</v>
      </c>
      <c r="F60" s="59"/>
      <c r="G60" s="2"/>
      <c r="H60" s="24">
        <v>14268</v>
      </c>
      <c r="I60" s="8"/>
      <c r="J60" s="2"/>
      <c r="K60" s="112">
        <v>15182</v>
      </c>
      <c r="L60" s="8"/>
      <c r="M60" s="15"/>
      <c r="N60" s="30">
        <f t="shared" si="1"/>
        <v>-914</v>
      </c>
      <c r="O60" s="25"/>
      <c r="P60" s="3"/>
      <c r="Q60" s="3"/>
    </row>
    <row r="61" spans="1:17" ht="16.5" customHeight="1">
      <c r="A61" s="55"/>
      <c r="B61" s="50"/>
      <c r="C61" s="50"/>
      <c r="D61" s="50"/>
      <c r="E61" s="60" t="s">
        <v>15</v>
      </c>
      <c r="F61" s="52"/>
      <c r="G61" s="15"/>
      <c r="H61" s="14">
        <v>16702</v>
      </c>
      <c r="I61" s="16"/>
      <c r="J61" s="15"/>
      <c r="K61" s="14">
        <v>24918</v>
      </c>
      <c r="L61" s="16"/>
      <c r="M61" s="2"/>
      <c r="N61" s="35">
        <f t="shared" si="1"/>
        <v>-8216</v>
      </c>
      <c r="O61" s="7"/>
      <c r="P61" s="3"/>
      <c r="Q61" s="3"/>
    </row>
    <row r="62" spans="1:17" ht="16.5" customHeight="1">
      <c r="A62" s="56"/>
      <c r="B62" s="57"/>
      <c r="C62" s="57"/>
      <c r="D62" s="57"/>
      <c r="E62" s="61" t="s">
        <v>16</v>
      </c>
      <c r="F62" s="59"/>
      <c r="G62" s="2"/>
      <c r="H62" s="24">
        <v>51931</v>
      </c>
      <c r="I62" s="8"/>
      <c r="J62" s="2"/>
      <c r="K62" s="112">
        <v>70426</v>
      </c>
      <c r="L62" s="8"/>
      <c r="M62" s="15"/>
      <c r="N62" s="30">
        <f t="shared" si="1"/>
        <v>-18495</v>
      </c>
      <c r="O62" s="25"/>
      <c r="P62" s="3"/>
      <c r="Q62" s="3"/>
    </row>
    <row r="63" spans="1:17" ht="16.5" customHeight="1">
      <c r="A63" s="56"/>
      <c r="B63" s="57"/>
      <c r="C63" s="57"/>
      <c r="D63" s="57"/>
      <c r="E63" s="61" t="s">
        <v>17</v>
      </c>
      <c r="F63" s="59"/>
      <c r="G63" s="15"/>
      <c r="H63" s="14">
        <v>55697</v>
      </c>
      <c r="I63" s="16"/>
      <c r="J63" s="15"/>
      <c r="K63" s="14">
        <v>42620</v>
      </c>
      <c r="L63" s="16"/>
      <c r="M63" s="15"/>
      <c r="N63" s="35">
        <f t="shared" si="1"/>
        <v>13077</v>
      </c>
      <c r="O63" s="25"/>
      <c r="P63" s="3"/>
      <c r="Q63" s="3"/>
    </row>
    <row r="64" spans="1:17" ht="16.5" customHeight="1">
      <c r="A64" s="55"/>
      <c r="B64" s="50"/>
      <c r="C64" s="50"/>
      <c r="D64" s="50"/>
      <c r="E64" s="60" t="s">
        <v>8</v>
      </c>
      <c r="F64" s="52"/>
      <c r="G64" s="34"/>
      <c r="H64" s="10">
        <v>85040</v>
      </c>
      <c r="I64" s="11"/>
      <c r="J64" s="34"/>
      <c r="K64" s="10">
        <v>35532</v>
      </c>
      <c r="L64" s="11"/>
      <c r="M64" s="2"/>
      <c r="N64" s="36">
        <f t="shared" si="1"/>
        <v>49508</v>
      </c>
      <c r="O64" s="7"/>
      <c r="P64" s="3"/>
      <c r="Q64" s="3"/>
    </row>
    <row r="65" spans="1:18" ht="16.5" customHeight="1">
      <c r="A65" s="56"/>
      <c r="B65" s="57"/>
      <c r="C65" s="57"/>
      <c r="D65" s="57"/>
      <c r="E65" s="61" t="s">
        <v>55</v>
      </c>
      <c r="F65" s="59"/>
      <c r="G65" s="2"/>
      <c r="H65" s="24">
        <v>20000</v>
      </c>
      <c r="I65" s="8"/>
      <c r="J65" s="2"/>
      <c r="K65" s="112">
        <v>20000</v>
      </c>
      <c r="L65" s="8"/>
      <c r="M65" s="15"/>
      <c r="N65" s="30">
        <f t="shared" si="1"/>
        <v>0</v>
      </c>
      <c r="O65" s="25"/>
      <c r="P65" s="3"/>
      <c r="Q65" s="3"/>
    </row>
    <row r="66" spans="1:18" ht="16.5" customHeight="1">
      <c r="A66" s="55"/>
      <c r="B66" s="50"/>
      <c r="C66" s="50"/>
      <c r="D66" s="50"/>
      <c r="E66" s="60" t="s">
        <v>9</v>
      </c>
      <c r="F66" s="52"/>
      <c r="G66" s="15"/>
      <c r="H66" s="14">
        <v>39834</v>
      </c>
      <c r="I66" s="16"/>
      <c r="J66" s="15"/>
      <c r="K66" s="14">
        <v>21172</v>
      </c>
      <c r="L66" s="16"/>
      <c r="M66" s="2"/>
      <c r="N66" s="35">
        <f t="shared" si="1"/>
        <v>18662</v>
      </c>
      <c r="O66" s="7"/>
      <c r="P66" s="3"/>
      <c r="Q66" s="3"/>
    </row>
    <row r="67" spans="1:18" ht="16.5" customHeight="1">
      <c r="A67" s="56"/>
      <c r="B67" s="57"/>
      <c r="C67" s="57"/>
      <c r="D67" s="57"/>
      <c r="E67" s="61" t="s">
        <v>33</v>
      </c>
      <c r="F67" s="59"/>
      <c r="G67" s="2"/>
      <c r="H67" s="24">
        <v>11300</v>
      </c>
      <c r="I67" s="8"/>
      <c r="J67" s="2"/>
      <c r="K67" s="112">
        <v>17300</v>
      </c>
      <c r="L67" s="8"/>
      <c r="M67" s="15"/>
      <c r="N67" s="30">
        <f t="shared" si="1"/>
        <v>-6000</v>
      </c>
      <c r="O67" s="25"/>
      <c r="P67" s="3"/>
      <c r="Q67" s="3"/>
    </row>
    <row r="68" spans="1:18" ht="16.5" customHeight="1">
      <c r="A68" s="56"/>
      <c r="B68" s="57"/>
      <c r="C68" s="57"/>
      <c r="D68" s="57"/>
      <c r="E68" s="61" t="s">
        <v>35</v>
      </c>
      <c r="F68" s="59"/>
      <c r="G68" s="15"/>
      <c r="H68" s="14">
        <v>35920</v>
      </c>
      <c r="I68" s="16"/>
      <c r="J68" s="15"/>
      <c r="K68" s="14">
        <v>81033</v>
      </c>
      <c r="L68" s="16"/>
      <c r="M68" s="15"/>
      <c r="N68" s="35">
        <f t="shared" si="1"/>
        <v>-45113</v>
      </c>
      <c r="O68" s="25"/>
      <c r="P68" s="3"/>
      <c r="Q68" s="3"/>
    </row>
    <row r="69" spans="1:18" ht="16.5" customHeight="1">
      <c r="A69" s="55"/>
      <c r="B69" s="50"/>
      <c r="C69" s="50"/>
      <c r="D69" s="50"/>
      <c r="E69" s="60" t="s">
        <v>18</v>
      </c>
      <c r="F69" s="52"/>
      <c r="G69" s="34"/>
      <c r="H69" s="10">
        <v>35027</v>
      </c>
      <c r="I69" s="11"/>
      <c r="J69" s="34"/>
      <c r="K69" s="10">
        <v>32267</v>
      </c>
      <c r="L69" s="11"/>
      <c r="M69" s="2"/>
      <c r="N69" s="36">
        <f>H69-K69</f>
        <v>2760</v>
      </c>
      <c r="O69" s="7"/>
      <c r="P69" s="3"/>
      <c r="Q69" s="3"/>
    </row>
    <row r="70" spans="1:18" ht="16.5" customHeight="1">
      <c r="A70" s="56"/>
      <c r="B70" s="57"/>
      <c r="C70" s="57"/>
      <c r="D70" s="57"/>
      <c r="E70" s="61" t="s">
        <v>22</v>
      </c>
      <c r="F70" s="59"/>
      <c r="G70" s="34"/>
      <c r="H70" s="10">
        <v>78857</v>
      </c>
      <c r="I70" s="11"/>
      <c r="J70" s="34"/>
      <c r="K70" s="10">
        <v>41935</v>
      </c>
      <c r="L70" s="11"/>
      <c r="M70" s="15"/>
      <c r="N70" s="30">
        <f>H70-K70</f>
        <v>36922</v>
      </c>
      <c r="O70" s="25"/>
      <c r="P70" s="3"/>
      <c r="Q70" s="3"/>
    </row>
    <row r="71" spans="1:18" ht="16.5" customHeight="1">
      <c r="A71" s="56"/>
      <c r="B71" s="57"/>
      <c r="C71" s="57"/>
      <c r="D71" s="57"/>
      <c r="E71" s="61" t="s">
        <v>63</v>
      </c>
      <c r="F71" s="59"/>
      <c r="G71" s="15"/>
      <c r="H71" s="14">
        <v>0</v>
      </c>
      <c r="I71" s="16"/>
      <c r="J71" s="15"/>
      <c r="K71" s="14">
        <v>496</v>
      </c>
      <c r="L71" s="16"/>
      <c r="M71" s="15"/>
      <c r="N71" s="35">
        <f t="shared" si="1"/>
        <v>-496</v>
      </c>
      <c r="O71" s="25"/>
      <c r="P71" s="3"/>
      <c r="Q71" s="3"/>
    </row>
    <row r="72" spans="1:18" ht="16.5" customHeight="1" thickBot="1">
      <c r="A72" s="63"/>
      <c r="B72" s="64"/>
      <c r="C72" s="64" t="s">
        <v>23</v>
      </c>
      <c r="D72" s="65"/>
      <c r="E72" s="64"/>
      <c r="F72" s="66"/>
      <c r="G72" s="31"/>
      <c r="H72" s="17">
        <f>SUM(H30,H53)</f>
        <v>30261150</v>
      </c>
      <c r="I72" s="32"/>
      <c r="J72" s="31"/>
      <c r="K72" s="17">
        <f>SUM(K30,K53)</f>
        <v>32671064</v>
      </c>
      <c r="L72" s="32"/>
      <c r="M72" s="18"/>
      <c r="N72" s="37">
        <f>H72-K72</f>
        <v>-2409914</v>
      </c>
      <c r="O72" s="32"/>
      <c r="P72" s="19"/>
      <c r="Q72" s="20"/>
    </row>
    <row r="73" spans="1:18" ht="16.5" customHeight="1" thickBot="1">
      <c r="A73" s="76"/>
      <c r="B73" s="74"/>
      <c r="C73" s="73" t="s">
        <v>24</v>
      </c>
      <c r="D73" s="74"/>
      <c r="E73" s="74"/>
      <c r="F73" s="73"/>
      <c r="G73" s="77"/>
      <c r="H73" s="23">
        <f>H28-H72</f>
        <v>731658</v>
      </c>
      <c r="I73" s="78"/>
      <c r="J73" s="77"/>
      <c r="K73" s="23">
        <f>K28-K72</f>
        <v>526981</v>
      </c>
      <c r="L73" s="78"/>
      <c r="M73" s="79"/>
      <c r="N73" s="80">
        <f>N28-N72</f>
        <v>204677</v>
      </c>
      <c r="O73" s="78"/>
      <c r="P73" s="19"/>
      <c r="Q73" s="3"/>
      <c r="R73" s="3"/>
    </row>
    <row r="74" spans="1:18" ht="16.5" customHeight="1">
      <c r="A74" s="92"/>
      <c r="B74" s="93" t="s">
        <v>70</v>
      </c>
      <c r="C74" s="94"/>
      <c r="D74" s="94"/>
      <c r="E74" s="94"/>
      <c r="F74" s="83"/>
      <c r="G74" s="85"/>
      <c r="H74" s="95"/>
      <c r="I74" s="96"/>
      <c r="J74" s="85"/>
      <c r="K74" s="95"/>
      <c r="L74" s="96"/>
      <c r="M74" s="97"/>
      <c r="N74" s="98"/>
      <c r="O74" s="96"/>
      <c r="P74" s="90"/>
      <c r="Q74" s="3"/>
      <c r="R74" s="3"/>
    </row>
    <row r="75" spans="1:18" ht="16.5" customHeight="1">
      <c r="A75" s="99"/>
      <c r="B75" s="57"/>
      <c r="C75" s="57" t="s">
        <v>68</v>
      </c>
      <c r="D75" s="58"/>
      <c r="E75" s="57"/>
      <c r="F75" s="57"/>
      <c r="G75" s="27"/>
      <c r="H75" s="14"/>
      <c r="I75" s="25"/>
      <c r="J75" s="27"/>
      <c r="K75" s="14"/>
      <c r="L75" s="25"/>
      <c r="M75" s="100"/>
      <c r="N75" s="35"/>
      <c r="O75" s="25"/>
      <c r="P75" s="90"/>
      <c r="Q75" s="3"/>
      <c r="R75" s="3"/>
    </row>
    <row r="76" spans="1:18" ht="16.5" customHeight="1">
      <c r="A76" s="99"/>
      <c r="B76" s="58"/>
      <c r="C76" s="57" t="s">
        <v>69</v>
      </c>
      <c r="D76" s="58"/>
      <c r="E76" s="58"/>
      <c r="F76" s="57"/>
      <c r="G76" s="27"/>
      <c r="H76" s="14">
        <v>0</v>
      </c>
      <c r="I76" s="25"/>
      <c r="J76" s="27"/>
      <c r="K76" s="14">
        <v>0</v>
      </c>
      <c r="L76" s="25"/>
      <c r="M76" s="100"/>
      <c r="N76" s="35">
        <f t="shared" ref="N76" si="2">H76-K76</f>
        <v>0</v>
      </c>
      <c r="O76" s="25"/>
      <c r="P76" s="90"/>
      <c r="Q76" s="3"/>
      <c r="R76" s="3"/>
    </row>
    <row r="77" spans="1:18" ht="16.5" customHeight="1">
      <c r="A77" s="99"/>
      <c r="B77" s="57"/>
      <c r="C77" s="57" t="s">
        <v>71</v>
      </c>
      <c r="D77" s="58"/>
      <c r="E77" s="57"/>
      <c r="F77" s="57"/>
      <c r="G77" s="27"/>
      <c r="H77" s="14"/>
      <c r="I77" s="25"/>
      <c r="J77" s="27"/>
      <c r="K77" s="14"/>
      <c r="L77" s="25"/>
      <c r="M77" s="100"/>
      <c r="N77" s="35"/>
      <c r="O77" s="25"/>
      <c r="P77" s="90"/>
      <c r="Q77" s="3"/>
      <c r="R77" s="3"/>
    </row>
    <row r="78" spans="1:18" ht="16.5" customHeight="1">
      <c r="A78" s="99"/>
      <c r="B78" s="58"/>
      <c r="C78" s="101"/>
      <c r="D78" s="58" t="s">
        <v>66</v>
      </c>
      <c r="E78" s="58"/>
      <c r="F78" s="71"/>
      <c r="G78" s="21"/>
      <c r="H78" s="86">
        <v>96200</v>
      </c>
      <c r="I78" s="38"/>
      <c r="J78" s="21"/>
      <c r="K78" s="86">
        <v>87900</v>
      </c>
      <c r="L78" s="38"/>
      <c r="M78" s="13"/>
      <c r="N78" s="36">
        <f>H78-K78</f>
        <v>8300</v>
      </c>
      <c r="O78" s="38"/>
      <c r="P78" s="19"/>
      <c r="Q78" s="3"/>
      <c r="R78" s="3"/>
    </row>
    <row r="79" spans="1:18" ht="16.5" customHeight="1">
      <c r="A79" s="99"/>
      <c r="B79" s="58"/>
      <c r="C79" s="101"/>
      <c r="D79" s="58" t="s">
        <v>67</v>
      </c>
      <c r="E79" s="58"/>
      <c r="F79" s="57"/>
      <c r="G79" s="27"/>
      <c r="H79" s="102">
        <v>0</v>
      </c>
      <c r="I79" s="25"/>
      <c r="J79" s="27"/>
      <c r="K79" s="102">
        <v>105000</v>
      </c>
      <c r="L79" s="25"/>
      <c r="M79" s="100"/>
      <c r="N79" s="35">
        <f>H79-K79</f>
        <v>-105000</v>
      </c>
      <c r="O79" s="25"/>
      <c r="P79" s="89"/>
      <c r="Q79" s="3"/>
      <c r="R79" s="3"/>
    </row>
    <row r="80" spans="1:18" ht="16.5" customHeight="1" thickBot="1">
      <c r="A80" s="110"/>
      <c r="B80" s="65"/>
      <c r="C80" s="64" t="s">
        <v>72</v>
      </c>
      <c r="D80" s="65"/>
      <c r="E80" s="65"/>
      <c r="F80" s="64"/>
      <c r="G80" s="31"/>
      <c r="H80" s="111">
        <f>SUM(H78:H79)</f>
        <v>96200</v>
      </c>
      <c r="I80" s="32"/>
      <c r="J80" s="31"/>
      <c r="K80" s="111">
        <f>SUM(K78:K79)</f>
        <v>192900</v>
      </c>
      <c r="L80" s="32"/>
      <c r="M80" s="22"/>
      <c r="N80" s="37">
        <f>SUM(N78:N79)</f>
        <v>-96700</v>
      </c>
      <c r="O80" s="32"/>
      <c r="P80" s="91"/>
      <c r="Q80" s="3"/>
      <c r="R80" s="3"/>
    </row>
    <row r="81" spans="1:18" ht="16.5" customHeight="1" thickBot="1">
      <c r="A81" s="76"/>
      <c r="B81" s="74"/>
      <c r="C81" s="73" t="s">
        <v>73</v>
      </c>
      <c r="D81" s="74"/>
      <c r="E81" s="74"/>
      <c r="F81" s="73"/>
      <c r="G81" s="77"/>
      <c r="H81" s="109">
        <f>H76-H80</f>
        <v>-96200</v>
      </c>
      <c r="I81" s="78"/>
      <c r="J81" s="77"/>
      <c r="K81" s="109">
        <f>K76-K80</f>
        <v>-192900</v>
      </c>
      <c r="L81" s="78"/>
      <c r="M81" s="79"/>
      <c r="N81" s="80">
        <f>N76-N80</f>
        <v>96700</v>
      </c>
      <c r="O81" s="78"/>
      <c r="P81" s="91"/>
      <c r="Q81" s="3"/>
      <c r="R81" s="3"/>
    </row>
    <row r="82" spans="1:18" ht="16.5" customHeight="1" thickBot="1">
      <c r="A82" s="104"/>
      <c r="B82" s="103" t="s">
        <v>45</v>
      </c>
      <c r="C82" s="105"/>
      <c r="D82" s="105"/>
      <c r="E82" s="105"/>
      <c r="F82" s="103"/>
      <c r="G82" s="106"/>
      <c r="H82" s="107">
        <f>SUM(H73,H81)</f>
        <v>635458</v>
      </c>
      <c r="I82" s="108"/>
      <c r="J82" s="106"/>
      <c r="K82" s="107">
        <f>SUM(K73,K81)</f>
        <v>334081</v>
      </c>
      <c r="L82" s="108"/>
      <c r="M82" s="106"/>
      <c r="N82" s="107">
        <f>SUM(N73:N79)</f>
        <v>107977</v>
      </c>
      <c r="O82" s="108"/>
      <c r="P82" s="19"/>
      <c r="Q82" s="3"/>
      <c r="R82" s="3"/>
    </row>
    <row r="83" spans="1:18" ht="16.5" customHeight="1">
      <c r="A83" s="82"/>
      <c r="B83" s="83" t="s">
        <v>46</v>
      </c>
      <c r="C83" s="83"/>
      <c r="D83" s="84"/>
      <c r="E83" s="84"/>
      <c r="F83" s="83"/>
      <c r="G83" s="85"/>
      <c r="H83" s="10">
        <v>7048477</v>
      </c>
      <c r="I83" s="38"/>
      <c r="J83" s="85"/>
      <c r="K83" s="10">
        <v>6714396</v>
      </c>
      <c r="L83" s="38"/>
      <c r="M83" s="34"/>
      <c r="N83" s="10">
        <f>H83-K83</f>
        <v>334081</v>
      </c>
      <c r="O83" s="38"/>
      <c r="P83" s="19"/>
      <c r="Q83" s="3"/>
      <c r="R83" s="3"/>
    </row>
    <row r="84" spans="1:18" ht="16.5" customHeight="1" thickBot="1">
      <c r="A84" s="63"/>
      <c r="B84" s="64" t="s">
        <v>47</v>
      </c>
      <c r="C84" s="64"/>
      <c r="D84" s="65"/>
      <c r="E84" s="65"/>
      <c r="F84" s="64"/>
      <c r="G84" s="22"/>
      <c r="H84" s="17">
        <f>SUM(G82:H83)</f>
        <v>7683935</v>
      </c>
      <c r="I84" s="32"/>
      <c r="J84" s="22"/>
      <c r="K84" s="17">
        <f>SUM(J82:K83)</f>
        <v>7048477</v>
      </c>
      <c r="L84" s="32"/>
      <c r="M84" s="18"/>
      <c r="N84" s="17">
        <f>SUM(M82:N83)</f>
        <v>442058</v>
      </c>
      <c r="O84" s="32"/>
      <c r="P84" s="19"/>
      <c r="Q84" s="3"/>
      <c r="R84" s="3"/>
    </row>
    <row r="85" spans="1:18" ht="16.5" customHeight="1">
      <c r="A85" s="55" t="s">
        <v>48</v>
      </c>
      <c r="B85" s="50"/>
      <c r="C85" s="50"/>
      <c r="D85" s="62"/>
      <c r="E85" s="62"/>
      <c r="F85" s="50"/>
      <c r="G85" s="4"/>
      <c r="H85" s="24"/>
      <c r="I85" s="7"/>
      <c r="J85" s="4"/>
      <c r="K85" s="112"/>
      <c r="L85" s="7"/>
      <c r="M85" s="2"/>
      <c r="N85" s="24"/>
      <c r="O85" s="7"/>
      <c r="P85" s="19"/>
      <c r="Q85" s="3"/>
      <c r="R85" s="3"/>
    </row>
    <row r="86" spans="1:18" ht="16.5" customHeight="1">
      <c r="A86" s="56"/>
      <c r="B86" s="57"/>
      <c r="C86" s="57"/>
      <c r="D86" s="58" t="s">
        <v>64</v>
      </c>
      <c r="E86" s="58"/>
      <c r="F86" s="59"/>
      <c r="G86" s="28"/>
      <c r="H86" s="14">
        <v>0</v>
      </c>
      <c r="I86" s="25"/>
      <c r="J86" s="28"/>
      <c r="K86" s="14">
        <v>-1000000</v>
      </c>
      <c r="L86" s="25"/>
      <c r="M86" s="15"/>
      <c r="N86" s="14">
        <f>H86-K86</f>
        <v>1000000</v>
      </c>
      <c r="O86" s="25"/>
      <c r="P86" s="81"/>
      <c r="Q86" s="3"/>
      <c r="R86" s="3"/>
    </row>
    <row r="87" spans="1:18" ht="16.5" customHeight="1">
      <c r="A87" s="56"/>
      <c r="B87" s="57" t="s">
        <v>49</v>
      </c>
      <c r="C87" s="57"/>
      <c r="D87" s="58"/>
      <c r="E87" s="58"/>
      <c r="F87" s="59"/>
      <c r="G87" s="28"/>
      <c r="H87" s="14">
        <f>SUM(H86)</f>
        <v>0</v>
      </c>
      <c r="I87" s="25"/>
      <c r="J87" s="28"/>
      <c r="K87" s="14">
        <f>SUM(K86)</f>
        <v>-1000000</v>
      </c>
      <c r="L87" s="25"/>
      <c r="M87" s="15"/>
      <c r="N87" s="14">
        <f>H87-K87</f>
        <v>1000000</v>
      </c>
      <c r="O87" s="25"/>
      <c r="P87" s="19"/>
      <c r="Q87" s="3"/>
      <c r="R87" s="3"/>
    </row>
    <row r="88" spans="1:18" ht="16.5" customHeight="1">
      <c r="A88" s="55"/>
      <c r="B88" s="50" t="s">
        <v>50</v>
      </c>
      <c r="C88" s="50"/>
      <c r="D88" s="62"/>
      <c r="E88" s="62"/>
      <c r="F88" s="50"/>
      <c r="G88" s="27"/>
      <c r="H88" s="14">
        <v>18000000</v>
      </c>
      <c r="I88" s="25"/>
      <c r="J88" s="27"/>
      <c r="K88" s="14">
        <v>19000000</v>
      </c>
      <c r="L88" s="25"/>
      <c r="M88" s="15"/>
      <c r="N88" s="14">
        <f t="shared" ref="N88:N90" si="3">H88-K88</f>
        <v>-1000000</v>
      </c>
      <c r="O88" s="25"/>
      <c r="P88" s="19"/>
      <c r="Q88" s="3"/>
      <c r="R88" s="3"/>
    </row>
    <row r="89" spans="1:18" ht="16.5" customHeight="1" thickBot="1">
      <c r="A89" s="63"/>
      <c r="B89" s="64" t="s">
        <v>51</v>
      </c>
      <c r="C89" s="64"/>
      <c r="D89" s="65"/>
      <c r="E89" s="65"/>
      <c r="F89" s="66"/>
      <c r="G89" s="39"/>
      <c r="H89" s="17">
        <f>SUM(H87:H88)</f>
        <v>18000000</v>
      </c>
      <c r="I89" s="32"/>
      <c r="J89" s="39"/>
      <c r="K89" s="17">
        <f>SUM(K87:K88)</f>
        <v>18000000</v>
      </c>
      <c r="L89" s="32"/>
      <c r="M89" s="18"/>
      <c r="N89" s="17">
        <f t="shared" si="3"/>
        <v>0</v>
      </c>
      <c r="O89" s="32"/>
      <c r="P89" s="19"/>
      <c r="Q89" s="3"/>
      <c r="R89" s="3"/>
    </row>
    <row r="90" spans="1:18" ht="16.5" customHeight="1" thickBot="1">
      <c r="A90" s="72" t="s">
        <v>52</v>
      </c>
      <c r="B90" s="73"/>
      <c r="C90" s="73"/>
      <c r="D90" s="74"/>
      <c r="E90" s="74"/>
      <c r="F90" s="75"/>
      <c r="G90" s="40"/>
      <c r="H90" s="41">
        <f>SUM(H84,H89)</f>
        <v>25683935</v>
      </c>
      <c r="I90" s="42"/>
      <c r="J90" s="40"/>
      <c r="K90" s="41">
        <f>SUM(K84,K89)</f>
        <v>25048477</v>
      </c>
      <c r="L90" s="42"/>
      <c r="M90" s="43"/>
      <c r="N90" s="41">
        <f t="shared" si="3"/>
        <v>635458</v>
      </c>
      <c r="O90" s="42"/>
      <c r="P90" s="19"/>
      <c r="Q90" s="20"/>
    </row>
    <row r="91" spans="1:18">
      <c r="H91" s="9"/>
      <c r="J91" s="9"/>
      <c r="K91" s="9"/>
      <c r="M91" s="9"/>
      <c r="N91" s="9"/>
    </row>
  </sheetData>
  <mergeCells count="15">
    <mergeCell ref="P8:Q8"/>
    <mergeCell ref="P28:Q28"/>
    <mergeCell ref="P29:Q29"/>
    <mergeCell ref="A52:F52"/>
    <mergeCell ref="G52:I52"/>
    <mergeCell ref="J52:L52"/>
    <mergeCell ref="M52:O52"/>
    <mergeCell ref="E24:F24"/>
    <mergeCell ref="A1:O1"/>
    <mergeCell ref="A2:O2"/>
    <mergeCell ref="A4:I4"/>
    <mergeCell ref="A5:F5"/>
    <mergeCell ref="G5:I5"/>
    <mergeCell ref="J5:L5"/>
    <mergeCell ref="M5:O5"/>
  </mergeCells>
  <phoneticPr fontId="1"/>
  <pageMargins left="0.9055118110236221" right="0.31496062992125984" top="0.55118110236220474" bottom="0.27559055118110237" header="0.31496062992125984" footer="0.27559055118110237"/>
  <pageSetup paperSize="9" orientation="portrait" horizontalDpi="4294967293" verticalDpi="0" r:id="rId1"/>
  <headerFooter alignWithMargins="0"/>
  <rowBreaks count="1" manualBreakCount="1"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正味財産増減計算書</vt:lpstr>
      <vt:lpstr>正味財産増減計算書!Print_Area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香川県警察協会</dc:creator>
  <cp:lastModifiedBy>被害者支援センターかがわ</cp:lastModifiedBy>
  <cp:lastPrinted>2022-04-15T05:42:49Z</cp:lastPrinted>
  <dcterms:created xsi:type="dcterms:W3CDTF">2006-11-17T01:34:37Z</dcterms:created>
  <dcterms:modified xsi:type="dcterms:W3CDTF">2022-06-09T00:46:23Z</dcterms:modified>
</cp:coreProperties>
</file>