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かがわ被害者支援センター\Desktop\"/>
    </mc:Choice>
  </mc:AlternateContent>
  <xr:revisionPtr revIDLastSave="0" documentId="13_ncr:1_{FE629F27-97BC-4ED5-A930-7093D79893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予算書" sheetId="38" r:id="rId1"/>
    <sheet name="Sheet7" sheetId="7" r:id="rId2"/>
  </sheets>
  <definedNames>
    <definedName name="_xlnm.Print_Area" localSheetId="0">予算書!$A$1:$K$88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6" i="38" l="1"/>
  <c r="G86" i="38"/>
  <c r="H85" i="38"/>
  <c r="K85" i="38" s="1"/>
  <c r="F84" i="38"/>
  <c r="F86" i="38" s="1"/>
  <c r="H86" i="38" s="1"/>
  <c r="H83" i="38"/>
  <c r="K83" i="38" s="1"/>
  <c r="H80" i="38"/>
  <c r="K80" i="38" s="1"/>
  <c r="H78" i="38"/>
  <c r="K78" i="38" s="1"/>
  <c r="H77" i="38"/>
  <c r="K77" i="38" s="1"/>
  <c r="K76" i="38"/>
  <c r="H76" i="38"/>
  <c r="J74" i="38"/>
  <c r="I74" i="38"/>
  <c r="G74" i="38"/>
  <c r="H74" i="38" s="1"/>
  <c r="K74" i="38" s="1"/>
  <c r="F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5" i="38" s="1"/>
  <c r="K58" i="38"/>
  <c r="K57" i="38"/>
  <c r="K56" i="38"/>
  <c r="H54" i="38"/>
  <c r="K54" i="38" s="1"/>
  <c r="H53" i="38"/>
  <c r="K53" i="38" s="1"/>
  <c r="H52" i="38"/>
  <c r="K52" i="38" s="1"/>
  <c r="H51" i="38"/>
  <c r="K51" i="38" s="1"/>
  <c r="H50" i="38"/>
  <c r="K50" i="38" s="1"/>
  <c r="H49" i="38"/>
  <c r="K49" i="38" s="1"/>
  <c r="H48" i="38"/>
  <c r="K48" i="38" s="1"/>
  <c r="H47" i="38"/>
  <c r="K47" i="38" s="1"/>
  <c r="H46" i="38"/>
  <c r="K46" i="38" s="1"/>
  <c r="H45" i="38"/>
  <c r="K45" i="38" s="1"/>
  <c r="H44" i="38"/>
  <c r="K44" i="38" s="1"/>
  <c r="H43" i="38"/>
  <c r="K43" i="38" s="1"/>
  <c r="H42" i="38"/>
  <c r="K42" i="38" s="1"/>
  <c r="H41" i="38"/>
  <c r="K41" i="38" s="1"/>
  <c r="H40" i="38"/>
  <c r="K40" i="38" s="1"/>
  <c r="H39" i="38"/>
  <c r="K39" i="38" s="1"/>
  <c r="H38" i="38"/>
  <c r="K38" i="38" s="1"/>
  <c r="H37" i="38"/>
  <c r="K37" i="38" s="1"/>
  <c r="H36" i="38"/>
  <c r="K36" i="38" s="1"/>
  <c r="H35" i="38"/>
  <c r="K35" i="38" s="1"/>
  <c r="J32" i="38"/>
  <c r="I32" i="38"/>
  <c r="G32" i="38"/>
  <c r="F32" i="38"/>
  <c r="H31" i="38"/>
  <c r="K31" i="38" s="1"/>
  <c r="H30" i="38"/>
  <c r="K30" i="38" s="1"/>
  <c r="H28" i="38"/>
  <c r="K28" i="38" s="1"/>
  <c r="H26" i="38"/>
  <c r="K26" i="38" s="1"/>
  <c r="H25" i="38"/>
  <c r="K25" i="38" s="1"/>
  <c r="H24" i="38"/>
  <c r="K24" i="38" s="1"/>
  <c r="H23" i="38"/>
  <c r="K23" i="38" s="1"/>
  <c r="H21" i="38"/>
  <c r="K21" i="38" s="1"/>
  <c r="H20" i="38"/>
  <c r="K20" i="38" s="1"/>
  <c r="H19" i="38"/>
  <c r="K19" i="38" s="1"/>
  <c r="K18" i="38"/>
  <c r="H18" i="38"/>
  <c r="H17" i="38"/>
  <c r="K17" i="38" s="1"/>
  <c r="H16" i="38"/>
  <c r="K16" i="38" s="1"/>
  <c r="H14" i="38"/>
  <c r="K14" i="38" s="1"/>
  <c r="H13" i="38"/>
  <c r="K13" i="38" s="1"/>
  <c r="H11" i="38"/>
  <c r="K11" i="38" s="1"/>
  <c r="K86" i="38" l="1"/>
  <c r="H32" i="38"/>
  <c r="K32" i="38" s="1"/>
  <c r="G75" i="38"/>
  <c r="I75" i="38"/>
  <c r="I79" i="38" s="1"/>
  <c r="I81" i="38" s="1"/>
  <c r="I87" i="38" s="1"/>
  <c r="J75" i="38"/>
  <c r="J79" i="38" s="1"/>
  <c r="J81" i="38" s="1"/>
  <c r="J87" i="38" s="1"/>
  <c r="K34" i="38"/>
  <c r="G79" i="38"/>
  <c r="G81" i="38" s="1"/>
  <c r="G87" i="38" s="1"/>
  <c r="F75" i="38"/>
  <c r="H84" i="38"/>
  <c r="K84" i="38" s="1"/>
  <c r="H75" i="38" l="1"/>
  <c r="F79" i="38"/>
  <c r="F81" i="38" s="1"/>
  <c r="H79" i="38" l="1"/>
  <c r="K75" i="38"/>
  <c r="K79" i="38" s="1"/>
  <c r="K81" i="38" s="1"/>
  <c r="F87" i="38"/>
  <c r="H81" i="38"/>
  <c r="H87" i="38" s="1"/>
  <c r="K87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被害者支援センターかがわ</author>
  </authors>
  <commentList>
    <comment ref="J16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sharedStrings.xml><?xml version="1.0" encoding="utf-8"?>
<sst xmlns="http://schemas.openxmlformats.org/spreadsheetml/2006/main" count="91" uniqueCount="72">
  <si>
    <t>受取助成金</t>
    <rPh sb="0" eb="2">
      <t>ウケトリ</t>
    </rPh>
    <rPh sb="2" eb="5">
      <t>ジョセイキン</t>
    </rPh>
    <phoneticPr fontId="1"/>
  </si>
  <si>
    <t>雑収益</t>
    <rPh sb="0" eb="3">
      <t>ザツシュウエキ</t>
    </rPh>
    <phoneticPr fontId="1"/>
  </si>
  <si>
    <t>受取利息</t>
    <rPh sb="0" eb="2">
      <t>ウケトリ</t>
    </rPh>
    <rPh sb="2" eb="4">
      <t>リソク</t>
    </rPh>
    <phoneticPr fontId="1"/>
  </si>
  <si>
    <t>(単位：円）</t>
  </si>
  <si>
    <t>特定資産運用益</t>
    <rPh sb="0" eb="2">
      <t>トクテイ</t>
    </rPh>
    <rPh sb="2" eb="4">
      <t>シサン</t>
    </rPh>
    <phoneticPr fontId="1"/>
  </si>
  <si>
    <t>受取補助金等</t>
    <rPh sb="0" eb="2">
      <t>ウケトリ</t>
    </rPh>
    <rPh sb="2" eb="6">
      <t>ホジョキントウ</t>
    </rPh>
    <phoneticPr fontId="1"/>
  </si>
  <si>
    <t>受取寄付金</t>
    <rPh sb="0" eb="2">
      <t>ウケトリ</t>
    </rPh>
    <rPh sb="2" eb="5">
      <t>キフキン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</si>
  <si>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</si>
  <si>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</si>
  <si>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</si>
  <si>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受取委託料</t>
    <rPh sb="0" eb="2">
      <t>ウケトリ</t>
    </rPh>
    <rPh sb="2" eb="5">
      <t>イタクリョウ</t>
    </rPh>
    <phoneticPr fontId="1"/>
  </si>
  <si>
    <t>受取会費</t>
    <phoneticPr fontId="1"/>
  </si>
  <si>
    <t>事業費</t>
    <phoneticPr fontId="1"/>
  </si>
  <si>
    <t>諸謝金</t>
    <phoneticPr fontId="1"/>
  </si>
  <si>
    <t>旅費交通費</t>
    <phoneticPr fontId="1"/>
  </si>
  <si>
    <t>通信運搬費</t>
    <phoneticPr fontId="1"/>
  </si>
  <si>
    <t>印刷製本費</t>
    <phoneticPr fontId="1"/>
  </si>
  <si>
    <t>手数料</t>
    <phoneticPr fontId="1"/>
  </si>
  <si>
    <t>管理費</t>
    <phoneticPr fontId="1"/>
  </si>
  <si>
    <t>給料手当</t>
    <phoneticPr fontId="1"/>
  </si>
  <si>
    <t>福利厚生費</t>
    <phoneticPr fontId="1"/>
  </si>
  <si>
    <t>減価償却費</t>
    <phoneticPr fontId="1"/>
  </si>
  <si>
    <t>特定資産利息</t>
    <rPh sb="0" eb="2">
      <t>トクテイ</t>
    </rPh>
    <rPh sb="2" eb="4">
      <t>シサン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</si>
  <si>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</si>
  <si>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</si>
  <si>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受取負担金</t>
    <rPh sb="0" eb="2">
      <t>ウケトリ</t>
    </rPh>
    <rPh sb="2" eb="5">
      <t>フタンキン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</si>
  <si>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</si>
  <si>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</si>
  <si>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法人会計</t>
    <rPh sb="0" eb="2">
      <t>ホウジン</t>
    </rPh>
    <rPh sb="2" eb="4">
      <t>カイケイ</t>
    </rPh>
    <phoneticPr fontId="1"/>
  </si>
  <si>
    <t>合計</t>
    <rPh sb="0" eb="2">
      <t>ゴウケイ</t>
    </rPh>
    <phoneticPr fontId="1"/>
  </si>
  <si>
    <t>科目</t>
    <rPh sb="0" eb="2">
      <t>カモク</t>
    </rPh>
    <phoneticPr fontId="1"/>
  </si>
  <si>
    <t>一般正味財産期首残高</t>
    <phoneticPr fontId="1"/>
  </si>
  <si>
    <t>一般正味財産期末残高</t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</si>
  <si>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</si>
  <si>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</si>
  <si>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賃借料</t>
    <rPh sb="0" eb="3">
      <t>チンシャクリョウ</t>
    </rPh>
    <phoneticPr fontId="1"/>
  </si>
  <si>
    <t>委託料</t>
    <rPh sb="0" eb="3">
      <t>イタクリョウ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</si>
  <si>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</si>
  <si>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受取寄付金
(支援自販機)</t>
    <rPh sb="0" eb="2">
      <t>ウケトリ</t>
    </rPh>
    <rPh sb="2" eb="5">
      <t>キフキン</t>
    </rPh>
    <rPh sb="7" eb="9">
      <t>シエン</t>
    </rPh>
    <rPh sb="9" eb="12">
      <t>ジハンキ</t>
    </rPh>
    <phoneticPr fontId="1"/>
  </si>
  <si>
    <t>当期指定正味財産増減額</t>
    <rPh sb="2" eb="4">
      <t>シテイ</t>
    </rPh>
    <rPh sb="4" eb="6">
      <t>ショウミ</t>
    </rPh>
    <rPh sb="6" eb="8">
      <t>ザイサン</t>
    </rPh>
    <phoneticPr fontId="1"/>
  </si>
  <si>
    <t>指定正味財産期首残高</t>
    <rPh sb="0" eb="2">
      <t>シテイ</t>
    </rPh>
    <phoneticPr fontId="1"/>
  </si>
  <si>
    <t>指定正味財産期末残高</t>
    <rPh sb="0" eb="2">
      <t>シテイ</t>
    </rPh>
    <phoneticPr fontId="1"/>
  </si>
  <si>
    <t>Ⅱ 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</si>
  <si>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Ⅲ 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</si>
  <si>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</si>
  <si>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雑費</t>
    <rPh sb="0" eb="2">
      <t>ザッピ</t>
    </rPh>
    <phoneticPr fontId="1"/>
  </si>
  <si>
    <t>支払負担金</t>
    <rPh sb="0" eb="2">
      <t>シハライ</t>
    </rPh>
    <rPh sb="2" eb="5">
      <t>フタンキン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</si>
  <si>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</si>
  <si>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</si>
  <si>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</si>
  <si>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支援自販機収益</t>
    <rPh sb="0" eb="2">
      <t>シエン</t>
    </rPh>
    <rPh sb="2" eb="5">
      <t>ジハンキ</t>
    </rPh>
    <rPh sb="5" eb="7">
      <t>シュウエキ</t>
    </rPh>
    <phoneticPr fontId="1"/>
  </si>
  <si>
    <t>収益事業会計</t>
    <rPh sb="0" eb="2">
      <t>シュウエキ</t>
    </rPh>
    <rPh sb="2" eb="4">
      <t>ジギョウ</t>
    </rPh>
    <rPh sb="4" eb="6">
      <t>カイケイ</t>
    </rPh>
    <phoneticPr fontId="1"/>
  </si>
  <si>
    <t>事業収益</t>
    <rPh sb="0" eb="2">
      <t>ジギョウ</t>
    </rPh>
    <rPh sb="2" eb="4">
      <t>シュウエキ</t>
    </rPh>
    <phoneticPr fontId="1"/>
  </si>
  <si>
    <t>１.経常収益</t>
    <rPh sb="2" eb="4">
      <t>ケイジョウ</t>
    </rPh>
    <rPh sb="4" eb="6">
      <t>シュウエキ</t>
    </rPh>
    <phoneticPr fontId="1"/>
  </si>
  <si>
    <t>経常収益計</t>
    <rPh sb="0" eb="2">
      <t>ケイジョウ</t>
    </rPh>
    <phoneticPr fontId="1"/>
  </si>
  <si>
    <t>２.経常費用</t>
    <rPh sb="2" eb="4">
      <t>ケイジョウ</t>
    </rPh>
    <rPh sb="4" eb="6">
      <t>ヒヨウ</t>
    </rPh>
    <rPh sb="5" eb="6">
      <t>ケイヒ</t>
    </rPh>
    <phoneticPr fontId="1"/>
  </si>
  <si>
    <t>経常費用計</t>
    <rPh sb="0" eb="2">
      <t>ケイジョウ</t>
    </rPh>
    <phoneticPr fontId="1"/>
  </si>
  <si>
    <t>被害者
支援事業</t>
    <rPh sb="0" eb="3">
      <t>ヒガイシャ</t>
    </rPh>
    <rPh sb="4" eb="6">
      <t>シエン</t>
    </rPh>
    <rPh sb="6" eb="8">
      <t>ジギョウ</t>
    </rPh>
    <phoneticPr fontId="1"/>
  </si>
  <si>
    <t>当期経常増減額</t>
    <rPh sb="2" eb="4">
      <t>ケイジョウ</t>
    </rPh>
    <phoneticPr fontId="1"/>
  </si>
  <si>
    <t>小計</t>
    <rPh sb="0" eb="2">
      <t>ショウケイ</t>
    </rPh>
    <phoneticPr fontId="1"/>
  </si>
  <si>
    <t>公益１</t>
    <rPh sb="0" eb="2">
      <t>コウエキ</t>
    </rPh>
    <phoneticPr fontId="1"/>
  </si>
  <si>
    <t>公益２</t>
    <phoneticPr fontId="1"/>
  </si>
  <si>
    <t>性暴力被害
者支援事業</t>
    <rPh sb="0" eb="1">
      <t>セイ</t>
    </rPh>
    <rPh sb="1" eb="3">
      <t>ボウリョク</t>
    </rPh>
    <rPh sb="3" eb="5">
      <t>ヒガイ</t>
    </rPh>
    <rPh sb="6" eb="7">
      <t>シャ</t>
    </rPh>
    <rPh sb="7" eb="9">
      <t>シエン</t>
    </rPh>
    <rPh sb="9" eb="11">
      <t>ジギョウ</t>
    </rPh>
    <phoneticPr fontId="1"/>
  </si>
  <si>
    <t>未払法人税等</t>
    <rPh sb="0" eb="2">
      <t>ミハライ</t>
    </rPh>
    <rPh sb="2" eb="5">
      <t>ホウジンゼイ</t>
    </rPh>
    <rPh sb="5" eb="6">
      <t>トウ</t>
    </rPh>
    <phoneticPr fontId="1"/>
  </si>
  <si>
    <t>調整前当期経常増減額</t>
    <rPh sb="0" eb="2">
      <t>チョウセイ</t>
    </rPh>
    <rPh sb="2" eb="3">
      <t>マエ</t>
    </rPh>
    <rPh sb="5" eb="7">
      <t>ケイジョウ</t>
    </rPh>
    <phoneticPr fontId="1"/>
  </si>
  <si>
    <r>
      <t xml:space="preserve">受取寄付金
</t>
    </r>
    <r>
      <rPr>
        <sz val="9"/>
        <rFont val="ＭＳ 明朝"/>
        <family val="1"/>
        <charset val="128"/>
      </rPr>
      <t>(指定正味財産振替)</t>
    </r>
    <rPh sb="0" eb="2">
      <t>ウケトリ</t>
    </rPh>
    <rPh sb="2" eb="5">
      <t>キフキン</t>
    </rPh>
    <rPh sb="7" eb="9">
      <t>シテイ</t>
    </rPh>
    <rPh sb="9" eb="11">
      <t>ショウミ</t>
    </rPh>
    <rPh sb="11" eb="13">
      <t>ザイサン</t>
    </rPh>
    <rPh sb="13" eb="15">
      <t>フリカエ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</si>
  <si>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1"/>
  </si>
  <si>
    <t>収益会計から公益会計</t>
    <rPh sb="0" eb="2">
      <t>シュウエキ</t>
    </rPh>
    <rPh sb="2" eb="4">
      <t>カイケイ</t>
    </rPh>
    <rPh sb="6" eb="8">
      <t>コウエキ</t>
    </rPh>
    <rPh sb="8" eb="10">
      <t>カイケイ</t>
    </rPh>
    <phoneticPr fontId="1"/>
  </si>
  <si>
    <t>法人会計から公益会計</t>
    <rPh sb="0" eb="2">
      <t>ホウジン</t>
    </rPh>
    <rPh sb="2" eb="4">
      <t>カイケイ</t>
    </rPh>
    <rPh sb="6" eb="8">
      <t>コウエキ</t>
    </rPh>
    <rPh sb="8" eb="10">
      <t>カイケイ</t>
    </rPh>
    <phoneticPr fontId="1"/>
  </si>
  <si>
    <t>※オリーブかがわ(性暴力被害者支援事業)に対する香川県からの委託料支払額は、香川県議会における当該事業に係る予算成立を条件とする。</t>
    <rPh sb="9" eb="10">
      <t>セイ</t>
    </rPh>
    <rPh sb="10" eb="12">
      <t>ボウリョク</t>
    </rPh>
    <rPh sb="12" eb="15">
      <t>ヒガイシャ</t>
    </rPh>
    <rPh sb="15" eb="17">
      <t>シエン</t>
    </rPh>
    <rPh sb="17" eb="19">
      <t>ジギョウ</t>
    </rPh>
    <rPh sb="21" eb="22">
      <t>タイ</t>
    </rPh>
    <rPh sb="24" eb="27">
      <t>カガワケン</t>
    </rPh>
    <rPh sb="30" eb="33">
      <t>イタクリョウ</t>
    </rPh>
    <rPh sb="33" eb="35">
      <t>シハライ</t>
    </rPh>
    <rPh sb="35" eb="36">
      <t>ガク</t>
    </rPh>
    <rPh sb="38" eb="40">
      <t>カガワ</t>
    </rPh>
    <rPh sb="40" eb="43">
      <t>ケンギカイ</t>
    </rPh>
    <rPh sb="47" eb="49">
      <t>トウガイ</t>
    </rPh>
    <rPh sb="49" eb="51">
      <t>ジギョウ</t>
    </rPh>
    <rPh sb="52" eb="53">
      <t>カカ</t>
    </rPh>
    <rPh sb="54" eb="56">
      <t>ヨサン</t>
    </rPh>
    <rPh sb="56" eb="58">
      <t>セイリツ</t>
    </rPh>
    <rPh sb="59" eb="61">
      <t>ジョウケン</t>
    </rPh>
    <phoneticPr fontId="1"/>
  </si>
  <si>
    <t>令和２年４月１日から令和３年３月31日まで</t>
    <rPh sb="0" eb="2">
      <t>レイワ</t>
    </rPh>
    <rPh sb="10" eb="12">
      <t>レイワ</t>
    </rPh>
    <phoneticPr fontId="1"/>
  </si>
  <si>
    <t>令 和 ２ 年 度 収 支 予 算 書 内 訳 表</t>
    <rPh sb="0" eb="1">
      <t>レイ</t>
    </rPh>
    <rPh sb="2" eb="3">
      <t>カズ</t>
    </rPh>
    <rPh sb="6" eb="7">
      <t>ネン</t>
    </rPh>
    <rPh sb="8" eb="9">
      <t>タビ</t>
    </rPh>
    <rPh sb="10" eb="11">
      <t>シュウ</t>
    </rPh>
    <rPh sb="12" eb="13">
      <t>シ</t>
    </rPh>
    <rPh sb="14" eb="15">
      <t>ヨ</t>
    </rPh>
    <rPh sb="16" eb="17">
      <t>サン</t>
    </rPh>
    <rPh sb="18" eb="19">
      <t>ショ</t>
    </rPh>
    <rPh sb="20" eb="21">
      <t>ナイ</t>
    </rPh>
    <rPh sb="22" eb="23">
      <t>ヤク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</si>
</sst>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u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distributed" vertical="center" wrapText="1"/>
    </xf>
    <xf numFmtId="176" fontId="2" fillId="0" borderId="13" xfId="0" applyNumberFormat="1" applyFont="1" applyFill="1" applyBorder="1" applyAlignment="1">
      <alignment horizontal="distributed" vertical="center" wrapText="1"/>
    </xf>
    <xf numFmtId="176" fontId="2" fillId="0" borderId="17" xfId="0" applyNumberFormat="1" applyFont="1" applyFill="1" applyBorder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2" fillId="0" borderId="3" xfId="0" applyNumberFormat="1" applyFont="1" applyFill="1" applyBorder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>
      <alignment vertical="center"/>
    </xf>
    <xf numFmtId="176" fontId="2" fillId="0" borderId="20" xfId="0" applyNumberFormat="1" applyFont="1" applyFill="1" applyBorder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>
      <alignment vertical="center"/>
    </xf>
    <xf numFmtId="176" fontId="4" fillId="0" borderId="8" xfId="0" applyNumberFormat="1" applyFont="1" applyFill="1" applyBorder="1" applyAlignment="1">
      <alignment horizontal="center" vertical="center" wrapText="1" shrinkToFit="1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>
      <alignment vertical="center"/>
    </xf>
    <xf numFmtId="176" fontId="3" fillId="0" borderId="11" xfId="0" applyNumberFormat="1" applyFont="1" applyFill="1" applyBorder="1" applyAlignment="1">
      <alignment vertical="center" shrinkToFit="1"/>
    </xf>
    <xf numFmtId="176" fontId="3" fillId="0" borderId="11" xfId="1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3"/>
  <sheetViews>
    <sheetView tabSelected="1" zoomScale="80" zoomScaleNormal="80" zoomScaleSheetLayoutView="100" workbookViewId="0">
      <selection activeCell="F83" sqref="F83"/>
    </sheetView>
  </sheetViews>
  <sheetFormatPr defaultRowHeight="12" x14ac:dyDescent="0.15"/>
  <cols>
    <col min="1" max="1" width="1.25" style="10" customWidth="1"/>
    <col min="2" max="2" width="2.25" style="10" customWidth="1"/>
    <col min="3" max="3" width="1.25" style="10" customWidth="1"/>
    <col min="4" max="4" width="21.125" style="10" customWidth="1"/>
    <col min="5" max="5" width="3.875" style="10" customWidth="1"/>
    <col min="6" max="11" width="21.125" style="10" customWidth="1"/>
    <col min="12" max="16384" width="9" style="10"/>
  </cols>
  <sheetData>
    <row r="1" spans="1:11" ht="31.5" customHeight="1" x14ac:dyDescent="0.15">
      <c r="A1" s="77" t="s">
        <v>71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" customHeight="1" x14ac:dyDescent="0.15">
      <c r="A2" s="78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6" customHeight="1" x14ac:dyDescent="0.15">
      <c r="A3" s="67"/>
      <c r="B3" s="67"/>
      <c r="C3" s="67"/>
      <c r="D3" s="67"/>
      <c r="E3" s="67"/>
      <c r="F3" s="67"/>
      <c r="G3" s="67"/>
      <c r="H3" s="64"/>
      <c r="I3" s="67"/>
      <c r="J3" s="67"/>
      <c r="K3" s="67"/>
    </row>
    <row r="4" spans="1:11" ht="18.75" customHeight="1" x14ac:dyDescent="0.15">
      <c r="A4" s="79" t="s">
        <v>33</v>
      </c>
      <c r="B4" s="79"/>
      <c r="C4" s="79"/>
      <c r="D4" s="79"/>
      <c r="E4" s="79"/>
      <c r="F4" s="80"/>
      <c r="G4" s="68"/>
      <c r="H4" s="68"/>
      <c r="I4" s="68"/>
      <c r="J4" s="69"/>
      <c r="K4" s="69" t="s">
        <v>3</v>
      </c>
    </row>
    <row r="5" spans="1:11" ht="22.5" customHeight="1" x14ac:dyDescent="0.15">
      <c r="A5" s="81" t="s">
        <v>30</v>
      </c>
      <c r="B5" s="82"/>
      <c r="C5" s="82"/>
      <c r="D5" s="82"/>
      <c r="E5" s="83"/>
      <c r="F5" s="90" t="s">
        <v>49</v>
      </c>
      <c r="G5" s="91"/>
      <c r="H5" s="92"/>
      <c r="I5" s="93" t="s">
        <v>51</v>
      </c>
      <c r="J5" s="94" t="s">
        <v>28</v>
      </c>
      <c r="K5" s="94" t="s">
        <v>29</v>
      </c>
    </row>
    <row r="6" spans="1:11" ht="17.25" customHeight="1" x14ac:dyDescent="0.15">
      <c r="A6" s="84"/>
      <c r="B6" s="85"/>
      <c r="C6" s="85"/>
      <c r="D6" s="85"/>
      <c r="E6" s="86"/>
      <c r="F6" s="72" t="s">
        <v>60</v>
      </c>
      <c r="G6" s="72" t="s">
        <v>61</v>
      </c>
      <c r="H6" s="95" t="s">
        <v>59</v>
      </c>
      <c r="I6" s="93"/>
      <c r="J6" s="94"/>
      <c r="K6" s="94"/>
    </row>
    <row r="7" spans="1:11" ht="30.75" customHeight="1" x14ac:dyDescent="0.15">
      <c r="A7" s="87"/>
      <c r="B7" s="88"/>
      <c r="C7" s="88"/>
      <c r="D7" s="88"/>
      <c r="E7" s="89"/>
      <c r="F7" s="72" t="s">
        <v>57</v>
      </c>
      <c r="G7" s="54" t="s">
        <v>62</v>
      </c>
      <c r="H7" s="96"/>
      <c r="I7" s="93"/>
      <c r="J7" s="94"/>
      <c r="K7" s="94"/>
    </row>
    <row r="8" spans="1:11" ht="18" customHeight="1" x14ac:dyDescent="0.15">
      <c r="A8" s="11" t="s">
        <v>44</v>
      </c>
      <c r="B8" s="12"/>
      <c r="C8" s="13"/>
      <c r="D8" s="13"/>
      <c r="E8" s="14"/>
      <c r="F8" s="73"/>
      <c r="G8" s="73"/>
      <c r="H8" s="73"/>
      <c r="I8" s="73"/>
      <c r="J8" s="73"/>
      <c r="K8" s="73"/>
    </row>
    <row r="9" spans="1:11" ht="18" customHeight="1" x14ac:dyDescent="0.15">
      <c r="A9" s="15"/>
      <c r="B9" s="16" t="s">
        <v>53</v>
      </c>
      <c r="C9" s="16"/>
      <c r="D9" s="16"/>
      <c r="E9" s="16"/>
      <c r="F9" s="17"/>
      <c r="G9" s="17"/>
      <c r="H9" s="17"/>
      <c r="I9" s="17"/>
      <c r="J9" s="17"/>
      <c r="K9" s="17"/>
    </row>
    <row r="10" spans="1:11" ht="18" customHeight="1" x14ac:dyDescent="0.15">
      <c r="A10" s="18"/>
      <c r="B10" s="16"/>
      <c r="C10" s="16" t="s">
        <v>4</v>
      </c>
      <c r="D10" s="19"/>
      <c r="E10" s="16"/>
      <c r="F10" s="6"/>
      <c r="G10" s="6"/>
      <c r="H10" s="6"/>
      <c r="I10" s="6"/>
      <c r="J10" s="2"/>
      <c r="K10" s="2"/>
    </row>
    <row r="11" spans="1:11" ht="18" customHeight="1" x14ac:dyDescent="0.15">
      <c r="A11" s="18"/>
      <c r="B11" s="16"/>
      <c r="C11" s="16"/>
      <c r="D11" s="21" t="s">
        <v>22</v>
      </c>
      <c r="E11" s="22"/>
      <c r="F11" s="4">
        <v>3400</v>
      </c>
      <c r="G11" s="4">
        <v>0</v>
      </c>
      <c r="H11" s="2">
        <f>SUM(F11:G11)</f>
        <v>3400</v>
      </c>
      <c r="I11" s="4">
        <v>0</v>
      </c>
      <c r="J11" s="1">
        <v>500</v>
      </c>
      <c r="K11" s="2">
        <f>SUM(H11:J11)</f>
        <v>3900</v>
      </c>
    </row>
    <row r="12" spans="1:11" ht="18" customHeight="1" x14ac:dyDescent="0.15">
      <c r="A12" s="18"/>
      <c r="B12" s="16"/>
      <c r="C12" s="16" t="s">
        <v>11</v>
      </c>
      <c r="D12" s="19"/>
      <c r="E12" s="22"/>
      <c r="F12" s="6"/>
      <c r="G12" s="6"/>
      <c r="H12" s="2"/>
      <c r="I12" s="6"/>
      <c r="J12" s="2"/>
      <c r="K12" s="2"/>
    </row>
    <row r="13" spans="1:11" ht="18.75" customHeight="1" x14ac:dyDescent="0.15">
      <c r="A13" s="24"/>
      <c r="B13" s="25"/>
      <c r="C13" s="25"/>
      <c r="D13" s="74" t="s">
        <v>34</v>
      </c>
      <c r="E13" s="26"/>
      <c r="F13" s="2">
        <v>100000</v>
      </c>
      <c r="G13" s="2">
        <v>0</v>
      </c>
      <c r="H13" s="2">
        <f>SUM(F13:G13)</f>
        <v>100000</v>
      </c>
      <c r="I13" s="2">
        <v>0</v>
      </c>
      <c r="J13" s="2">
        <v>140000</v>
      </c>
      <c r="K13" s="2">
        <f t="shared" ref="K13:K32" si="0">SUM(H13:J13)</f>
        <v>240000</v>
      </c>
    </row>
    <row r="14" spans="1:11" ht="18" customHeight="1" x14ac:dyDescent="0.15">
      <c r="A14" s="18"/>
      <c r="B14" s="16"/>
      <c r="C14" s="16"/>
      <c r="D14" s="21" t="s">
        <v>37</v>
      </c>
      <c r="E14" s="22"/>
      <c r="F14" s="4">
        <v>160000</v>
      </c>
      <c r="G14" s="4">
        <v>0</v>
      </c>
      <c r="H14" s="2">
        <f>SUM(F14:G14)</f>
        <v>160000</v>
      </c>
      <c r="I14" s="4">
        <v>0</v>
      </c>
      <c r="J14" s="4">
        <v>240000</v>
      </c>
      <c r="K14" s="2">
        <f t="shared" si="0"/>
        <v>400000</v>
      </c>
    </row>
    <row r="15" spans="1:11" ht="18" customHeight="1" x14ac:dyDescent="0.15">
      <c r="A15" s="18"/>
      <c r="B15" s="16"/>
      <c r="C15" s="16" t="s">
        <v>5</v>
      </c>
      <c r="D15" s="19"/>
      <c r="E15" s="22"/>
      <c r="F15" s="6"/>
      <c r="G15" s="6"/>
      <c r="H15" s="2"/>
      <c r="I15" s="6"/>
      <c r="J15" s="2"/>
      <c r="K15" s="2"/>
    </row>
    <row r="16" spans="1:11" ht="18.75" customHeight="1" x14ac:dyDescent="0.15">
      <c r="A16" s="27"/>
      <c r="B16" s="28"/>
      <c r="C16" s="28"/>
      <c r="D16" s="75" t="s">
        <v>10</v>
      </c>
      <c r="E16" s="29"/>
      <c r="F16" s="30">
        <v>5548000</v>
      </c>
      <c r="G16" s="6">
        <v>0</v>
      </c>
      <c r="H16" s="2">
        <f t="shared" ref="H16:H21" si="1">SUM(F16:G16)</f>
        <v>5548000</v>
      </c>
      <c r="I16" s="6">
        <v>0</v>
      </c>
      <c r="J16" s="2">
        <v>306000</v>
      </c>
      <c r="K16" s="2">
        <f t="shared" si="0"/>
        <v>5854000</v>
      </c>
    </row>
    <row r="17" spans="1:11" ht="18.75" customHeight="1" x14ac:dyDescent="0.15">
      <c r="A17" s="31"/>
      <c r="B17" s="32"/>
      <c r="C17" s="32"/>
      <c r="D17" s="76"/>
      <c r="E17" s="33"/>
      <c r="F17" s="8">
        <v>0</v>
      </c>
      <c r="G17" s="2">
        <v>12551000</v>
      </c>
      <c r="H17" s="2">
        <f t="shared" si="1"/>
        <v>12551000</v>
      </c>
      <c r="I17" s="2">
        <v>0</v>
      </c>
      <c r="J17" s="2">
        <v>0</v>
      </c>
      <c r="K17" s="2">
        <f t="shared" si="0"/>
        <v>12551000</v>
      </c>
    </row>
    <row r="18" spans="1:11" ht="18" customHeight="1" x14ac:dyDescent="0.15">
      <c r="A18" s="27"/>
      <c r="B18" s="28"/>
      <c r="C18" s="28"/>
      <c r="D18" s="75" t="s">
        <v>0</v>
      </c>
      <c r="E18" s="29"/>
      <c r="F18" s="8">
        <v>4260000</v>
      </c>
      <c r="G18" s="2">
        <v>0</v>
      </c>
      <c r="H18" s="2">
        <f t="shared" si="1"/>
        <v>4260000</v>
      </c>
      <c r="I18" s="2">
        <v>0</v>
      </c>
      <c r="J18" s="2">
        <v>480000</v>
      </c>
      <c r="K18" s="2">
        <f t="shared" si="0"/>
        <v>4740000</v>
      </c>
    </row>
    <row r="19" spans="1:11" ht="18" customHeight="1" x14ac:dyDescent="0.15">
      <c r="A19" s="24"/>
      <c r="B19" s="25"/>
      <c r="C19" s="25"/>
      <c r="D19" s="97"/>
      <c r="E19" s="26"/>
      <c r="F19" s="8">
        <v>700000</v>
      </c>
      <c r="G19" s="2">
        <v>0</v>
      </c>
      <c r="H19" s="2">
        <f t="shared" si="1"/>
        <v>700000</v>
      </c>
      <c r="I19" s="2">
        <v>0</v>
      </c>
      <c r="J19" s="2">
        <v>300000</v>
      </c>
      <c r="K19" s="2">
        <f t="shared" si="0"/>
        <v>1000000</v>
      </c>
    </row>
    <row r="20" spans="1:11" ht="18" customHeight="1" x14ac:dyDescent="0.15">
      <c r="A20" s="31"/>
      <c r="B20" s="32"/>
      <c r="C20" s="32"/>
      <c r="D20" s="76"/>
      <c r="E20" s="33"/>
      <c r="F20" s="30">
        <v>750000</v>
      </c>
      <c r="G20" s="6">
        <v>0</v>
      </c>
      <c r="H20" s="2">
        <f t="shared" si="1"/>
        <v>750000</v>
      </c>
      <c r="I20" s="6">
        <v>0</v>
      </c>
      <c r="J20" s="2">
        <v>0</v>
      </c>
      <c r="K20" s="2">
        <f t="shared" si="0"/>
        <v>750000</v>
      </c>
    </row>
    <row r="21" spans="1:11" ht="18.75" customHeight="1" x14ac:dyDescent="0.15">
      <c r="A21" s="31"/>
      <c r="B21" s="32"/>
      <c r="C21" s="32"/>
      <c r="D21" s="66" t="s">
        <v>25</v>
      </c>
      <c r="E21" s="33"/>
      <c r="F21" s="4">
        <v>1500000</v>
      </c>
      <c r="G21" s="4">
        <v>0</v>
      </c>
      <c r="H21" s="5">
        <f t="shared" si="1"/>
        <v>1500000</v>
      </c>
      <c r="I21" s="4">
        <v>0</v>
      </c>
      <c r="J21" s="4">
        <v>0</v>
      </c>
      <c r="K21" s="5">
        <f t="shared" si="0"/>
        <v>1500000</v>
      </c>
    </row>
    <row r="22" spans="1:11" ht="18.75" customHeight="1" x14ac:dyDescent="0.15">
      <c r="A22" s="27"/>
      <c r="B22" s="28"/>
      <c r="C22" s="28" t="s">
        <v>6</v>
      </c>
      <c r="D22" s="65"/>
      <c r="E22" s="29"/>
      <c r="F22" s="6"/>
      <c r="G22" s="6"/>
      <c r="H22" s="2"/>
      <c r="I22" s="6"/>
      <c r="J22" s="2"/>
      <c r="K22" s="2"/>
    </row>
    <row r="23" spans="1:11" ht="18.75" customHeight="1" x14ac:dyDescent="0.15">
      <c r="A23" s="27"/>
      <c r="B23" s="28"/>
      <c r="C23" s="28"/>
      <c r="D23" s="75" t="s">
        <v>6</v>
      </c>
      <c r="E23" s="29"/>
      <c r="F23" s="30">
        <v>250000</v>
      </c>
      <c r="G23" s="6">
        <v>0</v>
      </c>
      <c r="H23" s="2">
        <f>SUM(F23:G23)</f>
        <v>250000</v>
      </c>
      <c r="I23" s="6">
        <v>0</v>
      </c>
      <c r="J23" s="2">
        <v>100000</v>
      </c>
      <c r="K23" s="2">
        <f t="shared" si="0"/>
        <v>350000</v>
      </c>
    </row>
    <row r="24" spans="1:11" ht="18.75" customHeight="1" x14ac:dyDescent="0.15">
      <c r="A24" s="31"/>
      <c r="B24" s="32"/>
      <c r="C24" s="32"/>
      <c r="D24" s="76"/>
      <c r="E24" s="33"/>
      <c r="F24" s="30">
        <v>1470000</v>
      </c>
      <c r="G24" s="6">
        <v>0</v>
      </c>
      <c r="H24" s="2">
        <f>SUM(F24:G24)</f>
        <v>1470000</v>
      </c>
      <c r="I24" s="6">
        <v>0</v>
      </c>
      <c r="J24" s="2">
        <v>630000</v>
      </c>
      <c r="K24" s="2">
        <f t="shared" si="0"/>
        <v>2100000</v>
      </c>
    </row>
    <row r="25" spans="1:11" ht="29.25" customHeight="1" x14ac:dyDescent="0.15">
      <c r="A25" s="31"/>
      <c r="B25" s="32"/>
      <c r="C25" s="32"/>
      <c r="D25" s="34" t="s">
        <v>38</v>
      </c>
      <c r="E25" s="33"/>
      <c r="F25" s="6">
        <v>2100000</v>
      </c>
      <c r="G25" s="6">
        <v>0</v>
      </c>
      <c r="H25" s="2">
        <f>SUM(F25:G25)</f>
        <v>2100000</v>
      </c>
      <c r="I25" s="6">
        <v>0</v>
      </c>
      <c r="J25" s="2">
        <v>900000</v>
      </c>
      <c r="K25" s="2">
        <f t="shared" si="0"/>
        <v>3000000</v>
      </c>
    </row>
    <row r="26" spans="1:11" ht="29.25" customHeight="1" x14ac:dyDescent="0.15">
      <c r="A26" s="31"/>
      <c r="B26" s="32"/>
      <c r="C26" s="32"/>
      <c r="D26" s="34" t="s">
        <v>65</v>
      </c>
      <c r="E26" s="33"/>
      <c r="F26" s="6">
        <v>1000000</v>
      </c>
      <c r="G26" s="6">
        <v>0</v>
      </c>
      <c r="H26" s="2">
        <f>SUM(F26:G26)</f>
        <v>1000000</v>
      </c>
      <c r="I26" s="6">
        <v>0</v>
      </c>
      <c r="J26" s="2">
        <v>0</v>
      </c>
      <c r="K26" s="2">
        <f>SUM(H26:J26)</f>
        <v>1000000</v>
      </c>
    </row>
    <row r="27" spans="1:11" ht="18" customHeight="1" x14ac:dyDescent="0.15">
      <c r="A27" s="18"/>
      <c r="B27" s="16"/>
      <c r="C27" s="16" t="s">
        <v>52</v>
      </c>
      <c r="D27" s="35"/>
      <c r="E27" s="22"/>
      <c r="F27" s="6"/>
      <c r="G27" s="6"/>
      <c r="H27" s="2"/>
      <c r="I27" s="6"/>
      <c r="J27" s="2"/>
      <c r="K27" s="2"/>
    </row>
    <row r="28" spans="1:11" ht="18" customHeight="1" x14ac:dyDescent="0.15">
      <c r="A28" s="18"/>
      <c r="B28" s="16"/>
      <c r="C28" s="16"/>
      <c r="D28" s="35" t="s">
        <v>50</v>
      </c>
      <c r="E28" s="22"/>
      <c r="F28" s="6">
        <v>0</v>
      </c>
      <c r="G28" s="6">
        <v>0</v>
      </c>
      <c r="H28" s="2">
        <f>SUM(F28:G28)</f>
        <v>0</v>
      </c>
      <c r="I28" s="6">
        <v>210000</v>
      </c>
      <c r="J28" s="2">
        <v>0</v>
      </c>
      <c r="K28" s="2">
        <f t="shared" si="0"/>
        <v>210000</v>
      </c>
    </row>
    <row r="29" spans="1:11" ht="18" customHeight="1" x14ac:dyDescent="0.15">
      <c r="A29" s="18"/>
      <c r="B29" s="16"/>
      <c r="C29" s="16" t="s">
        <v>1</v>
      </c>
      <c r="D29" s="19"/>
      <c r="E29" s="22"/>
      <c r="F29" s="6"/>
      <c r="G29" s="6"/>
      <c r="H29" s="2"/>
      <c r="I29" s="6"/>
      <c r="J29" s="2"/>
      <c r="K29" s="2"/>
    </row>
    <row r="30" spans="1:11" ht="18" customHeight="1" x14ac:dyDescent="0.15">
      <c r="A30" s="24"/>
      <c r="B30" s="25"/>
      <c r="C30" s="25"/>
      <c r="D30" s="74" t="s">
        <v>2</v>
      </c>
      <c r="E30" s="26"/>
      <c r="F30" s="6">
        <v>0</v>
      </c>
      <c r="G30" s="6">
        <v>0</v>
      </c>
      <c r="H30" s="2">
        <f>SUM(F30:G30)</f>
        <v>0</v>
      </c>
      <c r="I30" s="6">
        <v>0</v>
      </c>
      <c r="J30" s="2">
        <v>100</v>
      </c>
      <c r="K30" s="2">
        <f t="shared" si="0"/>
        <v>100</v>
      </c>
    </row>
    <row r="31" spans="1:11" ht="18" customHeight="1" x14ac:dyDescent="0.15">
      <c r="A31" s="27"/>
      <c r="B31" s="28"/>
      <c r="C31" s="28"/>
      <c r="D31" s="65" t="s">
        <v>1</v>
      </c>
      <c r="E31" s="29"/>
      <c r="F31" s="4">
        <v>1000</v>
      </c>
      <c r="G31" s="4">
        <v>0</v>
      </c>
      <c r="H31" s="2">
        <f>SUM(F31:G31)</f>
        <v>1000</v>
      </c>
      <c r="I31" s="4">
        <v>0</v>
      </c>
      <c r="J31" s="4">
        <v>0</v>
      </c>
      <c r="K31" s="2">
        <f t="shared" si="0"/>
        <v>1000</v>
      </c>
    </row>
    <row r="32" spans="1:11" ht="18" customHeight="1" thickBot="1" x14ac:dyDescent="0.2">
      <c r="A32" s="36"/>
      <c r="B32" s="37" t="s">
        <v>54</v>
      </c>
      <c r="C32" s="38"/>
      <c r="D32" s="37"/>
      <c r="E32" s="39"/>
      <c r="F32" s="40">
        <f>SUM(F11:F31)</f>
        <v>17842400</v>
      </c>
      <c r="G32" s="40">
        <f>SUM(G11:G31)</f>
        <v>12551000</v>
      </c>
      <c r="H32" s="40">
        <f>SUM(F32:G32)</f>
        <v>30393400</v>
      </c>
      <c r="I32" s="40">
        <f>SUM(I11:I31)</f>
        <v>210000</v>
      </c>
      <c r="J32" s="40">
        <f>SUM(J11:J31)</f>
        <v>3096600</v>
      </c>
      <c r="K32" s="40">
        <f t="shared" si="0"/>
        <v>33700000</v>
      </c>
    </row>
    <row r="33" spans="1:11" ht="18" customHeight="1" x14ac:dyDescent="0.15">
      <c r="A33" s="41"/>
      <c r="B33" s="32" t="s">
        <v>55</v>
      </c>
      <c r="C33" s="32"/>
      <c r="D33" s="32"/>
      <c r="E33" s="33"/>
      <c r="F33" s="55"/>
      <c r="G33" s="55"/>
      <c r="H33" s="55"/>
      <c r="I33" s="55"/>
      <c r="J33" s="55"/>
      <c r="K33" s="55"/>
    </row>
    <row r="34" spans="1:11" ht="18" customHeight="1" x14ac:dyDescent="0.15">
      <c r="A34" s="24"/>
      <c r="B34" s="25"/>
      <c r="C34" s="25" t="s">
        <v>12</v>
      </c>
      <c r="D34" s="20"/>
      <c r="E34" s="26"/>
      <c r="F34" s="42"/>
      <c r="G34" s="42"/>
      <c r="H34" s="42"/>
      <c r="I34" s="6"/>
      <c r="J34" s="2"/>
      <c r="K34" s="2">
        <f>SUM(K35:K54)</f>
        <v>30656424</v>
      </c>
    </row>
    <row r="35" spans="1:11" ht="18.75" customHeight="1" x14ac:dyDescent="0.15">
      <c r="A35" s="18"/>
      <c r="B35" s="16"/>
      <c r="C35" s="16"/>
      <c r="D35" s="21" t="s">
        <v>19</v>
      </c>
      <c r="E35" s="22"/>
      <c r="F35" s="2">
        <v>10500000</v>
      </c>
      <c r="G35" s="2">
        <v>8497780</v>
      </c>
      <c r="H35" s="2">
        <f t="shared" ref="H35:H52" si="2">SUM(F35:G35)</f>
        <v>18997780</v>
      </c>
      <c r="I35" s="2">
        <v>5000</v>
      </c>
      <c r="J35" s="4"/>
      <c r="K35" s="2">
        <f>SUM(H35:J35)</f>
        <v>19002780</v>
      </c>
    </row>
    <row r="36" spans="1:11" ht="18.75" customHeight="1" x14ac:dyDescent="0.15">
      <c r="A36" s="24"/>
      <c r="B36" s="25"/>
      <c r="C36" s="25"/>
      <c r="D36" s="74" t="s">
        <v>20</v>
      </c>
      <c r="E36" s="26"/>
      <c r="F36" s="4">
        <v>1416000</v>
      </c>
      <c r="G36" s="4">
        <v>764552</v>
      </c>
      <c r="H36" s="2">
        <f t="shared" si="2"/>
        <v>2180552</v>
      </c>
      <c r="I36" s="2">
        <v>0</v>
      </c>
      <c r="J36" s="4"/>
      <c r="K36" s="2">
        <f t="shared" ref="K36:K54" si="3">SUM(H36:J36)</f>
        <v>2180552</v>
      </c>
    </row>
    <row r="37" spans="1:11" ht="18.75" customHeight="1" x14ac:dyDescent="0.15">
      <c r="A37" s="27"/>
      <c r="B37" s="28"/>
      <c r="C37" s="28"/>
      <c r="D37" s="65" t="s">
        <v>13</v>
      </c>
      <c r="E37" s="29"/>
      <c r="F37" s="1">
        <v>860200</v>
      </c>
      <c r="G37" s="1">
        <v>748800</v>
      </c>
      <c r="H37" s="2">
        <f t="shared" si="2"/>
        <v>1609000</v>
      </c>
      <c r="I37" s="2">
        <v>0</v>
      </c>
      <c r="J37" s="4"/>
      <c r="K37" s="2">
        <f t="shared" si="3"/>
        <v>1609000</v>
      </c>
    </row>
    <row r="38" spans="1:11" ht="18" customHeight="1" x14ac:dyDescent="0.15">
      <c r="A38" s="18"/>
      <c r="B38" s="16"/>
      <c r="C38" s="16"/>
      <c r="D38" s="21" t="s">
        <v>7</v>
      </c>
      <c r="E38" s="22"/>
      <c r="F38" s="2">
        <v>185000</v>
      </c>
      <c r="G38" s="2">
        <v>0</v>
      </c>
      <c r="H38" s="2">
        <f t="shared" si="2"/>
        <v>185000</v>
      </c>
      <c r="I38" s="2">
        <v>0</v>
      </c>
      <c r="J38" s="4"/>
      <c r="K38" s="2">
        <f t="shared" si="3"/>
        <v>185000</v>
      </c>
    </row>
    <row r="39" spans="1:11" ht="18.75" customHeight="1" x14ac:dyDescent="0.15">
      <c r="A39" s="18"/>
      <c r="B39" s="16"/>
      <c r="C39" s="16"/>
      <c r="D39" s="21" t="s">
        <v>35</v>
      </c>
      <c r="E39" s="22"/>
      <c r="F39" s="2">
        <v>2013000</v>
      </c>
      <c r="G39" s="2">
        <v>533950</v>
      </c>
      <c r="H39" s="2">
        <f t="shared" si="2"/>
        <v>2546950</v>
      </c>
      <c r="I39" s="2">
        <v>47000</v>
      </c>
      <c r="J39" s="4"/>
      <c r="K39" s="2">
        <f t="shared" si="3"/>
        <v>2593950</v>
      </c>
    </row>
    <row r="40" spans="1:11" ht="18.75" customHeight="1" x14ac:dyDescent="0.15">
      <c r="A40" s="18"/>
      <c r="B40" s="16"/>
      <c r="C40" s="16"/>
      <c r="D40" s="21" t="s">
        <v>36</v>
      </c>
      <c r="E40" s="22"/>
      <c r="F40" s="2">
        <v>10000</v>
      </c>
      <c r="G40" s="2">
        <v>950080</v>
      </c>
      <c r="H40" s="2">
        <f t="shared" si="2"/>
        <v>960080</v>
      </c>
      <c r="I40" s="2">
        <v>0</v>
      </c>
      <c r="J40" s="3"/>
      <c r="K40" s="2">
        <f t="shared" si="3"/>
        <v>960080</v>
      </c>
    </row>
    <row r="41" spans="1:11" ht="18.75" customHeight="1" x14ac:dyDescent="0.15">
      <c r="A41" s="18"/>
      <c r="B41" s="16"/>
      <c r="C41" s="16"/>
      <c r="D41" s="21" t="s">
        <v>48</v>
      </c>
      <c r="E41" s="22"/>
      <c r="F41" s="2">
        <v>420000</v>
      </c>
      <c r="G41" s="2">
        <v>0</v>
      </c>
      <c r="H41" s="2">
        <f t="shared" si="2"/>
        <v>420000</v>
      </c>
      <c r="I41" s="2">
        <v>0</v>
      </c>
      <c r="J41" s="4"/>
      <c r="K41" s="2">
        <f t="shared" si="3"/>
        <v>420000</v>
      </c>
    </row>
    <row r="42" spans="1:11" ht="18.75" customHeight="1" x14ac:dyDescent="0.15">
      <c r="A42" s="18"/>
      <c r="B42" s="16"/>
      <c r="C42" s="16"/>
      <c r="D42" s="21" t="s">
        <v>23</v>
      </c>
      <c r="E42" s="22"/>
      <c r="F42" s="2">
        <v>55000</v>
      </c>
      <c r="G42" s="2">
        <v>0</v>
      </c>
      <c r="H42" s="2">
        <f t="shared" si="2"/>
        <v>55000</v>
      </c>
      <c r="I42" s="2">
        <v>0</v>
      </c>
      <c r="J42" s="4"/>
      <c r="K42" s="2">
        <f t="shared" si="3"/>
        <v>55000</v>
      </c>
    </row>
    <row r="43" spans="1:11" ht="18" customHeight="1" x14ac:dyDescent="0.15">
      <c r="A43" s="18"/>
      <c r="B43" s="16"/>
      <c r="C43" s="16"/>
      <c r="D43" s="21" t="s">
        <v>14</v>
      </c>
      <c r="E43" s="22"/>
      <c r="F43" s="2">
        <v>1070000</v>
      </c>
      <c r="G43" s="2">
        <v>549360</v>
      </c>
      <c r="H43" s="2">
        <f t="shared" si="2"/>
        <v>1619360</v>
      </c>
      <c r="I43" s="2">
        <v>10000</v>
      </c>
      <c r="J43" s="4"/>
      <c r="K43" s="2">
        <f t="shared" si="3"/>
        <v>1629360</v>
      </c>
    </row>
    <row r="44" spans="1:11" ht="18" customHeight="1" x14ac:dyDescent="0.15">
      <c r="A44" s="31"/>
      <c r="B44" s="32"/>
      <c r="C44" s="32"/>
      <c r="D44" s="66" t="s">
        <v>15</v>
      </c>
      <c r="E44" s="33"/>
      <c r="F44" s="2">
        <v>380000</v>
      </c>
      <c r="G44" s="2">
        <v>205992</v>
      </c>
      <c r="H44" s="2">
        <f t="shared" si="2"/>
        <v>585992</v>
      </c>
      <c r="I44" s="2">
        <v>10000</v>
      </c>
      <c r="J44" s="4"/>
      <c r="K44" s="2">
        <f t="shared" si="3"/>
        <v>595992</v>
      </c>
    </row>
    <row r="45" spans="1:11" ht="18" customHeight="1" x14ac:dyDescent="0.15">
      <c r="A45" s="18"/>
      <c r="B45" s="16"/>
      <c r="C45" s="16"/>
      <c r="D45" s="21" t="s">
        <v>16</v>
      </c>
      <c r="E45" s="22"/>
      <c r="F45" s="2">
        <v>395000</v>
      </c>
      <c r="G45" s="2">
        <v>16000</v>
      </c>
      <c r="H45" s="2">
        <f t="shared" si="2"/>
        <v>411000</v>
      </c>
      <c r="I45" s="2">
        <v>0</v>
      </c>
      <c r="J45" s="4"/>
      <c r="K45" s="2">
        <f t="shared" si="3"/>
        <v>411000</v>
      </c>
    </row>
    <row r="46" spans="1:11" ht="18.75" customHeight="1" x14ac:dyDescent="0.15">
      <c r="A46" s="18"/>
      <c r="B46" s="16"/>
      <c r="C46" s="16"/>
      <c r="D46" s="21" t="s">
        <v>8</v>
      </c>
      <c r="E46" s="22"/>
      <c r="F46" s="2">
        <v>150000</v>
      </c>
      <c r="G46" s="2">
        <v>165000</v>
      </c>
      <c r="H46" s="2">
        <f t="shared" si="2"/>
        <v>315000</v>
      </c>
      <c r="I46" s="2">
        <v>5000</v>
      </c>
      <c r="J46" s="4"/>
      <c r="K46" s="2">
        <f t="shared" si="3"/>
        <v>320000</v>
      </c>
    </row>
    <row r="47" spans="1:11" ht="18.75" customHeight="1" x14ac:dyDescent="0.15">
      <c r="A47" s="24"/>
      <c r="B47" s="25"/>
      <c r="C47" s="25"/>
      <c r="D47" s="74" t="s">
        <v>46</v>
      </c>
      <c r="E47" s="26"/>
      <c r="F47" s="2">
        <v>170000</v>
      </c>
      <c r="G47" s="2">
        <v>20500</v>
      </c>
      <c r="H47" s="2">
        <f t="shared" si="2"/>
        <v>190500</v>
      </c>
      <c r="I47" s="2">
        <v>0</v>
      </c>
      <c r="J47" s="4"/>
      <c r="K47" s="2">
        <f t="shared" si="3"/>
        <v>190500</v>
      </c>
    </row>
    <row r="48" spans="1:11" ht="18.75" customHeight="1" x14ac:dyDescent="0.15">
      <c r="A48" s="18"/>
      <c r="B48" s="16"/>
      <c r="C48" s="16"/>
      <c r="D48" s="21" t="s">
        <v>9</v>
      </c>
      <c r="E48" s="22"/>
      <c r="F48" s="2">
        <v>150000</v>
      </c>
      <c r="G48" s="2">
        <v>58344</v>
      </c>
      <c r="H48" s="2">
        <f t="shared" si="2"/>
        <v>208344</v>
      </c>
      <c r="I48" s="2">
        <v>0</v>
      </c>
      <c r="J48" s="4"/>
      <c r="K48" s="2">
        <f t="shared" si="3"/>
        <v>208344</v>
      </c>
    </row>
    <row r="49" spans="1:11" ht="18" customHeight="1" x14ac:dyDescent="0.15">
      <c r="A49" s="24"/>
      <c r="B49" s="25"/>
      <c r="C49" s="25"/>
      <c r="D49" s="74" t="s">
        <v>24</v>
      </c>
      <c r="E49" s="26"/>
      <c r="F49" s="4">
        <v>35000</v>
      </c>
      <c r="G49" s="4">
        <v>0</v>
      </c>
      <c r="H49" s="2">
        <f t="shared" si="2"/>
        <v>35000</v>
      </c>
      <c r="I49" s="2">
        <v>0</v>
      </c>
      <c r="J49" s="4"/>
      <c r="K49" s="2">
        <f t="shared" si="3"/>
        <v>35000</v>
      </c>
    </row>
    <row r="50" spans="1:11" ht="18.75" customHeight="1" x14ac:dyDescent="0.15">
      <c r="A50" s="18"/>
      <c r="B50" s="16"/>
      <c r="C50" s="16"/>
      <c r="D50" s="21" t="s">
        <v>26</v>
      </c>
      <c r="E50" s="22"/>
      <c r="F50" s="2">
        <v>8000</v>
      </c>
      <c r="G50" s="2">
        <v>0</v>
      </c>
      <c r="H50" s="2">
        <f t="shared" si="2"/>
        <v>8000</v>
      </c>
      <c r="I50" s="2">
        <v>0</v>
      </c>
      <c r="J50" s="4"/>
      <c r="K50" s="2">
        <f t="shared" si="3"/>
        <v>8000</v>
      </c>
    </row>
    <row r="51" spans="1:11" ht="18" customHeight="1" x14ac:dyDescent="0.15">
      <c r="A51" s="18"/>
      <c r="B51" s="16"/>
      <c r="C51" s="16"/>
      <c r="D51" s="21" t="s">
        <v>27</v>
      </c>
      <c r="E51" s="22"/>
      <c r="F51" s="2">
        <v>25000</v>
      </c>
      <c r="G51" s="2">
        <v>0</v>
      </c>
      <c r="H51" s="2">
        <f t="shared" si="2"/>
        <v>25000</v>
      </c>
      <c r="I51" s="23">
        <v>0</v>
      </c>
      <c r="J51" s="4"/>
      <c r="K51" s="2">
        <f t="shared" si="3"/>
        <v>25000</v>
      </c>
    </row>
    <row r="52" spans="1:11" ht="18" customHeight="1" x14ac:dyDescent="0.15">
      <c r="A52" s="18"/>
      <c r="B52" s="16"/>
      <c r="C52" s="16"/>
      <c r="D52" s="21" t="s">
        <v>17</v>
      </c>
      <c r="E52" s="22"/>
      <c r="F52" s="2">
        <v>25000</v>
      </c>
      <c r="G52" s="2">
        <v>40642</v>
      </c>
      <c r="H52" s="2">
        <f t="shared" si="2"/>
        <v>65642</v>
      </c>
      <c r="I52" s="2">
        <v>0</v>
      </c>
      <c r="J52" s="4"/>
      <c r="K52" s="2">
        <f t="shared" si="3"/>
        <v>65642</v>
      </c>
    </row>
    <row r="53" spans="1:11" ht="18" customHeight="1" x14ac:dyDescent="0.15">
      <c r="A53" s="18"/>
      <c r="B53" s="16"/>
      <c r="C53" s="16"/>
      <c r="D53" s="21" t="s">
        <v>45</v>
      </c>
      <c r="E53" s="22"/>
      <c r="F53" s="2">
        <v>80000</v>
      </c>
      <c r="G53" s="2">
        <v>0</v>
      </c>
      <c r="H53" s="2">
        <f>SUM(F53:G53)</f>
        <v>80000</v>
      </c>
      <c r="I53" s="2">
        <v>0</v>
      </c>
      <c r="J53" s="4"/>
      <c r="K53" s="2">
        <f t="shared" si="3"/>
        <v>80000</v>
      </c>
    </row>
    <row r="54" spans="1:11" ht="18" customHeight="1" x14ac:dyDescent="0.15">
      <c r="A54" s="18"/>
      <c r="B54" s="16"/>
      <c r="C54" s="16"/>
      <c r="D54" s="21" t="s">
        <v>21</v>
      </c>
      <c r="E54" s="22"/>
      <c r="F54" s="2">
        <v>81224</v>
      </c>
      <c r="G54" s="2">
        <v>0</v>
      </c>
      <c r="H54" s="2">
        <f>SUM(F54:G54)</f>
        <v>81224</v>
      </c>
      <c r="I54" s="2">
        <v>0</v>
      </c>
      <c r="J54" s="5"/>
      <c r="K54" s="2">
        <f t="shared" si="3"/>
        <v>81224</v>
      </c>
    </row>
    <row r="55" spans="1:11" ht="18" customHeight="1" x14ac:dyDescent="0.15">
      <c r="A55" s="18"/>
      <c r="B55" s="16"/>
      <c r="C55" s="16" t="s">
        <v>18</v>
      </c>
      <c r="D55" s="19"/>
      <c r="E55" s="22"/>
      <c r="F55" s="2"/>
      <c r="G55" s="2"/>
      <c r="H55" s="2"/>
      <c r="I55" s="2"/>
      <c r="J55" s="6"/>
      <c r="K55" s="2">
        <f>SUM(K56:K73)</f>
        <v>3282306</v>
      </c>
    </row>
    <row r="56" spans="1:11" ht="18" customHeight="1" x14ac:dyDescent="0.15">
      <c r="A56" s="24"/>
      <c r="B56" s="25"/>
      <c r="C56" s="25"/>
      <c r="D56" s="74" t="s">
        <v>19</v>
      </c>
      <c r="E56" s="26"/>
      <c r="F56" s="7"/>
      <c r="G56" s="7"/>
      <c r="H56" s="7"/>
      <c r="I56" s="7"/>
      <c r="J56" s="2">
        <v>2130000</v>
      </c>
      <c r="K56" s="2">
        <f t="shared" ref="K56:K73" si="4">SUM(F56:J56)</f>
        <v>2130000</v>
      </c>
    </row>
    <row r="57" spans="1:11" ht="18" customHeight="1" x14ac:dyDescent="0.15">
      <c r="A57" s="18"/>
      <c r="B57" s="16"/>
      <c r="C57" s="16"/>
      <c r="D57" s="21" t="s">
        <v>20</v>
      </c>
      <c r="E57" s="22"/>
      <c r="F57" s="7"/>
      <c r="G57" s="7"/>
      <c r="H57" s="7"/>
      <c r="I57" s="7"/>
      <c r="J57" s="2">
        <v>354000</v>
      </c>
      <c r="K57" s="2">
        <f t="shared" si="4"/>
        <v>354000</v>
      </c>
    </row>
    <row r="58" spans="1:11" ht="18" customHeight="1" x14ac:dyDescent="0.15">
      <c r="A58" s="18"/>
      <c r="B58" s="16"/>
      <c r="C58" s="16"/>
      <c r="D58" s="21" t="s">
        <v>13</v>
      </c>
      <c r="E58" s="16"/>
      <c r="F58" s="7"/>
      <c r="G58" s="7"/>
      <c r="H58" s="7"/>
      <c r="I58" s="7"/>
      <c r="J58" s="2">
        <v>50000</v>
      </c>
      <c r="K58" s="2">
        <f t="shared" si="4"/>
        <v>50000</v>
      </c>
    </row>
    <row r="59" spans="1:11" ht="18" customHeight="1" x14ac:dyDescent="0.15">
      <c r="A59" s="18"/>
      <c r="B59" s="16"/>
      <c r="C59" s="16"/>
      <c r="D59" s="21" t="s">
        <v>7</v>
      </c>
      <c r="E59" s="16"/>
      <c r="F59" s="4"/>
      <c r="G59" s="9"/>
      <c r="H59" s="9"/>
      <c r="I59" s="9"/>
      <c r="J59" s="8">
        <v>15000</v>
      </c>
      <c r="K59" s="2">
        <f t="shared" si="4"/>
        <v>15000</v>
      </c>
    </row>
    <row r="60" spans="1:11" ht="18" customHeight="1" x14ac:dyDescent="0.15">
      <c r="A60" s="18"/>
      <c r="B60" s="16"/>
      <c r="C60" s="16"/>
      <c r="D60" s="21" t="s">
        <v>35</v>
      </c>
      <c r="E60" s="16"/>
      <c r="F60" s="4"/>
      <c r="G60" s="9"/>
      <c r="H60" s="9"/>
      <c r="I60" s="9"/>
      <c r="J60" s="8">
        <v>345000</v>
      </c>
      <c r="K60" s="2">
        <f t="shared" si="4"/>
        <v>345000</v>
      </c>
    </row>
    <row r="61" spans="1:11" ht="18" customHeight="1" x14ac:dyDescent="0.15">
      <c r="A61" s="18"/>
      <c r="B61" s="16"/>
      <c r="C61" s="16"/>
      <c r="D61" s="21" t="s">
        <v>36</v>
      </c>
      <c r="E61" s="22"/>
      <c r="F61" s="4"/>
      <c r="G61" s="4"/>
      <c r="H61" s="4"/>
      <c r="I61" s="4"/>
      <c r="J61" s="2">
        <v>132000</v>
      </c>
      <c r="K61" s="2">
        <f t="shared" si="4"/>
        <v>132000</v>
      </c>
    </row>
    <row r="62" spans="1:11" ht="18" customHeight="1" x14ac:dyDescent="0.15">
      <c r="A62" s="18"/>
      <c r="B62" s="16"/>
      <c r="C62" s="16"/>
      <c r="D62" s="21" t="s">
        <v>23</v>
      </c>
      <c r="E62" s="22"/>
      <c r="F62" s="7"/>
      <c r="G62" s="7"/>
      <c r="H62" s="7"/>
      <c r="I62" s="7"/>
      <c r="J62" s="2">
        <v>13000</v>
      </c>
      <c r="K62" s="2">
        <f t="shared" si="4"/>
        <v>13000</v>
      </c>
    </row>
    <row r="63" spans="1:11" ht="18" customHeight="1" x14ac:dyDescent="0.15">
      <c r="A63" s="24"/>
      <c r="B63" s="25"/>
      <c r="C63" s="25"/>
      <c r="D63" s="74" t="s">
        <v>14</v>
      </c>
      <c r="E63" s="26"/>
      <c r="F63" s="7"/>
      <c r="G63" s="7"/>
      <c r="H63" s="7"/>
      <c r="I63" s="7"/>
      <c r="J63" s="2">
        <v>15000</v>
      </c>
      <c r="K63" s="2">
        <f t="shared" si="4"/>
        <v>15000</v>
      </c>
    </row>
    <row r="64" spans="1:11" ht="18" customHeight="1" x14ac:dyDescent="0.15">
      <c r="A64" s="18"/>
      <c r="B64" s="16"/>
      <c r="C64" s="16"/>
      <c r="D64" s="21" t="s">
        <v>15</v>
      </c>
      <c r="E64" s="22"/>
      <c r="F64" s="7"/>
      <c r="G64" s="7"/>
      <c r="H64" s="7"/>
      <c r="I64" s="7"/>
      <c r="J64" s="2">
        <v>40000</v>
      </c>
      <c r="K64" s="2">
        <f t="shared" si="4"/>
        <v>40000</v>
      </c>
    </row>
    <row r="65" spans="1:12" ht="18.75" customHeight="1" x14ac:dyDescent="0.15">
      <c r="A65" s="18"/>
      <c r="B65" s="16"/>
      <c r="C65" s="16"/>
      <c r="D65" s="21" t="s">
        <v>47</v>
      </c>
      <c r="E65" s="22"/>
      <c r="F65" s="7"/>
      <c r="G65" s="7"/>
      <c r="H65" s="7"/>
      <c r="I65" s="7"/>
      <c r="J65" s="2">
        <v>34000</v>
      </c>
      <c r="K65" s="2">
        <f t="shared" si="4"/>
        <v>34000</v>
      </c>
    </row>
    <row r="66" spans="1:12" ht="18" customHeight="1" x14ac:dyDescent="0.15">
      <c r="A66" s="18"/>
      <c r="B66" s="16"/>
      <c r="C66" s="16"/>
      <c r="D66" s="21" t="s">
        <v>8</v>
      </c>
      <c r="E66" s="22"/>
      <c r="F66" s="7"/>
      <c r="G66" s="7"/>
      <c r="H66" s="7"/>
      <c r="I66" s="7"/>
      <c r="J66" s="2">
        <v>30000</v>
      </c>
      <c r="K66" s="2">
        <f t="shared" si="4"/>
        <v>30000</v>
      </c>
    </row>
    <row r="67" spans="1:12" ht="18" customHeight="1" x14ac:dyDescent="0.15">
      <c r="A67" s="18"/>
      <c r="B67" s="16"/>
      <c r="C67" s="16"/>
      <c r="D67" s="21" t="s">
        <v>46</v>
      </c>
      <c r="E67" s="22"/>
      <c r="F67" s="4"/>
      <c r="G67" s="3"/>
      <c r="H67" s="4"/>
      <c r="I67" s="4"/>
      <c r="J67" s="2">
        <v>30000</v>
      </c>
      <c r="K67" s="2">
        <f t="shared" si="4"/>
        <v>30000</v>
      </c>
    </row>
    <row r="68" spans="1:12" ht="18" customHeight="1" x14ac:dyDescent="0.15">
      <c r="A68" s="18"/>
      <c r="B68" s="16"/>
      <c r="C68" s="16"/>
      <c r="D68" s="21" t="s">
        <v>9</v>
      </c>
      <c r="E68" s="33"/>
      <c r="F68" s="7"/>
      <c r="G68" s="7"/>
      <c r="H68" s="7"/>
      <c r="I68" s="7"/>
      <c r="J68" s="2">
        <v>36000</v>
      </c>
      <c r="K68" s="2">
        <f t="shared" si="4"/>
        <v>36000</v>
      </c>
    </row>
    <row r="69" spans="1:12" ht="18" customHeight="1" x14ac:dyDescent="0.15">
      <c r="A69" s="18"/>
      <c r="B69" s="16"/>
      <c r="C69" s="16"/>
      <c r="D69" s="21" t="s">
        <v>24</v>
      </c>
      <c r="E69" s="22"/>
      <c r="F69" s="7"/>
      <c r="G69" s="7"/>
      <c r="H69" s="7"/>
      <c r="I69" s="7"/>
      <c r="J69" s="2">
        <v>10000</v>
      </c>
      <c r="K69" s="2">
        <f t="shared" si="4"/>
        <v>10000</v>
      </c>
    </row>
    <row r="70" spans="1:12" ht="18" customHeight="1" x14ac:dyDescent="0.15">
      <c r="A70" s="18"/>
      <c r="B70" s="16"/>
      <c r="C70" s="16"/>
      <c r="D70" s="21" t="s">
        <v>26</v>
      </c>
      <c r="E70" s="22"/>
      <c r="F70" s="7"/>
      <c r="G70" s="7"/>
      <c r="H70" s="7"/>
      <c r="I70" s="7"/>
      <c r="J70" s="2">
        <v>2000</v>
      </c>
      <c r="K70" s="2">
        <f t="shared" si="4"/>
        <v>2000</v>
      </c>
    </row>
    <row r="71" spans="1:12" ht="18" customHeight="1" x14ac:dyDescent="0.15">
      <c r="A71" s="18"/>
      <c r="B71" s="16"/>
      <c r="C71" s="16"/>
      <c r="D71" s="21" t="s">
        <v>27</v>
      </c>
      <c r="E71" s="22"/>
      <c r="F71" s="7"/>
      <c r="G71" s="7"/>
      <c r="H71" s="7"/>
      <c r="I71" s="7"/>
      <c r="J71" s="2">
        <v>6000</v>
      </c>
      <c r="K71" s="2">
        <f t="shared" si="4"/>
        <v>6000</v>
      </c>
    </row>
    <row r="72" spans="1:12" ht="18" customHeight="1" x14ac:dyDescent="0.15">
      <c r="A72" s="18"/>
      <c r="B72" s="16"/>
      <c r="C72" s="16"/>
      <c r="D72" s="21" t="s">
        <v>17</v>
      </c>
      <c r="E72" s="22"/>
      <c r="F72" s="7"/>
      <c r="G72" s="7"/>
      <c r="H72" s="7"/>
      <c r="I72" s="7"/>
      <c r="J72" s="2">
        <v>20000</v>
      </c>
      <c r="K72" s="2">
        <f t="shared" si="4"/>
        <v>20000</v>
      </c>
    </row>
    <row r="73" spans="1:12" ht="18" customHeight="1" x14ac:dyDescent="0.15">
      <c r="A73" s="18"/>
      <c r="B73" s="16"/>
      <c r="C73" s="16"/>
      <c r="D73" s="21" t="s">
        <v>21</v>
      </c>
      <c r="E73" s="22"/>
      <c r="F73" s="5"/>
      <c r="G73" s="5"/>
      <c r="H73" s="5"/>
      <c r="I73" s="5"/>
      <c r="J73" s="2">
        <v>20306</v>
      </c>
      <c r="K73" s="2">
        <f t="shared" si="4"/>
        <v>20306</v>
      </c>
    </row>
    <row r="74" spans="1:12" ht="18" customHeight="1" thickBot="1" x14ac:dyDescent="0.2">
      <c r="A74" s="36"/>
      <c r="B74" s="37" t="s">
        <v>56</v>
      </c>
      <c r="C74" s="38"/>
      <c r="D74" s="37"/>
      <c r="E74" s="39"/>
      <c r="F74" s="40">
        <f>SUM(F35:F72)</f>
        <v>18028424</v>
      </c>
      <c r="G74" s="40">
        <f>SUM(G35:G72)</f>
        <v>12551000</v>
      </c>
      <c r="H74" s="40">
        <f>SUM(F74:G74)</f>
        <v>30579424</v>
      </c>
      <c r="I74" s="40">
        <f>SUM(I35:I72)</f>
        <v>77000</v>
      </c>
      <c r="J74" s="40">
        <f>SUM(J35:J73)</f>
        <v>3282306</v>
      </c>
      <c r="K74" s="40">
        <f t="shared" ref="K74:K78" si="5">SUM(H74:J74)</f>
        <v>33938730</v>
      </c>
    </row>
    <row r="75" spans="1:12" ht="18" customHeight="1" x14ac:dyDescent="0.15">
      <c r="A75" s="41"/>
      <c r="B75" s="32" t="s">
        <v>64</v>
      </c>
      <c r="C75" s="43"/>
      <c r="D75" s="43"/>
      <c r="E75" s="33"/>
      <c r="F75" s="56">
        <f>F32-F74</f>
        <v>-186024</v>
      </c>
      <c r="G75" s="5">
        <f>G32-G74</f>
        <v>0</v>
      </c>
      <c r="H75" s="5">
        <f>SUM(F75:G75)</f>
        <v>-186024</v>
      </c>
      <c r="I75" s="5">
        <f>I32-I74</f>
        <v>133000</v>
      </c>
      <c r="J75" s="5">
        <f>J32-J74</f>
        <v>-185706</v>
      </c>
      <c r="K75" s="5">
        <f t="shared" si="5"/>
        <v>-238730</v>
      </c>
      <c r="L75" s="20"/>
    </row>
    <row r="76" spans="1:12" ht="18" customHeight="1" x14ac:dyDescent="0.15">
      <c r="A76" s="41"/>
      <c r="B76" s="32"/>
      <c r="C76" s="43" t="s">
        <v>63</v>
      </c>
      <c r="D76" s="43"/>
      <c r="E76" s="33"/>
      <c r="F76" s="56">
        <v>0</v>
      </c>
      <c r="G76" s="5">
        <v>0</v>
      </c>
      <c r="H76" s="5">
        <f>SUM(F76:G76)</f>
        <v>0</v>
      </c>
      <c r="I76" s="58">
        <v>-100000</v>
      </c>
      <c r="J76" s="5">
        <v>0</v>
      </c>
      <c r="K76" s="5">
        <f t="shared" si="5"/>
        <v>-100000</v>
      </c>
      <c r="L76" s="20"/>
    </row>
    <row r="77" spans="1:12" ht="18" customHeight="1" x14ac:dyDescent="0.15">
      <c r="A77" s="60"/>
      <c r="B77" s="25"/>
      <c r="C77" s="12" t="s">
        <v>67</v>
      </c>
      <c r="D77" s="12"/>
      <c r="E77" s="63"/>
      <c r="F77" s="61">
        <v>59443</v>
      </c>
      <c r="G77" s="4">
        <v>0</v>
      </c>
      <c r="H77" s="5">
        <f>SUM(F77:G77)</f>
        <v>59443</v>
      </c>
      <c r="I77" s="62">
        <v>-59443</v>
      </c>
      <c r="J77" s="4">
        <v>0</v>
      </c>
      <c r="K77" s="5">
        <f t="shared" si="5"/>
        <v>0</v>
      </c>
      <c r="L77" s="20"/>
    </row>
    <row r="78" spans="1:12" ht="18" customHeight="1" thickBot="1" x14ac:dyDescent="0.2">
      <c r="A78" s="36"/>
      <c r="B78" s="37"/>
      <c r="C78" s="38" t="s">
        <v>68</v>
      </c>
      <c r="D78" s="38"/>
      <c r="E78" s="39"/>
      <c r="F78" s="59">
        <v>45357</v>
      </c>
      <c r="G78" s="40">
        <v>0</v>
      </c>
      <c r="H78" s="40">
        <f t="shared" ref="H78:H80" si="6">SUM(F78:G78)</f>
        <v>45357</v>
      </c>
      <c r="I78" s="40">
        <v>0</v>
      </c>
      <c r="J78" s="40">
        <v>-45357</v>
      </c>
      <c r="K78" s="40">
        <f t="shared" si="5"/>
        <v>0</v>
      </c>
      <c r="L78" s="20"/>
    </row>
    <row r="79" spans="1:12" ht="18" customHeight="1" x14ac:dyDescent="0.15">
      <c r="A79" s="41"/>
      <c r="B79" s="32" t="s">
        <v>58</v>
      </c>
      <c r="C79" s="43"/>
      <c r="D79" s="43"/>
      <c r="E79" s="33"/>
      <c r="F79" s="56">
        <f>SUM(F75:F78)</f>
        <v>-81224</v>
      </c>
      <c r="G79" s="56">
        <f t="shared" ref="G79:K79" si="7">SUM(G75:G78)</f>
        <v>0</v>
      </c>
      <c r="H79" s="56">
        <f t="shared" si="7"/>
        <v>-81224</v>
      </c>
      <c r="I79" s="56">
        <f>SUM(I75:I78)</f>
        <v>-26443</v>
      </c>
      <c r="J79" s="56">
        <f t="shared" si="7"/>
        <v>-231063</v>
      </c>
      <c r="K79" s="56">
        <f t="shared" si="7"/>
        <v>-338730</v>
      </c>
      <c r="L79" s="20"/>
    </row>
    <row r="80" spans="1:12" ht="18" customHeight="1" x14ac:dyDescent="0.15">
      <c r="A80" s="15"/>
      <c r="B80" s="16" t="s">
        <v>31</v>
      </c>
      <c r="C80" s="19"/>
      <c r="D80" s="19"/>
      <c r="E80" s="22"/>
      <c r="F80" s="2">
        <v>303221</v>
      </c>
      <c r="G80" s="2">
        <v>105000</v>
      </c>
      <c r="H80" s="5">
        <f t="shared" si="6"/>
        <v>408221</v>
      </c>
      <c r="I80" s="2">
        <v>-150000</v>
      </c>
      <c r="J80" s="2">
        <v>6073555</v>
      </c>
      <c r="K80" s="2">
        <f>SUM(H80:J80)</f>
        <v>6331776</v>
      </c>
      <c r="L80" s="20"/>
    </row>
    <row r="81" spans="1:12" ht="18" customHeight="1" thickBot="1" x14ac:dyDescent="0.2">
      <c r="A81" s="44"/>
      <c r="B81" s="45" t="s">
        <v>32</v>
      </c>
      <c r="C81" s="46"/>
      <c r="D81" s="46"/>
      <c r="E81" s="47"/>
      <c r="F81" s="57">
        <f>SUM(F79:F80)</f>
        <v>221997</v>
      </c>
      <c r="G81" s="48">
        <f>SUM(G75:G80)</f>
        <v>105000</v>
      </c>
      <c r="H81" s="40">
        <f>SUM(F81:G81)</f>
        <v>326997</v>
      </c>
      <c r="I81" s="48">
        <f>SUM(I79:I80)</f>
        <v>-176443</v>
      </c>
      <c r="J81" s="48">
        <f>SUM(J79:J80)</f>
        <v>5842492</v>
      </c>
      <c r="K81" s="48">
        <f>SUM(K79:K80)</f>
        <v>5993046</v>
      </c>
    </row>
    <row r="82" spans="1:12" ht="18" customHeight="1" x14ac:dyDescent="0.15">
      <c r="A82" s="49" t="s">
        <v>42</v>
      </c>
      <c r="B82" s="50"/>
      <c r="C82" s="70"/>
      <c r="D82" s="70"/>
      <c r="E82" s="71"/>
      <c r="F82" s="51"/>
      <c r="G82" s="51"/>
      <c r="H82" s="51"/>
      <c r="I82" s="51"/>
      <c r="J82" s="51"/>
      <c r="K82" s="51"/>
    </row>
    <row r="83" spans="1:12" ht="18" customHeight="1" x14ac:dyDescent="0.15">
      <c r="A83" s="49"/>
      <c r="B83" s="50"/>
      <c r="C83" s="50" t="s">
        <v>66</v>
      </c>
      <c r="D83" s="70"/>
      <c r="E83" s="71"/>
      <c r="F83" s="52">
        <v>-1000000</v>
      </c>
      <c r="G83" s="52">
        <v>0</v>
      </c>
      <c r="H83" s="52">
        <f>SUM(F83:G83)</f>
        <v>-1000000</v>
      </c>
      <c r="I83" s="52">
        <v>0</v>
      </c>
      <c r="J83" s="52">
        <v>0</v>
      </c>
      <c r="K83" s="52">
        <f>SUM(H83:J83)</f>
        <v>-1000000</v>
      </c>
    </row>
    <row r="84" spans="1:12" ht="18" customHeight="1" x14ac:dyDescent="0.15">
      <c r="A84" s="15"/>
      <c r="B84" s="16" t="s">
        <v>39</v>
      </c>
      <c r="C84" s="19"/>
      <c r="D84" s="19"/>
      <c r="E84" s="22"/>
      <c r="F84" s="5">
        <f>SUM(F83)</f>
        <v>-1000000</v>
      </c>
      <c r="G84" s="5">
        <v>0</v>
      </c>
      <c r="H84" s="5">
        <f>SUM(F84:G84)</f>
        <v>-1000000</v>
      </c>
      <c r="I84" s="5">
        <v>0</v>
      </c>
      <c r="J84" s="5">
        <v>0</v>
      </c>
      <c r="K84" s="5">
        <f>SUM(H84:J84)</f>
        <v>-1000000</v>
      </c>
      <c r="L84" s="20"/>
    </row>
    <row r="85" spans="1:12" ht="18" customHeight="1" x14ac:dyDescent="0.15">
      <c r="A85" s="15"/>
      <c r="B85" s="16" t="s">
        <v>40</v>
      </c>
      <c r="C85" s="19"/>
      <c r="D85" s="19"/>
      <c r="E85" s="22"/>
      <c r="F85" s="2">
        <v>19000000</v>
      </c>
      <c r="G85" s="2">
        <v>0</v>
      </c>
      <c r="H85" s="2">
        <f>SUM(F85:G85)</f>
        <v>19000000</v>
      </c>
      <c r="I85" s="2">
        <v>0</v>
      </c>
      <c r="J85" s="2">
        <v>0</v>
      </c>
      <c r="K85" s="5">
        <f>SUM(H85:J85)</f>
        <v>19000000</v>
      </c>
      <c r="L85" s="20"/>
    </row>
    <row r="86" spans="1:12" ht="18" customHeight="1" thickBot="1" x14ac:dyDescent="0.2">
      <c r="A86" s="36"/>
      <c r="B86" s="37" t="s">
        <v>41</v>
      </c>
      <c r="C86" s="38"/>
      <c r="D86" s="38"/>
      <c r="E86" s="39"/>
      <c r="F86" s="40">
        <f>SUM(F84:F85)</f>
        <v>18000000</v>
      </c>
      <c r="G86" s="40">
        <f>SUM(G84:G85)</f>
        <v>0</v>
      </c>
      <c r="H86" s="40">
        <f>SUM(F86:G86)</f>
        <v>18000000</v>
      </c>
      <c r="I86" s="40">
        <v>0</v>
      </c>
      <c r="J86" s="40">
        <f>SUM(J84:J85)</f>
        <v>0</v>
      </c>
      <c r="K86" s="40">
        <f>SUM(H86:J86)</f>
        <v>18000000</v>
      </c>
    </row>
    <row r="87" spans="1:12" ht="18" customHeight="1" x14ac:dyDescent="0.15">
      <c r="A87" s="49" t="s">
        <v>43</v>
      </c>
      <c r="B87" s="50"/>
      <c r="C87" s="70"/>
      <c r="D87" s="70"/>
      <c r="E87" s="71"/>
      <c r="F87" s="52">
        <f>SUM(F81,F86)</f>
        <v>18221997</v>
      </c>
      <c r="G87" s="52">
        <f>SUM(G81,G86)</f>
        <v>105000</v>
      </c>
      <c r="H87" s="52">
        <f>SUM(H81,H86)</f>
        <v>18326997</v>
      </c>
      <c r="I87" s="52">
        <f>SUM(I81,I86)</f>
        <v>-176443</v>
      </c>
      <c r="J87" s="52">
        <f>SUM(J81,J86)</f>
        <v>5842492</v>
      </c>
      <c r="K87" s="52">
        <f>SUM(H87:J87)</f>
        <v>23993046</v>
      </c>
    </row>
    <row r="88" spans="1:12" ht="27.75" customHeight="1" x14ac:dyDescent="0.15">
      <c r="E88" s="10" t="s">
        <v>69</v>
      </c>
      <c r="F88" s="53"/>
      <c r="G88" s="53"/>
      <c r="H88" s="53"/>
      <c r="I88" s="53"/>
      <c r="J88" s="53"/>
      <c r="K88" s="53"/>
    </row>
    <row r="89" spans="1:12" ht="18" customHeight="1" x14ac:dyDescent="0.15">
      <c r="F89" s="53"/>
      <c r="G89" s="53"/>
      <c r="H89" s="53"/>
      <c r="I89" s="53"/>
      <c r="J89" s="53"/>
      <c r="K89" s="53"/>
    </row>
    <row r="90" spans="1:12" ht="18" customHeight="1" x14ac:dyDescent="0.15">
      <c r="F90" s="53"/>
      <c r="G90" s="53"/>
      <c r="H90" s="53"/>
      <c r="I90" s="53"/>
      <c r="J90" s="53"/>
      <c r="K90" s="53"/>
    </row>
    <row r="91" spans="1:12" ht="18" customHeight="1" x14ac:dyDescent="0.15"/>
    <row r="92" spans="1:12" ht="18" customHeight="1" x14ac:dyDescent="0.15"/>
    <row r="93" spans="1:12" ht="18" customHeight="1" x14ac:dyDescent="0.15"/>
  </sheetData>
  <mergeCells count="12">
    <mergeCell ref="D16:D17"/>
    <mergeCell ref="D18:D20"/>
    <mergeCell ref="D23:D24"/>
    <mergeCell ref="A1:K1"/>
    <mergeCell ref="A2:K2"/>
    <mergeCell ref="A4:F4"/>
    <mergeCell ref="A5:E7"/>
    <mergeCell ref="F5:H5"/>
    <mergeCell ref="I5:I7"/>
    <mergeCell ref="J5:J7"/>
    <mergeCell ref="K5:K7"/>
    <mergeCell ref="H6:H7"/>
  </mergeCells>
  <phoneticPr fontId="1"/>
  <pageMargins left="1.0629921259842521" right="0.23622047244094491" top="0.35433070866141736" bottom="7.874015748031496E-2" header="0.31496062992125984" footer="0.19685039370078741"/>
  <pageSetup paperSize="9" scale="53" orientation="portrait" r:id="rId1"/>
  <headerFooter alignWithMargins="0"/>
  <rowBreaks count="3" manualBreakCount="3">
    <brk id="4" max="16383" man="1"/>
    <brk id="32" max="16383" man="1"/>
    <brk id="33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Sheet7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かがわ被害者支援センター</cp:lastModifiedBy>
  <cp:lastPrinted>2020-02-07T00:34:06Z</cp:lastPrinted>
  <dcterms:created xsi:type="dcterms:W3CDTF">2006-11-17T01:34:37Z</dcterms:created>
  <dcterms:modified xsi:type="dcterms:W3CDTF">2020-07-20T02:50:12Z</dcterms:modified>
</cp:coreProperties>
</file>