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かがわ被害者支援センター\Desktop\財務諸表　○\"/>
    </mc:Choice>
  </mc:AlternateContent>
  <xr:revisionPtr revIDLastSave="0" documentId="13_ncr:1_{7255B396-009C-444C-84BA-BC976A3208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貸借対照表内訳表 " sheetId="3" r:id="rId1"/>
  </sheets>
  <definedNames>
    <definedName name="_xlnm.Print_Area" localSheetId="0">'貸借対照表内訳表 '!$A$1:$L$66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3" l="1"/>
  <c r="L49" i="3" l="1"/>
  <c r="L43" i="3" l="1"/>
  <c r="L44" i="3"/>
  <c r="L45" i="3"/>
  <c r="L46" i="3"/>
  <c r="L41" i="3"/>
  <c r="I63" i="3" l="1"/>
  <c r="K59" i="3"/>
  <c r="K60" i="3" s="1"/>
  <c r="L60" i="3" s="1"/>
  <c r="J59" i="3"/>
  <c r="I59" i="3"/>
  <c r="H59" i="3"/>
  <c r="L58" i="3"/>
  <c r="L54" i="3"/>
  <c r="K52" i="3"/>
  <c r="K55" i="3" s="1"/>
  <c r="J52" i="3"/>
  <c r="J55" i="3" s="1"/>
  <c r="I52" i="3"/>
  <c r="I55" i="3" s="1"/>
  <c r="H52" i="3"/>
  <c r="H55" i="3" s="1"/>
  <c r="L51" i="3"/>
  <c r="L50" i="3"/>
  <c r="L47" i="3"/>
  <c r="L42" i="3"/>
  <c r="K35" i="3"/>
  <c r="J35" i="3"/>
  <c r="I35" i="3"/>
  <c r="H35" i="3"/>
  <c r="L34" i="3"/>
  <c r="L33" i="3"/>
  <c r="L32" i="3"/>
  <c r="L31" i="3"/>
  <c r="L30" i="3"/>
  <c r="L29" i="3"/>
  <c r="K26" i="3"/>
  <c r="J26" i="3"/>
  <c r="I26" i="3"/>
  <c r="H26" i="3"/>
  <c r="L25" i="3"/>
  <c r="L23" i="3"/>
  <c r="L22" i="3"/>
  <c r="K18" i="3"/>
  <c r="J18" i="3"/>
  <c r="I18" i="3"/>
  <c r="H18" i="3"/>
  <c r="L17" i="3"/>
  <c r="L15" i="3"/>
  <c r="L14" i="3"/>
  <c r="L13" i="3"/>
  <c r="L12" i="3"/>
  <c r="L11" i="3"/>
  <c r="I65" i="3" l="1"/>
  <c r="I66" i="3" s="1"/>
  <c r="I36" i="3"/>
  <c r="I37" i="3" s="1"/>
  <c r="L18" i="3"/>
  <c r="K36" i="3"/>
  <c r="K37" i="3" s="1"/>
  <c r="K62" i="3" s="1"/>
  <c r="K63" i="3" s="1"/>
  <c r="K65" i="3" s="1"/>
  <c r="K66" i="3" s="1"/>
  <c r="L35" i="3"/>
  <c r="L59" i="3"/>
  <c r="L26" i="3"/>
  <c r="J36" i="3"/>
  <c r="J37" i="3" s="1"/>
  <c r="J62" i="3" s="1"/>
  <c r="J63" i="3" s="1"/>
  <c r="J65" i="3" s="1"/>
  <c r="J66" i="3" s="1"/>
  <c r="L55" i="3"/>
  <c r="H36" i="3"/>
  <c r="L52" i="3"/>
  <c r="L36" i="3" l="1"/>
  <c r="H37" i="3"/>
  <c r="H62" i="3" s="1"/>
  <c r="L37" i="3" l="1"/>
  <c r="L62" i="3" l="1"/>
  <c r="H63" i="3"/>
  <c r="L63" i="3" l="1"/>
  <c r="H65" i="3"/>
  <c r="H66" i="3" l="1"/>
  <c r="L66" i="3" s="1"/>
  <c r="L65" i="3"/>
</calcChain>
</file>

<file path=xl/sharedStrings.xml><?xml version="1.0" encoding="utf-8"?>
<sst xmlns="http://schemas.openxmlformats.org/spreadsheetml/2006/main" count="76" uniqueCount="72">
  <si>
    <t>Ⅰ　資産の部</t>
  </si>
  <si>
    <t>Ⅱ　負債の部</t>
  </si>
  <si>
    <t>Ⅲ　正味財産の部</t>
  </si>
  <si>
    <t>２．固定資産</t>
    <phoneticPr fontId="2"/>
  </si>
  <si>
    <t>現金預金</t>
    <phoneticPr fontId="2"/>
  </si>
  <si>
    <t>流動資産合計</t>
    <phoneticPr fontId="2"/>
  </si>
  <si>
    <t>１．流動資産</t>
    <phoneticPr fontId="2"/>
  </si>
  <si>
    <t>流動負債合計</t>
    <phoneticPr fontId="2"/>
  </si>
  <si>
    <t>２．固定負債</t>
    <phoneticPr fontId="2"/>
  </si>
  <si>
    <t>固定負債合計</t>
    <phoneticPr fontId="2"/>
  </si>
  <si>
    <t>負債合計</t>
    <phoneticPr fontId="2"/>
  </si>
  <si>
    <t>(単位：円）</t>
  </si>
  <si>
    <t>(1)特定資産</t>
    <rPh sb="3" eb="5">
      <t>トクテイ</t>
    </rPh>
    <rPh sb="5" eb="7">
      <t>シサン</t>
    </rPh>
    <phoneticPr fontId="2"/>
  </si>
  <si>
    <t>特定資産合計</t>
    <rPh sb="0" eb="2">
      <t>トクテイ</t>
    </rPh>
    <rPh sb="2" eb="4">
      <t>シサン</t>
    </rPh>
    <phoneticPr fontId="2"/>
  </si>
  <si>
    <t>(うち特定資産への充当額)</t>
    <rPh sb="3" eb="5">
      <t>トクテイ</t>
    </rPh>
    <rPh sb="5" eb="7">
      <t>シサン</t>
    </rPh>
    <phoneticPr fontId="2"/>
  </si>
  <si>
    <t>(2)その他固定資産</t>
    <phoneticPr fontId="2"/>
  </si>
  <si>
    <t>その他固定資産合計</t>
    <phoneticPr fontId="2"/>
  </si>
  <si>
    <t>固定資産合計</t>
    <phoneticPr fontId="2"/>
  </si>
  <si>
    <t>資産合計</t>
    <phoneticPr fontId="2"/>
  </si>
  <si>
    <t>１．流動負債</t>
    <phoneticPr fontId="2"/>
  </si>
  <si>
    <t>１．指定正味財産</t>
    <phoneticPr fontId="2"/>
  </si>
  <si>
    <t>２．一般正味財産</t>
    <phoneticPr fontId="2"/>
  </si>
  <si>
    <t>正味財産合計</t>
    <phoneticPr fontId="2"/>
  </si>
  <si>
    <t>負債及び正味財産合計</t>
    <phoneticPr fontId="2"/>
  </si>
  <si>
    <t>未払金</t>
    <rPh sb="0" eb="2">
      <t>ミハラ</t>
    </rPh>
    <rPh sb="2" eb="3">
      <t>キン</t>
    </rPh>
    <phoneticPr fontId="2"/>
  </si>
  <si>
    <t>小口現金</t>
    <rPh sb="0" eb="2">
      <t>コグチ</t>
    </rPh>
    <rPh sb="2" eb="4">
      <t>ゲンキン</t>
    </rPh>
    <phoneticPr fontId="2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</si>
  <si>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2"/>
  </si>
  <si>
    <t>法人会計</t>
    <rPh sb="0" eb="2">
      <t>ホウジン</t>
    </rPh>
    <rPh sb="2" eb="4">
      <t>カイケイ</t>
    </rPh>
    <phoneticPr fontId="2"/>
  </si>
  <si>
    <t>普通預金(郵便貯金)</t>
    <rPh sb="0" eb="2">
      <t>フツウ</t>
    </rPh>
    <rPh sb="2" eb="4">
      <t>ヨキン</t>
    </rPh>
    <rPh sb="5" eb="7">
      <t>ユウビン</t>
    </rPh>
    <rPh sb="7" eb="9">
      <t>チョキン</t>
    </rPh>
    <phoneticPr fontId="2"/>
  </si>
  <si>
    <t>公益目的事業資産</t>
    <rPh sb="0" eb="2">
      <t>コウエキ</t>
    </rPh>
    <rPh sb="2" eb="4">
      <t>モクテキ</t>
    </rPh>
    <rPh sb="4" eb="6">
      <t>ジギョウ</t>
    </rPh>
    <rPh sb="6" eb="8">
      <t>シサン</t>
    </rPh>
    <phoneticPr fontId="2"/>
  </si>
  <si>
    <t>管理運営資産</t>
    <rPh sb="0" eb="2">
      <t>カンリ</t>
    </rPh>
    <rPh sb="2" eb="4">
      <t>ウンエイ</t>
    </rPh>
    <rPh sb="4" eb="6">
      <t>シサン</t>
    </rPh>
    <phoneticPr fontId="2"/>
  </si>
  <si>
    <t>寄付金</t>
    <rPh sb="0" eb="3">
      <t>キフキン</t>
    </rPh>
    <phoneticPr fontId="2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</si>
  <si>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2"/>
  </si>
  <si>
    <t>一般正味財産</t>
    <rPh sb="0" eb="2">
      <t>イッパン</t>
    </rPh>
    <rPh sb="2" eb="4">
      <t>ショウミ</t>
    </rPh>
    <rPh sb="4" eb="6">
      <t>ザイサン</t>
    </rPh>
    <phoneticPr fontId="2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</si>
  <si>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2"/>
  </si>
  <si>
    <t>車両運搬具(車両)</t>
    <rPh sb="0" eb="2">
      <t>シャリョウ</t>
    </rPh>
    <rPh sb="2" eb="4">
      <t>ウンパン</t>
    </rPh>
    <rPh sb="4" eb="5">
      <t>グ</t>
    </rPh>
    <rPh sb="6" eb="8">
      <t>シャリョウ</t>
    </rPh>
    <phoneticPr fontId="2"/>
  </si>
  <si>
    <t>貸 借 対 照 表 内 訳 表</t>
    <rPh sb="10" eb="11">
      <t>ウチ</t>
    </rPh>
    <rPh sb="12" eb="13">
      <t>ヤク</t>
    </rPh>
    <rPh sb="14" eb="15">
      <t>ヒョウ</t>
    </rPh>
    <phoneticPr fontId="2"/>
  </si>
  <si>
    <t>前払金</t>
    <rPh sb="0" eb="2">
      <t>マエバライ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</si>
  <si>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</si>
  <si>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定期預金(高松信用金庫)</t>
    <rPh sb="0" eb="2">
      <t>テイキ</t>
    </rPh>
    <rPh sb="2" eb="4">
      <t>ヨキン</t>
    </rPh>
    <rPh sb="5" eb="7">
      <t>タカマツ</t>
    </rPh>
    <rPh sb="7" eb="9">
      <t>シンヨウ</t>
    </rPh>
    <rPh sb="9" eb="11">
      <t>キンコ</t>
    </rPh>
    <phoneticPr fontId="2"/>
  </si>
  <si>
    <t>定期預金(香川銀行)</t>
    <rPh sb="0" eb="2">
      <t>テイキ</t>
    </rPh>
    <rPh sb="2" eb="4">
      <t>ヨキン</t>
    </rPh>
    <rPh sb="5" eb="7">
      <t>カガワ</t>
    </rPh>
    <rPh sb="7" eb="9">
      <t>ギンコウ</t>
    </rPh>
    <phoneticPr fontId="2"/>
  </si>
  <si>
    <t>定期預金(ゆうちょ銀行)</t>
    <rPh sb="0" eb="2">
      <t>テイキ</t>
    </rPh>
    <rPh sb="2" eb="4">
      <t>ヨキン</t>
    </rPh>
    <rPh sb="9" eb="11">
      <t>ギンコウ</t>
    </rPh>
    <phoneticPr fontId="2"/>
  </si>
  <si>
    <t>敷金(駐車場)</t>
    <rPh sb="0" eb="2">
      <t>シキキン</t>
    </rPh>
    <phoneticPr fontId="2"/>
  </si>
  <si>
    <t>社会保険料3月分</t>
    <phoneticPr fontId="2"/>
  </si>
  <si>
    <t>(0)</t>
    <phoneticPr fontId="2"/>
  </si>
  <si>
    <t>科　目</t>
    <phoneticPr fontId="2"/>
  </si>
  <si>
    <t>合　計</t>
    <rPh sb="0" eb="1">
      <t>ア</t>
    </rPh>
    <rPh sb="2" eb="3">
      <t>ケイ</t>
    </rPh>
    <phoneticPr fontId="2"/>
  </si>
  <si>
    <t>収益事業会計</t>
    <rPh sb="0" eb="2">
      <t>シュウエキ</t>
    </rPh>
    <rPh sb="2" eb="4">
      <t>ジギョウ</t>
    </rPh>
    <rPh sb="4" eb="6">
      <t>カイケイ</t>
    </rPh>
    <phoneticPr fontId="2"/>
  </si>
  <si>
    <t>未収入金</t>
    <rPh sb="0" eb="4">
      <t>ミシュウニュウキン</t>
    </rPh>
    <phoneticPr fontId="2"/>
  </si>
  <si>
    <t>共通費用分担金</t>
    <rPh sb="0" eb="2">
      <t>キョウツウ</t>
    </rPh>
    <rPh sb="2" eb="4">
      <t>ヒヨウ</t>
    </rPh>
    <rPh sb="4" eb="7">
      <t>ブンタンキン</t>
    </rPh>
    <phoneticPr fontId="2"/>
  </si>
  <si>
    <t>敷金(研修室)</t>
    <rPh sb="0" eb="2">
      <t>シキキン</t>
    </rPh>
    <rPh sb="3" eb="6">
      <t>ケンシュウシツ</t>
    </rPh>
    <phoneticPr fontId="2"/>
  </si>
  <si>
    <t>未払法人税等</t>
    <rPh sb="0" eb="2">
      <t>ミハライ</t>
    </rPh>
    <rPh sb="2" eb="5">
      <t>ホウジンゼイ</t>
    </rPh>
    <rPh sb="5" eb="6">
      <t>トウ</t>
    </rPh>
    <phoneticPr fontId="2"/>
  </si>
  <si>
    <t>自販機売上料支払</t>
    <rPh sb="0" eb="3">
      <t>ジハンキ</t>
    </rPh>
    <rPh sb="3" eb="5">
      <t>ウリアゲ</t>
    </rPh>
    <rPh sb="5" eb="6">
      <t>リョウ</t>
    </rPh>
    <rPh sb="6" eb="8">
      <t>シハラ</t>
    </rPh>
    <phoneticPr fontId="2"/>
  </si>
  <si>
    <t>公益事業繰入れ</t>
    <rPh sb="0" eb="2">
      <t>コウエキ</t>
    </rPh>
    <rPh sb="2" eb="4">
      <t>ジギョウ</t>
    </rPh>
    <rPh sb="4" eb="6">
      <t>クリイ</t>
    </rPh>
    <phoneticPr fontId="2"/>
  </si>
  <si>
    <t>複合機</t>
    <rPh sb="0" eb="2">
      <t>フクゴウ</t>
    </rPh>
    <rPh sb="2" eb="3">
      <t>キ</t>
    </rPh>
    <phoneticPr fontId="2"/>
  </si>
  <si>
    <t>応接セット</t>
    <rPh sb="0" eb="2">
      <t>オウセツ</t>
    </rPh>
    <phoneticPr fontId="2"/>
  </si>
  <si>
    <t>什器備品</t>
    <rPh sb="0" eb="2">
      <t>ジュウキ</t>
    </rPh>
    <rPh sb="2" eb="4">
      <t>ビヒン</t>
    </rPh>
    <phoneticPr fontId="2"/>
  </si>
  <si>
    <t>敷金(相談室)</t>
    <rPh sb="0" eb="2">
      <t>シキキン</t>
    </rPh>
    <rPh sb="3" eb="6">
      <t>ソウダンシツ</t>
    </rPh>
    <phoneticPr fontId="2"/>
  </si>
  <si>
    <t>給料所得税</t>
    <rPh sb="0" eb="2">
      <t>キュウリョウ</t>
    </rPh>
    <rPh sb="2" eb="5">
      <t>ショトクゼイ</t>
    </rPh>
    <phoneticPr fontId="2"/>
  </si>
  <si>
    <t>報酬所得税</t>
    <rPh sb="0" eb="2">
      <t>ホウシュウ</t>
    </rPh>
    <rPh sb="2" eb="5">
      <t>ショトクゼイ</t>
    </rPh>
    <phoneticPr fontId="2"/>
  </si>
  <si>
    <t>普通預金(百十四銀行)</t>
    <rPh sb="0" eb="2">
      <t>フツウ</t>
    </rPh>
    <rPh sb="2" eb="4">
      <t>ヨキン</t>
    </rPh>
    <rPh sb="5" eb="8">
      <t>ヒャクジュウシ</t>
    </rPh>
    <rPh sb="8" eb="10">
      <t>ギンコウ</t>
    </rPh>
    <phoneticPr fontId="2"/>
  </si>
  <si>
    <t>委託料返金</t>
    <rPh sb="0" eb="3">
      <t>イタクリョウ</t>
    </rPh>
    <rPh sb="3" eb="5">
      <t>ヘンキン</t>
    </rPh>
    <phoneticPr fontId="2"/>
  </si>
  <si>
    <t>立替金</t>
    <rPh sb="0" eb="2">
      <t>タテカエ</t>
    </rPh>
    <rPh sb="2" eb="3">
      <t>キン</t>
    </rPh>
    <phoneticPr fontId="2"/>
  </si>
  <si>
    <t>性暴力被害者
支援事業</t>
    <rPh sb="0" eb="1">
      <t>セイ</t>
    </rPh>
    <rPh sb="1" eb="3">
      <t>ボウリョク</t>
    </rPh>
    <rPh sb="3" eb="6">
      <t>ヒガイシャ</t>
    </rPh>
    <rPh sb="7" eb="9">
      <t>シエン</t>
    </rPh>
    <rPh sb="9" eb="11">
      <t>ジギョウ</t>
    </rPh>
    <phoneticPr fontId="2"/>
  </si>
  <si>
    <t>被害者
支援事業</t>
    <rPh sb="0" eb="3">
      <t>ヒガイシャ</t>
    </rPh>
    <rPh sb="4" eb="6">
      <t>シエン</t>
    </rPh>
    <rPh sb="6" eb="8">
      <t>ジギョウ</t>
    </rPh>
    <phoneticPr fontId="2"/>
  </si>
  <si>
    <t>公益事業会計１</t>
    <rPh sb="0" eb="2">
      <t>コウエキ</t>
    </rPh>
    <rPh sb="2" eb="4">
      <t>ジギョウ</t>
    </rPh>
    <rPh sb="4" eb="6">
      <t>カイケイ</t>
    </rPh>
    <phoneticPr fontId="2"/>
  </si>
  <si>
    <t>公益事業会計２</t>
    <rPh sb="0" eb="2">
      <t>コウエキ</t>
    </rPh>
    <rPh sb="2" eb="4">
      <t>ジギョウ</t>
    </rPh>
    <rPh sb="4" eb="6">
      <t>カイケイ</t>
    </rPh>
    <phoneticPr fontId="2"/>
  </si>
  <si>
    <t>(5,000,000)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</si>
  <si>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</si>
  <si>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雇用保険料</t>
    <rPh sb="0" eb="2">
      <t>コヨウ</t>
    </rPh>
    <rPh sb="2" eb="5">
      <t>ホケンリョウ</t>
    </rPh>
    <phoneticPr fontId="2"/>
  </si>
  <si>
    <t>令和２年３月31日現在</t>
    <rPh sb="0" eb="2">
      <t>レイワ</t>
    </rPh>
    <phoneticPr fontId="2"/>
  </si>
  <si>
    <t>仮払金</t>
    <rPh sb="0" eb="2">
      <t>カリバライ</t>
    </rPh>
    <rPh sb="2" eb="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</si>
</sst>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3" fillId="0" borderId="7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0" xfId="1" applyFont="1">
      <alignment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>
      <alignment vertical="center"/>
    </xf>
    <xf numFmtId="38" fontId="5" fillId="0" borderId="0" xfId="1" applyFont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176" fontId="3" fillId="0" borderId="9" xfId="1" applyNumberFormat="1" applyFont="1" applyBorder="1" applyAlignment="1">
      <alignment vertical="center" shrinkToFit="1"/>
    </xf>
    <xf numFmtId="176" fontId="3" fillId="0" borderId="9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 shrinkToFit="1"/>
    </xf>
    <xf numFmtId="177" fontId="3" fillId="0" borderId="9" xfId="1" applyNumberFormat="1" applyFont="1" applyBorder="1" applyAlignment="1">
      <alignment vertical="center"/>
    </xf>
    <xf numFmtId="177" fontId="3" fillId="0" borderId="7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 shrinkToFit="1"/>
    </xf>
    <xf numFmtId="38" fontId="6" fillId="0" borderId="2" xfId="1" applyFont="1" applyFill="1" applyBorder="1" applyAlignment="1">
      <alignment horizontal="center" vertical="center" wrapText="1" shrinkToFit="1"/>
    </xf>
    <xf numFmtId="38" fontId="6" fillId="0" borderId="3" xfId="1" applyFont="1" applyBorder="1" applyAlignment="1">
      <alignment horizontal="center" vertical="center" wrapText="1"/>
    </xf>
    <xf numFmtId="38" fontId="6" fillId="0" borderId="5" xfId="1" applyFont="1" applyBorder="1" applyAlignment="1">
      <alignment vertical="center"/>
    </xf>
    <xf numFmtId="38" fontId="6" fillId="0" borderId="7" xfId="1" applyFont="1" applyBorder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1" applyFont="1">
      <alignment vertical="center"/>
    </xf>
    <xf numFmtId="38" fontId="6" fillId="0" borderId="9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11" xfId="1" applyFont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7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1" xfId="1" applyFont="1" applyBorder="1" applyAlignment="1">
      <alignment horizontal="left" vertical="center"/>
    </xf>
    <xf numFmtId="38" fontId="6" fillId="0" borderId="3" xfId="1" applyFont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view="pageBreakPreview" topLeftCell="A49" zoomScaleNormal="100" zoomScaleSheetLayoutView="100" workbookViewId="0">
      <selection activeCell="K65" sqref="K65"/>
    </sheetView>
  </sheetViews>
  <sheetFormatPr defaultRowHeight="12" x14ac:dyDescent="0.15"/>
  <cols>
    <col min="1" max="1" width="1.125" style="5" customWidth="1"/>
    <col min="2" max="5" width="0.625" style="5" customWidth="1"/>
    <col min="6" max="6" width="18.75" style="5" customWidth="1"/>
    <col min="7" max="7" width="2.5" style="5" customWidth="1"/>
    <col min="8" max="12" width="12.375" style="5" customWidth="1"/>
    <col min="13" max="13" width="9" style="5"/>
    <col min="14" max="14" width="9.375" style="5" bestFit="1" customWidth="1"/>
    <col min="15" max="16384" width="9" style="5"/>
  </cols>
  <sheetData>
    <row r="1" spans="1:14" x14ac:dyDescent="0.1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9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ht="16.5" customHeight="1" x14ac:dyDescent="0.15">
      <c r="A3" s="41" t="s">
        <v>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12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ht="16.5" customHeight="1" x14ac:dyDescent="0.15">
      <c r="A5" s="42" t="s">
        <v>26</v>
      </c>
      <c r="B5" s="42"/>
      <c r="C5" s="42"/>
      <c r="D5" s="42"/>
      <c r="E5" s="42"/>
      <c r="F5" s="42"/>
      <c r="G5" s="42"/>
      <c r="H5" s="42"/>
      <c r="I5" s="25"/>
      <c r="J5" s="26"/>
      <c r="K5" s="26"/>
      <c r="L5" s="27" t="s">
        <v>11</v>
      </c>
    </row>
    <row r="6" spans="1:14" ht="26.25" customHeight="1" x14ac:dyDescent="0.15">
      <c r="A6" s="43" t="s">
        <v>45</v>
      </c>
      <c r="B6" s="43"/>
      <c r="C6" s="43"/>
      <c r="D6" s="43"/>
      <c r="E6" s="43"/>
      <c r="F6" s="43"/>
      <c r="G6" s="43"/>
      <c r="H6" s="28" t="s">
        <v>65</v>
      </c>
      <c r="I6" s="29" t="s">
        <v>66</v>
      </c>
      <c r="J6" s="44" t="s">
        <v>47</v>
      </c>
      <c r="K6" s="43" t="s">
        <v>27</v>
      </c>
      <c r="L6" s="43" t="s">
        <v>46</v>
      </c>
    </row>
    <row r="7" spans="1:14" ht="27" customHeight="1" x14ac:dyDescent="0.15">
      <c r="A7" s="43"/>
      <c r="B7" s="43"/>
      <c r="C7" s="43"/>
      <c r="D7" s="43"/>
      <c r="E7" s="43"/>
      <c r="F7" s="43"/>
      <c r="G7" s="43"/>
      <c r="H7" s="30" t="s">
        <v>64</v>
      </c>
      <c r="I7" s="29" t="s">
        <v>63</v>
      </c>
      <c r="J7" s="44"/>
      <c r="K7" s="43"/>
      <c r="L7" s="43"/>
    </row>
    <row r="8" spans="1:14" ht="15.75" customHeight="1" x14ac:dyDescent="0.15">
      <c r="A8" s="9" t="s">
        <v>0</v>
      </c>
      <c r="B8" s="31"/>
      <c r="C8" s="31"/>
      <c r="D8" s="31"/>
      <c r="E8" s="31"/>
      <c r="F8" s="31"/>
      <c r="G8" s="31"/>
      <c r="H8" s="4"/>
      <c r="I8" s="4"/>
      <c r="J8" s="6"/>
      <c r="K8" s="6"/>
      <c r="L8" s="6"/>
      <c r="M8" s="1"/>
      <c r="N8" s="2"/>
    </row>
    <row r="9" spans="1:14" ht="15.75" customHeight="1" x14ac:dyDescent="0.15">
      <c r="A9" s="32"/>
      <c r="B9" s="33" t="s">
        <v>6</v>
      </c>
      <c r="C9" s="33"/>
      <c r="D9" s="33"/>
      <c r="E9" s="33"/>
      <c r="F9" s="33"/>
      <c r="G9" s="33"/>
      <c r="H9" s="1"/>
      <c r="I9" s="1"/>
      <c r="J9" s="11"/>
      <c r="K9" s="11"/>
      <c r="L9" s="11"/>
      <c r="M9" s="1"/>
      <c r="N9" s="2"/>
    </row>
    <row r="10" spans="1:14" ht="15.75" customHeight="1" x14ac:dyDescent="0.15">
      <c r="A10" s="32"/>
      <c r="B10" s="33"/>
      <c r="C10" s="33"/>
      <c r="D10" s="33"/>
      <c r="E10" s="34" t="s">
        <v>4</v>
      </c>
      <c r="F10" s="34"/>
      <c r="G10" s="33"/>
      <c r="H10" s="1"/>
      <c r="I10" s="1"/>
      <c r="J10" s="1"/>
      <c r="K10" s="1"/>
      <c r="L10" s="11"/>
      <c r="M10" s="1"/>
      <c r="N10" s="2"/>
    </row>
    <row r="11" spans="1:14" ht="15.75" customHeight="1" x14ac:dyDescent="0.15">
      <c r="A11" s="32"/>
      <c r="B11" s="33"/>
      <c r="C11" s="33"/>
      <c r="D11" s="33"/>
      <c r="E11" s="34"/>
      <c r="F11" s="34" t="s">
        <v>25</v>
      </c>
      <c r="G11" s="33"/>
      <c r="H11" s="1">
        <v>0</v>
      </c>
      <c r="I11" s="1">
        <v>6639</v>
      </c>
      <c r="J11" s="1">
        <v>0</v>
      </c>
      <c r="K11" s="1">
        <v>20369</v>
      </c>
      <c r="L11" s="11">
        <f t="shared" ref="L11:L17" si="0">SUM(H11:K11)</f>
        <v>27008</v>
      </c>
      <c r="M11" s="3"/>
      <c r="N11" s="2"/>
    </row>
    <row r="12" spans="1:14" ht="15.75" customHeight="1" x14ac:dyDescent="0.15">
      <c r="A12" s="32"/>
      <c r="B12" s="33"/>
      <c r="C12" s="33"/>
      <c r="D12" s="33"/>
      <c r="E12" s="34"/>
      <c r="F12" s="34" t="s">
        <v>60</v>
      </c>
      <c r="G12" s="33"/>
      <c r="H12" s="1">
        <v>0</v>
      </c>
      <c r="I12" s="1">
        <v>1072336</v>
      </c>
      <c r="J12" s="1">
        <v>102956</v>
      </c>
      <c r="K12" s="1">
        <v>696190</v>
      </c>
      <c r="L12" s="11">
        <f t="shared" si="0"/>
        <v>1871482</v>
      </c>
      <c r="M12" s="3"/>
      <c r="N12" s="2"/>
    </row>
    <row r="13" spans="1:14" ht="15.75" customHeight="1" x14ac:dyDescent="0.15">
      <c r="A13" s="32"/>
      <c r="B13" s="33"/>
      <c r="C13" s="33"/>
      <c r="D13" s="33"/>
      <c r="E13" s="34"/>
      <c r="F13" s="34" t="s">
        <v>28</v>
      </c>
      <c r="G13" s="33"/>
      <c r="H13" s="1">
        <v>0</v>
      </c>
      <c r="I13" s="1">
        <v>0</v>
      </c>
      <c r="J13" s="1">
        <v>0</v>
      </c>
      <c r="K13" s="1">
        <v>749937</v>
      </c>
      <c r="L13" s="11">
        <f t="shared" si="0"/>
        <v>749937</v>
      </c>
      <c r="M13" s="3"/>
      <c r="N13" s="2"/>
    </row>
    <row r="14" spans="1:14" ht="15.75" customHeight="1" x14ac:dyDescent="0.15">
      <c r="A14" s="32"/>
      <c r="B14" s="33"/>
      <c r="C14" s="33"/>
      <c r="D14" s="33"/>
      <c r="E14" s="34"/>
      <c r="F14" s="34" t="s">
        <v>48</v>
      </c>
      <c r="G14" s="33"/>
      <c r="H14" s="1">
        <v>0</v>
      </c>
      <c r="I14" s="1">
        <v>0</v>
      </c>
      <c r="J14" s="1">
        <v>26820</v>
      </c>
      <c r="K14" s="1">
        <v>181931</v>
      </c>
      <c r="L14" s="11">
        <f t="shared" si="0"/>
        <v>208751</v>
      </c>
      <c r="M14" s="3"/>
      <c r="N14" s="2"/>
    </row>
    <row r="15" spans="1:14" ht="15.75" customHeight="1" x14ac:dyDescent="0.15">
      <c r="A15" s="32"/>
      <c r="B15" s="33"/>
      <c r="C15" s="33"/>
      <c r="D15" s="33"/>
      <c r="E15" s="34" t="s">
        <v>62</v>
      </c>
      <c r="F15" s="34"/>
      <c r="G15" s="33"/>
      <c r="H15" s="1">
        <v>0</v>
      </c>
      <c r="I15" s="1">
        <v>0</v>
      </c>
      <c r="J15" s="1">
        <v>0</v>
      </c>
      <c r="K15" s="1">
        <v>2741</v>
      </c>
      <c r="L15" s="11">
        <f t="shared" si="0"/>
        <v>2741</v>
      </c>
      <c r="M15" s="3"/>
      <c r="N15" s="2"/>
    </row>
    <row r="16" spans="1:14" ht="15.75" customHeight="1" x14ac:dyDescent="0.15">
      <c r="A16" s="32"/>
      <c r="B16" s="33"/>
      <c r="C16" s="33"/>
      <c r="D16" s="33"/>
      <c r="E16" s="34" t="s">
        <v>71</v>
      </c>
      <c r="F16" s="34"/>
      <c r="G16" s="33"/>
      <c r="H16" s="1">
        <v>0</v>
      </c>
      <c r="I16" s="1">
        <v>0</v>
      </c>
      <c r="J16" s="1">
        <v>1836</v>
      </c>
      <c r="K16" s="1">
        <v>0</v>
      </c>
      <c r="L16" s="11">
        <f t="shared" si="0"/>
        <v>1836</v>
      </c>
      <c r="M16" s="3"/>
      <c r="N16" s="2"/>
    </row>
    <row r="17" spans="1:14" ht="15.75" customHeight="1" x14ac:dyDescent="0.15">
      <c r="A17" s="32"/>
      <c r="B17" s="33"/>
      <c r="C17" s="33"/>
      <c r="D17" s="33"/>
      <c r="E17" s="35" t="s">
        <v>37</v>
      </c>
      <c r="F17" s="34"/>
      <c r="G17" s="33"/>
      <c r="H17" s="1">
        <v>0</v>
      </c>
      <c r="I17" s="1">
        <v>53900</v>
      </c>
      <c r="J17" s="1">
        <v>0</v>
      </c>
      <c r="K17" s="1">
        <v>182600</v>
      </c>
      <c r="L17" s="11">
        <f t="shared" si="0"/>
        <v>236500</v>
      </c>
      <c r="M17" s="7"/>
      <c r="N17" s="7"/>
    </row>
    <row r="18" spans="1:14" ht="15.75" customHeight="1" x14ac:dyDescent="0.15">
      <c r="A18" s="32"/>
      <c r="B18" s="33"/>
      <c r="C18" s="33"/>
      <c r="D18" s="33" t="s">
        <v>5</v>
      </c>
      <c r="E18" s="34"/>
      <c r="F18" s="34"/>
      <c r="G18" s="33"/>
      <c r="H18" s="12">
        <f>SUM(H10:H17)</f>
        <v>0</v>
      </c>
      <c r="I18" s="12">
        <f>SUM(I10:I17)</f>
        <v>1132875</v>
      </c>
      <c r="J18" s="12">
        <f>SUM(J11:J17)</f>
        <v>131612</v>
      </c>
      <c r="K18" s="12">
        <f>SUM(K10:K17)</f>
        <v>1833768</v>
      </c>
      <c r="L18" s="13">
        <f>SUM(L11:L17)</f>
        <v>3098255</v>
      </c>
      <c r="M18" s="1"/>
      <c r="N18" s="2"/>
    </row>
    <row r="19" spans="1:14" ht="15.75" customHeight="1" x14ac:dyDescent="0.15">
      <c r="A19" s="32"/>
      <c r="B19" s="33" t="s">
        <v>3</v>
      </c>
      <c r="C19" s="33"/>
      <c r="D19" s="33"/>
      <c r="E19" s="34"/>
      <c r="F19" s="34"/>
      <c r="G19" s="33"/>
      <c r="H19" s="4"/>
      <c r="I19" s="1"/>
      <c r="J19" s="1"/>
      <c r="K19" s="4"/>
      <c r="L19" s="11"/>
      <c r="M19" s="1"/>
      <c r="N19" s="2"/>
    </row>
    <row r="20" spans="1:14" ht="15.75" customHeight="1" x14ac:dyDescent="0.15">
      <c r="A20" s="32"/>
      <c r="B20" s="33"/>
      <c r="C20" s="33" t="s">
        <v>12</v>
      </c>
      <c r="D20" s="33"/>
      <c r="E20" s="34"/>
      <c r="F20" s="34"/>
      <c r="G20" s="33"/>
      <c r="H20" s="1"/>
      <c r="I20" s="1"/>
      <c r="J20" s="1"/>
      <c r="K20" s="1"/>
      <c r="L20" s="11"/>
      <c r="M20" s="1"/>
      <c r="N20" s="2"/>
    </row>
    <row r="21" spans="1:14" ht="15.75" customHeight="1" x14ac:dyDescent="0.15">
      <c r="A21" s="32"/>
      <c r="B21" s="33"/>
      <c r="C21" s="33"/>
      <c r="D21" s="33"/>
      <c r="E21" s="35" t="s">
        <v>29</v>
      </c>
      <c r="F21" s="34"/>
      <c r="G21" s="33"/>
      <c r="H21" s="1"/>
      <c r="I21" s="1"/>
      <c r="J21" s="1"/>
      <c r="K21" s="1"/>
      <c r="L21" s="11"/>
      <c r="M21" s="7"/>
      <c r="N21" s="7"/>
    </row>
    <row r="22" spans="1:14" ht="15.75" customHeight="1" x14ac:dyDescent="0.15">
      <c r="A22" s="32"/>
      <c r="B22" s="33"/>
      <c r="C22" s="33"/>
      <c r="D22" s="33"/>
      <c r="E22" s="35"/>
      <c r="F22" s="34" t="s">
        <v>40</v>
      </c>
      <c r="G22" s="33"/>
      <c r="H22" s="1">
        <v>9000000</v>
      </c>
      <c r="I22" s="1">
        <v>0</v>
      </c>
      <c r="J22" s="1">
        <v>0</v>
      </c>
      <c r="K22" s="1">
        <v>0</v>
      </c>
      <c r="L22" s="11">
        <f>SUM(H22:K22)</f>
        <v>9000000</v>
      </c>
      <c r="M22" s="7"/>
      <c r="N22" s="7"/>
    </row>
    <row r="23" spans="1:14" ht="15.75" customHeight="1" x14ac:dyDescent="0.15">
      <c r="A23" s="32"/>
      <c r="B23" s="33"/>
      <c r="C23" s="33"/>
      <c r="D23" s="33"/>
      <c r="E23" s="35"/>
      <c r="F23" s="35" t="s">
        <v>39</v>
      </c>
      <c r="G23" s="33"/>
      <c r="H23" s="1">
        <v>10000000</v>
      </c>
      <c r="I23" s="1">
        <v>0</v>
      </c>
      <c r="J23" s="1">
        <v>0</v>
      </c>
      <c r="K23" s="1">
        <v>0</v>
      </c>
      <c r="L23" s="11">
        <f>SUM(H23:K23)</f>
        <v>10000000</v>
      </c>
      <c r="M23" s="7"/>
      <c r="N23" s="7"/>
    </row>
    <row r="24" spans="1:14" ht="15.75" customHeight="1" x14ac:dyDescent="0.15">
      <c r="A24" s="32"/>
      <c r="B24" s="33"/>
      <c r="C24" s="33"/>
      <c r="D24" s="33"/>
      <c r="E24" s="35" t="s">
        <v>30</v>
      </c>
      <c r="F24" s="34"/>
      <c r="G24" s="33"/>
      <c r="H24" s="1"/>
      <c r="I24" s="1"/>
      <c r="J24" s="1"/>
      <c r="K24" s="1"/>
      <c r="L24" s="11"/>
      <c r="M24" s="7"/>
      <c r="N24" s="7"/>
    </row>
    <row r="25" spans="1:14" ht="15.75" customHeight="1" x14ac:dyDescent="0.15">
      <c r="A25" s="32"/>
      <c r="B25" s="33"/>
      <c r="C25" s="33"/>
      <c r="D25" s="33"/>
      <c r="E25" s="35"/>
      <c r="F25" s="34" t="s">
        <v>41</v>
      </c>
      <c r="G25" s="33"/>
      <c r="H25" s="1">
        <v>0</v>
      </c>
      <c r="I25" s="1">
        <v>0</v>
      </c>
      <c r="J25" s="1">
        <v>0</v>
      </c>
      <c r="K25" s="1">
        <v>5000000</v>
      </c>
      <c r="L25" s="11">
        <f>SUM(H25:K25)</f>
        <v>5000000</v>
      </c>
      <c r="M25" s="7"/>
      <c r="N25" s="7"/>
    </row>
    <row r="26" spans="1:14" ht="15.75" customHeight="1" x14ac:dyDescent="0.15">
      <c r="A26" s="32"/>
      <c r="B26" s="33"/>
      <c r="C26" s="33"/>
      <c r="D26" s="33" t="s">
        <v>13</v>
      </c>
      <c r="E26" s="34"/>
      <c r="F26" s="34"/>
      <c r="G26" s="33"/>
      <c r="H26" s="12">
        <f>SUM(H22:H25)</f>
        <v>19000000</v>
      </c>
      <c r="I26" s="12">
        <f>SUM(I22:I25)</f>
        <v>0</v>
      </c>
      <c r="J26" s="12">
        <f>SUM(J22:J25)</f>
        <v>0</v>
      </c>
      <c r="K26" s="12">
        <f>SUM(K22:K25)</f>
        <v>5000000</v>
      </c>
      <c r="L26" s="13">
        <f>SUM(H26:K26)</f>
        <v>24000000</v>
      </c>
      <c r="M26" s="1"/>
      <c r="N26" s="2"/>
    </row>
    <row r="27" spans="1:14" ht="15.75" customHeight="1" x14ac:dyDescent="0.15">
      <c r="A27" s="32"/>
      <c r="B27" s="33"/>
      <c r="C27" s="33" t="s">
        <v>15</v>
      </c>
      <c r="D27" s="33"/>
      <c r="E27" s="34"/>
      <c r="F27" s="34"/>
      <c r="G27" s="33"/>
      <c r="H27" s="4"/>
      <c r="I27" s="1"/>
      <c r="J27" s="1"/>
      <c r="K27" s="4"/>
      <c r="L27" s="11"/>
      <c r="M27" s="1"/>
      <c r="N27" s="2"/>
    </row>
    <row r="28" spans="1:14" ht="15.75" customHeight="1" x14ac:dyDescent="0.15">
      <c r="A28" s="32"/>
      <c r="B28" s="33"/>
      <c r="C28" s="33"/>
      <c r="D28" s="33"/>
      <c r="E28" s="34" t="s">
        <v>56</v>
      </c>
      <c r="F28" s="34"/>
      <c r="G28" s="33"/>
      <c r="H28" s="1"/>
      <c r="I28" s="1"/>
      <c r="J28" s="1"/>
      <c r="K28" s="1"/>
      <c r="L28" s="11"/>
      <c r="M28" s="3"/>
      <c r="N28" s="2"/>
    </row>
    <row r="29" spans="1:14" ht="15.75" customHeight="1" x14ac:dyDescent="0.15">
      <c r="A29" s="32"/>
      <c r="B29" s="33"/>
      <c r="C29" s="33"/>
      <c r="D29" s="33"/>
      <c r="E29" s="34"/>
      <c r="F29" s="34" t="s">
        <v>54</v>
      </c>
      <c r="G29" s="33"/>
      <c r="H29" s="1">
        <v>42194</v>
      </c>
      <c r="I29" s="1">
        <v>0</v>
      </c>
      <c r="J29" s="1">
        <v>0</v>
      </c>
      <c r="K29" s="1">
        <v>10550</v>
      </c>
      <c r="L29" s="11">
        <f t="shared" ref="L29:L37" si="1">SUM(H29:K29)</f>
        <v>52744</v>
      </c>
      <c r="M29" s="3"/>
      <c r="N29" s="2"/>
    </row>
    <row r="30" spans="1:14" ht="15.75" customHeight="1" x14ac:dyDescent="0.15">
      <c r="A30" s="32"/>
      <c r="B30" s="33"/>
      <c r="C30" s="33"/>
      <c r="D30" s="33"/>
      <c r="E30" s="34"/>
      <c r="F30" s="34" t="s">
        <v>55</v>
      </c>
      <c r="G30" s="33"/>
      <c r="H30" s="1">
        <v>98455</v>
      </c>
      <c r="I30" s="1">
        <v>0</v>
      </c>
      <c r="J30" s="1">
        <v>0</v>
      </c>
      <c r="K30" s="1">
        <v>24612</v>
      </c>
      <c r="L30" s="11">
        <f t="shared" si="1"/>
        <v>123067</v>
      </c>
      <c r="M30" s="3"/>
      <c r="N30" s="2"/>
    </row>
    <row r="31" spans="1:14" ht="15.75" customHeight="1" x14ac:dyDescent="0.15">
      <c r="A31" s="32"/>
      <c r="B31" s="33"/>
      <c r="C31" s="33"/>
      <c r="D31" s="33"/>
      <c r="E31" s="34" t="s">
        <v>35</v>
      </c>
      <c r="F31" s="34"/>
      <c r="G31" s="33"/>
      <c r="H31" s="1">
        <v>42372</v>
      </c>
      <c r="I31" s="1">
        <v>0</v>
      </c>
      <c r="J31" s="1">
        <v>0</v>
      </c>
      <c r="K31" s="1">
        <v>10593</v>
      </c>
      <c r="L31" s="11">
        <f t="shared" si="1"/>
        <v>52965</v>
      </c>
      <c r="M31" s="7"/>
      <c r="N31" s="7"/>
    </row>
    <row r="32" spans="1:14" ht="15.75" customHeight="1" x14ac:dyDescent="0.15">
      <c r="A32" s="32"/>
      <c r="B32" s="33"/>
      <c r="C32" s="33"/>
      <c r="D32" s="33"/>
      <c r="E32" s="34" t="s">
        <v>42</v>
      </c>
      <c r="F32" s="34"/>
      <c r="G32" s="33"/>
      <c r="H32" s="1">
        <v>15200</v>
      </c>
      <c r="I32" s="1">
        <v>0</v>
      </c>
      <c r="J32" s="1">
        <v>0</v>
      </c>
      <c r="K32" s="1">
        <v>3800</v>
      </c>
      <c r="L32" s="11">
        <f t="shared" si="1"/>
        <v>19000</v>
      </c>
      <c r="M32" s="7"/>
      <c r="N32" s="7"/>
    </row>
    <row r="33" spans="1:14" ht="15.75" customHeight="1" x14ac:dyDescent="0.15">
      <c r="A33" s="32"/>
      <c r="B33" s="33"/>
      <c r="C33" s="33"/>
      <c r="D33" s="33"/>
      <c r="E33" s="34" t="s">
        <v>50</v>
      </c>
      <c r="F33" s="34"/>
      <c r="G33" s="33"/>
      <c r="H33" s="1">
        <v>105000</v>
      </c>
      <c r="I33" s="1">
        <v>0</v>
      </c>
      <c r="J33" s="1">
        <v>0</v>
      </c>
      <c r="K33" s="1">
        <v>0</v>
      </c>
      <c r="L33" s="11">
        <f t="shared" si="1"/>
        <v>105000</v>
      </c>
      <c r="M33" s="7"/>
      <c r="N33" s="7"/>
    </row>
    <row r="34" spans="1:14" ht="15.75" customHeight="1" x14ac:dyDescent="0.15">
      <c r="A34" s="32"/>
      <c r="B34" s="33"/>
      <c r="C34" s="33"/>
      <c r="D34" s="33"/>
      <c r="E34" s="34" t="s">
        <v>57</v>
      </c>
      <c r="F34" s="34"/>
      <c r="G34" s="33"/>
      <c r="H34" s="1">
        <v>0</v>
      </c>
      <c r="I34" s="1">
        <v>105000</v>
      </c>
      <c r="J34" s="1">
        <v>0</v>
      </c>
      <c r="K34" s="1">
        <v>0</v>
      </c>
      <c r="L34" s="11">
        <f t="shared" si="1"/>
        <v>105000</v>
      </c>
      <c r="M34" s="7"/>
      <c r="N34" s="7"/>
    </row>
    <row r="35" spans="1:14" ht="15.75" customHeight="1" x14ac:dyDescent="0.15">
      <c r="A35" s="32"/>
      <c r="B35" s="33"/>
      <c r="C35" s="33"/>
      <c r="D35" s="33" t="s">
        <v>16</v>
      </c>
      <c r="E35" s="34"/>
      <c r="F35" s="34"/>
      <c r="G35" s="33"/>
      <c r="H35" s="12">
        <f>SUM(H28:H34)</f>
        <v>303221</v>
      </c>
      <c r="I35" s="12">
        <f>SUM(I28:I34)</f>
        <v>105000</v>
      </c>
      <c r="J35" s="12">
        <f>SUM(J28:J34)</f>
        <v>0</v>
      </c>
      <c r="K35" s="12">
        <f>SUM(K28:K34)</f>
        <v>49555</v>
      </c>
      <c r="L35" s="13">
        <f t="shared" si="1"/>
        <v>457776</v>
      </c>
      <c r="M35" s="1"/>
      <c r="N35" s="2"/>
    </row>
    <row r="36" spans="1:14" ht="15.75" customHeight="1" x14ac:dyDescent="0.15">
      <c r="A36" s="32"/>
      <c r="B36" s="33"/>
      <c r="C36" s="33"/>
      <c r="D36" s="33" t="s">
        <v>17</v>
      </c>
      <c r="E36" s="34"/>
      <c r="F36" s="34"/>
      <c r="G36" s="33"/>
      <c r="H36" s="12">
        <f>SUM(H26,H35)</f>
        <v>19303221</v>
      </c>
      <c r="I36" s="12">
        <f>SUM(I26,I35)</f>
        <v>105000</v>
      </c>
      <c r="J36" s="12">
        <f>SUM(J26,J35)</f>
        <v>0</v>
      </c>
      <c r="K36" s="12">
        <f>SUM(K26,K35)</f>
        <v>5049555</v>
      </c>
      <c r="L36" s="13">
        <f t="shared" si="1"/>
        <v>24457776</v>
      </c>
      <c r="M36" s="1"/>
      <c r="N36" s="2"/>
    </row>
    <row r="37" spans="1:14" ht="15.75" customHeight="1" thickBot="1" x14ac:dyDescent="0.2">
      <c r="A37" s="36"/>
      <c r="B37" s="26"/>
      <c r="C37" s="26" t="s">
        <v>18</v>
      </c>
      <c r="D37" s="37"/>
      <c r="E37" s="25"/>
      <c r="F37" s="25"/>
      <c r="G37" s="38"/>
      <c r="H37" s="14">
        <f>SUM(H18,H36)</f>
        <v>19303221</v>
      </c>
      <c r="I37" s="14">
        <f>SUM(I18,I36)</f>
        <v>1237875</v>
      </c>
      <c r="J37" s="14">
        <f>SUM(J18,J36)</f>
        <v>131612</v>
      </c>
      <c r="K37" s="14">
        <f>SUM(K18,K36)</f>
        <v>6883323</v>
      </c>
      <c r="L37" s="15">
        <f t="shared" si="1"/>
        <v>27556031</v>
      </c>
      <c r="M37" s="1"/>
      <c r="N37" s="2"/>
    </row>
    <row r="38" spans="1:14" ht="15.75" customHeight="1" thickTop="1" x14ac:dyDescent="0.15">
      <c r="A38" s="10" t="s">
        <v>1</v>
      </c>
      <c r="B38" s="33"/>
      <c r="C38" s="33"/>
      <c r="D38" s="33"/>
      <c r="E38" s="34"/>
      <c r="F38" s="34"/>
      <c r="G38" s="33"/>
      <c r="H38" s="1"/>
      <c r="I38" s="1"/>
      <c r="J38" s="1"/>
      <c r="K38" s="1"/>
      <c r="L38" s="11"/>
      <c r="M38" s="1"/>
      <c r="N38" s="2"/>
    </row>
    <row r="39" spans="1:14" ht="15.75" customHeight="1" x14ac:dyDescent="0.15">
      <c r="A39" s="32"/>
      <c r="B39" s="33" t="s">
        <v>19</v>
      </c>
      <c r="C39" s="33"/>
      <c r="D39" s="33"/>
      <c r="E39" s="34"/>
      <c r="F39" s="34"/>
      <c r="G39" s="33"/>
      <c r="H39" s="1"/>
      <c r="I39" s="1"/>
      <c r="J39" s="1"/>
      <c r="K39" s="1"/>
      <c r="L39" s="11"/>
      <c r="M39" s="1"/>
      <c r="N39" s="2"/>
    </row>
    <row r="40" spans="1:14" ht="15.75" customHeight="1" x14ac:dyDescent="0.15">
      <c r="A40" s="32"/>
      <c r="B40" s="33"/>
      <c r="C40" s="33"/>
      <c r="D40" s="33"/>
      <c r="E40" s="34" t="s">
        <v>24</v>
      </c>
      <c r="F40" s="34"/>
      <c r="G40" s="33"/>
      <c r="H40" s="1"/>
      <c r="I40" s="1"/>
      <c r="J40" s="1"/>
      <c r="K40" s="1"/>
      <c r="L40" s="11"/>
      <c r="M40" s="3"/>
      <c r="N40" s="2"/>
    </row>
    <row r="41" spans="1:14" ht="15.75" customHeight="1" x14ac:dyDescent="0.15">
      <c r="A41" s="32"/>
      <c r="B41" s="33"/>
      <c r="C41" s="33"/>
      <c r="D41" s="33"/>
      <c r="E41" s="34"/>
      <c r="F41" s="34" t="s">
        <v>68</v>
      </c>
      <c r="G41" s="33"/>
      <c r="H41" s="1">
        <v>0</v>
      </c>
      <c r="I41" s="39">
        <v>15968</v>
      </c>
      <c r="J41" s="1">
        <v>0</v>
      </c>
      <c r="K41" s="39">
        <v>0</v>
      </c>
      <c r="L41" s="11">
        <f t="shared" ref="L41:L49" si="2">SUM(H41:K41)</f>
        <v>15968</v>
      </c>
      <c r="M41" s="3"/>
      <c r="N41" s="2"/>
    </row>
    <row r="42" spans="1:14" ht="15.75" customHeight="1" x14ac:dyDescent="0.15">
      <c r="A42" s="32"/>
      <c r="B42" s="33"/>
      <c r="C42" s="33"/>
      <c r="D42" s="33"/>
      <c r="E42" s="34"/>
      <c r="F42" s="34" t="s">
        <v>43</v>
      </c>
      <c r="G42" s="33"/>
      <c r="H42" s="1">
        <v>0</v>
      </c>
      <c r="I42" s="39">
        <v>0</v>
      </c>
      <c r="J42" s="1">
        <v>0</v>
      </c>
      <c r="K42" s="39">
        <v>356284</v>
      </c>
      <c r="L42" s="11">
        <f t="shared" si="2"/>
        <v>356284</v>
      </c>
      <c r="M42" s="3"/>
      <c r="N42" s="2"/>
    </row>
    <row r="43" spans="1:14" ht="15.75" customHeight="1" x14ac:dyDescent="0.15">
      <c r="A43" s="32"/>
      <c r="B43" s="33"/>
      <c r="C43" s="33"/>
      <c r="D43" s="33"/>
      <c r="E43" s="34"/>
      <c r="F43" s="34" t="s">
        <v>49</v>
      </c>
      <c r="G43" s="33"/>
      <c r="H43" s="1">
        <v>0</v>
      </c>
      <c r="I43" s="39">
        <v>0</v>
      </c>
      <c r="J43" s="39">
        <v>95000</v>
      </c>
      <c r="K43" s="39">
        <v>0</v>
      </c>
      <c r="L43" s="11">
        <f t="shared" si="2"/>
        <v>95000</v>
      </c>
      <c r="M43" s="3"/>
      <c r="N43" s="2"/>
    </row>
    <row r="44" spans="1:14" ht="15.75" customHeight="1" x14ac:dyDescent="0.15">
      <c r="A44" s="32"/>
      <c r="B44" s="33"/>
      <c r="C44" s="33"/>
      <c r="D44" s="33"/>
      <c r="E44" s="34"/>
      <c r="F44" s="34" t="s">
        <v>52</v>
      </c>
      <c r="G44" s="33"/>
      <c r="H44" s="1">
        <v>0</v>
      </c>
      <c r="I44" s="39">
        <v>0</v>
      </c>
      <c r="J44" s="39">
        <v>5519</v>
      </c>
      <c r="K44" s="39">
        <v>0</v>
      </c>
      <c r="L44" s="11">
        <f t="shared" si="2"/>
        <v>5519</v>
      </c>
      <c r="M44" s="3"/>
      <c r="N44" s="2"/>
    </row>
    <row r="45" spans="1:14" ht="15.75" customHeight="1" x14ac:dyDescent="0.15">
      <c r="A45" s="32"/>
      <c r="B45" s="33"/>
      <c r="C45" s="33"/>
      <c r="D45" s="33"/>
      <c r="E45" s="34"/>
      <c r="F45" s="34" t="s">
        <v>53</v>
      </c>
      <c r="G45" s="33"/>
      <c r="H45" s="1">
        <v>0</v>
      </c>
      <c r="I45" s="39">
        <v>0</v>
      </c>
      <c r="J45" s="39">
        <v>86931</v>
      </c>
      <c r="K45" s="39">
        <v>0</v>
      </c>
      <c r="L45" s="11">
        <f t="shared" si="2"/>
        <v>86931</v>
      </c>
      <c r="M45" s="3"/>
      <c r="N45" s="2"/>
    </row>
    <row r="46" spans="1:14" ht="15.75" customHeight="1" x14ac:dyDescent="0.15">
      <c r="A46" s="32"/>
      <c r="B46" s="33"/>
      <c r="C46" s="33"/>
      <c r="D46" s="33"/>
      <c r="E46" s="34"/>
      <c r="F46" s="34" t="s">
        <v>61</v>
      </c>
      <c r="G46" s="33"/>
      <c r="H46" s="1">
        <v>0</v>
      </c>
      <c r="I46" s="39">
        <v>1075726</v>
      </c>
      <c r="J46" s="1">
        <v>0</v>
      </c>
      <c r="K46" s="39">
        <v>0</v>
      </c>
      <c r="L46" s="11">
        <f t="shared" si="2"/>
        <v>1075726</v>
      </c>
      <c r="M46" s="3"/>
      <c r="N46" s="2"/>
    </row>
    <row r="47" spans="1:14" ht="15.75" customHeight="1" x14ac:dyDescent="0.15">
      <c r="A47" s="32"/>
      <c r="B47" s="33"/>
      <c r="C47" s="33"/>
      <c r="D47" s="33"/>
      <c r="E47" s="34" t="s">
        <v>51</v>
      </c>
      <c r="F47" s="34"/>
      <c r="G47" s="33"/>
      <c r="H47" s="1">
        <v>0</v>
      </c>
      <c r="I47" s="39">
        <v>0</v>
      </c>
      <c r="J47" s="39">
        <v>106600</v>
      </c>
      <c r="K47" s="39">
        <v>0</v>
      </c>
      <c r="L47" s="11">
        <f t="shared" si="2"/>
        <v>106600</v>
      </c>
      <c r="M47" s="3"/>
      <c r="N47" s="2"/>
    </row>
    <row r="48" spans="1:14" ht="15.75" customHeight="1" x14ac:dyDescent="0.15">
      <c r="A48" s="32"/>
      <c r="B48" s="33"/>
      <c r="C48" s="33"/>
      <c r="D48" s="33"/>
      <c r="E48" s="34" t="s">
        <v>38</v>
      </c>
      <c r="F48" s="34"/>
      <c r="G48" s="33"/>
      <c r="H48" s="1"/>
      <c r="I48" s="39"/>
      <c r="J48" s="1"/>
      <c r="K48" s="39"/>
      <c r="L48" s="11"/>
      <c r="M48" s="3"/>
      <c r="N48" s="2"/>
    </row>
    <row r="49" spans="1:14" ht="15.75" customHeight="1" x14ac:dyDescent="0.15">
      <c r="A49" s="32"/>
      <c r="B49" s="33"/>
      <c r="C49" s="33"/>
      <c r="D49" s="33"/>
      <c r="E49" s="34"/>
      <c r="F49" s="34" t="s">
        <v>69</v>
      </c>
      <c r="G49" s="33"/>
      <c r="H49" s="1">
        <v>0</v>
      </c>
      <c r="I49" s="39">
        <v>2573</v>
      </c>
      <c r="J49" s="1">
        <v>0</v>
      </c>
      <c r="K49" s="39">
        <v>1675</v>
      </c>
      <c r="L49" s="11">
        <f t="shared" si="2"/>
        <v>4248</v>
      </c>
      <c r="M49" s="3"/>
      <c r="N49" s="2"/>
    </row>
    <row r="50" spans="1:14" ht="15.75" customHeight="1" x14ac:dyDescent="0.15">
      <c r="A50" s="32"/>
      <c r="B50" s="33"/>
      <c r="C50" s="33"/>
      <c r="D50" s="33"/>
      <c r="E50" s="35"/>
      <c r="F50" s="34" t="s">
        <v>58</v>
      </c>
      <c r="G50" s="33"/>
      <c r="H50" s="1">
        <v>0</v>
      </c>
      <c r="I50" s="39">
        <v>34792</v>
      </c>
      <c r="J50" s="1">
        <v>0</v>
      </c>
      <c r="K50" s="39">
        <v>50074</v>
      </c>
      <c r="L50" s="11">
        <f>SUM(H50:K50)</f>
        <v>84866</v>
      </c>
      <c r="M50" s="3"/>
      <c r="N50" s="2"/>
    </row>
    <row r="51" spans="1:14" ht="15.75" customHeight="1" x14ac:dyDescent="0.15">
      <c r="A51" s="32"/>
      <c r="B51" s="33"/>
      <c r="C51" s="33"/>
      <c r="D51" s="33"/>
      <c r="E51" s="35"/>
      <c r="F51" s="34" t="s">
        <v>59</v>
      </c>
      <c r="G51" s="33"/>
      <c r="H51" s="1">
        <v>0</v>
      </c>
      <c r="I51" s="39">
        <v>3816</v>
      </c>
      <c r="J51" s="1">
        <v>0</v>
      </c>
      <c r="K51" s="39">
        <v>6677</v>
      </c>
      <c r="L51" s="11">
        <f>SUM(H51:K51)</f>
        <v>10493</v>
      </c>
      <c r="M51" s="3"/>
      <c r="N51" s="2"/>
    </row>
    <row r="52" spans="1:14" ht="15.75" customHeight="1" x14ac:dyDescent="0.15">
      <c r="A52" s="32"/>
      <c r="B52" s="33"/>
      <c r="C52" s="33"/>
      <c r="D52" s="33" t="s">
        <v>7</v>
      </c>
      <c r="E52" s="34"/>
      <c r="F52" s="34"/>
      <c r="G52" s="33"/>
      <c r="H52" s="12">
        <f>SUM(H40:H51)</f>
        <v>0</v>
      </c>
      <c r="I52" s="12">
        <f>SUM(I40:I51)</f>
        <v>1132875</v>
      </c>
      <c r="J52" s="12">
        <f>SUM(J40:J51)</f>
        <v>294050</v>
      </c>
      <c r="K52" s="12">
        <f>SUM(K40:K51)</f>
        <v>414710</v>
      </c>
      <c r="L52" s="13">
        <f>SUM(H52:K52)</f>
        <v>1841635</v>
      </c>
      <c r="M52" s="1"/>
      <c r="N52" s="2"/>
    </row>
    <row r="53" spans="1:14" ht="15.75" customHeight="1" x14ac:dyDescent="0.15">
      <c r="A53" s="32"/>
      <c r="B53" s="33" t="s">
        <v>8</v>
      </c>
      <c r="C53" s="33"/>
      <c r="D53" s="33"/>
      <c r="E53" s="34"/>
      <c r="F53" s="34"/>
      <c r="G53" s="33"/>
      <c r="H53" s="12"/>
      <c r="I53" s="1"/>
      <c r="J53" s="1"/>
      <c r="K53" s="12"/>
      <c r="L53" s="11"/>
      <c r="M53" s="1"/>
      <c r="N53" s="2"/>
    </row>
    <row r="54" spans="1:14" ht="15.75" customHeight="1" x14ac:dyDescent="0.15">
      <c r="A54" s="32"/>
      <c r="B54" s="33"/>
      <c r="C54" s="33"/>
      <c r="D54" s="33" t="s">
        <v>9</v>
      </c>
      <c r="E54" s="34"/>
      <c r="F54" s="34"/>
      <c r="G54" s="33"/>
      <c r="H54" s="12">
        <v>0</v>
      </c>
      <c r="I54" s="12">
        <v>0</v>
      </c>
      <c r="J54" s="12">
        <v>0</v>
      </c>
      <c r="K54" s="12">
        <v>0</v>
      </c>
      <c r="L54" s="13">
        <f>SUM(H54:K54)</f>
        <v>0</v>
      </c>
      <c r="M54" s="1"/>
      <c r="N54" s="2"/>
    </row>
    <row r="55" spans="1:14" ht="15.75" customHeight="1" x14ac:dyDescent="0.15">
      <c r="A55" s="36"/>
      <c r="B55" s="26"/>
      <c r="C55" s="26" t="s">
        <v>10</v>
      </c>
      <c r="D55" s="37"/>
      <c r="E55" s="25"/>
      <c r="F55" s="25"/>
      <c r="G55" s="38"/>
      <c r="H55" s="12">
        <f>SUM(H52,H54)</f>
        <v>0</v>
      </c>
      <c r="I55" s="12">
        <f>SUM(I52,I54)</f>
        <v>1132875</v>
      </c>
      <c r="J55" s="12">
        <f>SUM(J52,J54)</f>
        <v>294050</v>
      </c>
      <c r="K55" s="12">
        <f>SUM(K52,K54)</f>
        <v>414710</v>
      </c>
      <c r="L55" s="13">
        <f>SUM(H55:K55)</f>
        <v>1841635</v>
      </c>
      <c r="M55" s="1"/>
      <c r="N55" s="2"/>
    </row>
    <row r="56" spans="1:14" ht="15.75" customHeight="1" x14ac:dyDescent="0.15">
      <c r="A56" s="10" t="s">
        <v>2</v>
      </c>
      <c r="B56" s="33"/>
      <c r="C56" s="33"/>
      <c r="D56" s="33"/>
      <c r="E56" s="34"/>
      <c r="F56" s="34"/>
      <c r="G56" s="33"/>
      <c r="H56" s="1"/>
      <c r="I56" s="1"/>
      <c r="J56" s="1"/>
      <c r="K56" s="1"/>
      <c r="L56" s="11"/>
      <c r="M56" s="1"/>
      <c r="N56" s="2"/>
    </row>
    <row r="57" spans="1:14" ht="15.75" customHeight="1" x14ac:dyDescent="0.15">
      <c r="A57" s="32"/>
      <c r="B57" s="33" t="s">
        <v>20</v>
      </c>
      <c r="C57" s="33"/>
      <c r="D57" s="33"/>
      <c r="E57" s="34"/>
      <c r="F57" s="34"/>
      <c r="G57" s="33"/>
      <c r="H57" s="11"/>
      <c r="I57" s="11"/>
      <c r="J57" s="11"/>
      <c r="K57" s="11"/>
      <c r="L57" s="11"/>
      <c r="M57" s="1"/>
      <c r="N57" s="2"/>
    </row>
    <row r="58" spans="1:14" ht="15.75" customHeight="1" x14ac:dyDescent="0.15">
      <c r="A58" s="32"/>
      <c r="B58" s="33"/>
      <c r="C58" s="33"/>
      <c r="D58" s="33"/>
      <c r="E58" s="34" t="s">
        <v>31</v>
      </c>
      <c r="F58" s="34"/>
      <c r="G58" s="33"/>
      <c r="H58" s="16">
        <v>19000000</v>
      </c>
      <c r="I58" s="16">
        <v>0</v>
      </c>
      <c r="J58" s="16">
        <v>0</v>
      </c>
      <c r="K58" s="16">
        <v>0</v>
      </c>
      <c r="L58" s="17">
        <f>SUM(H58:K58)</f>
        <v>19000000</v>
      </c>
      <c r="M58" s="3"/>
      <c r="N58" s="2"/>
    </row>
    <row r="59" spans="1:14" ht="15.75" customHeight="1" x14ac:dyDescent="0.15">
      <c r="A59" s="32"/>
      <c r="B59" s="33"/>
      <c r="C59" s="33"/>
      <c r="D59" s="33" t="s">
        <v>32</v>
      </c>
      <c r="E59" s="34"/>
      <c r="F59" s="34"/>
      <c r="G59" s="33"/>
      <c r="H59" s="1">
        <f>SUM(H58)</f>
        <v>19000000</v>
      </c>
      <c r="I59" s="1">
        <f>SUM(I58)</f>
        <v>0</v>
      </c>
      <c r="J59" s="1">
        <f>SUM(J58)</f>
        <v>0</v>
      </c>
      <c r="K59" s="1">
        <f>SUM(K58)</f>
        <v>0</v>
      </c>
      <c r="L59" s="11">
        <f>SUM(H59:K59)</f>
        <v>19000000</v>
      </c>
      <c r="M59" s="3"/>
      <c r="N59" s="2"/>
    </row>
    <row r="60" spans="1:14" ht="15.75" customHeight="1" x14ac:dyDescent="0.15">
      <c r="A60" s="32"/>
      <c r="B60" s="33"/>
      <c r="C60" s="33"/>
      <c r="D60" s="35"/>
      <c r="E60" s="33" t="s">
        <v>14</v>
      </c>
      <c r="F60" s="34"/>
      <c r="G60" s="33"/>
      <c r="H60" s="18">
        <v>-19000000</v>
      </c>
      <c r="I60" s="19"/>
      <c r="J60" s="17"/>
      <c r="K60" s="1">
        <f>SUM(K59)</f>
        <v>0</v>
      </c>
      <c r="L60" s="20">
        <f>SUM(H60:K60)</f>
        <v>-19000000</v>
      </c>
      <c r="M60" s="7"/>
      <c r="N60" s="7"/>
    </row>
    <row r="61" spans="1:14" ht="15.75" customHeight="1" x14ac:dyDescent="0.15">
      <c r="A61" s="32"/>
      <c r="B61" s="33" t="s">
        <v>21</v>
      </c>
      <c r="C61" s="33"/>
      <c r="D61" s="33"/>
      <c r="E61" s="34"/>
      <c r="F61" s="34"/>
      <c r="G61" s="33"/>
      <c r="H61" s="4"/>
      <c r="I61" s="1"/>
      <c r="J61" s="1"/>
      <c r="K61" s="4"/>
      <c r="L61" s="11"/>
      <c r="M61" s="1"/>
      <c r="N61" s="2"/>
    </row>
    <row r="62" spans="1:14" ht="15.75" customHeight="1" x14ac:dyDescent="0.15">
      <c r="A62" s="32"/>
      <c r="B62" s="33"/>
      <c r="C62" s="33"/>
      <c r="D62" s="33"/>
      <c r="E62" s="34" t="s">
        <v>33</v>
      </c>
      <c r="F62" s="34"/>
      <c r="G62" s="33"/>
      <c r="H62" s="16">
        <f>H37-19000000-H55</f>
        <v>303221</v>
      </c>
      <c r="I62" s="16">
        <v>105000</v>
      </c>
      <c r="J62" s="21">
        <f>J37-J55</f>
        <v>-162438</v>
      </c>
      <c r="K62" s="16">
        <f>K37-K55</f>
        <v>6468613</v>
      </c>
      <c r="L62" s="17">
        <f>SUM(H62:K62)</f>
        <v>6714396</v>
      </c>
      <c r="M62" s="3"/>
      <c r="N62" s="2"/>
    </row>
    <row r="63" spans="1:14" ht="15.75" customHeight="1" x14ac:dyDescent="0.15">
      <c r="A63" s="32"/>
      <c r="B63" s="33"/>
      <c r="C63" s="33"/>
      <c r="D63" s="33" t="s">
        <v>34</v>
      </c>
      <c r="E63" s="34"/>
      <c r="F63" s="34"/>
      <c r="G63" s="33"/>
      <c r="H63" s="1">
        <f>SUM(H62)</f>
        <v>303221</v>
      </c>
      <c r="I63" s="1">
        <f>SUM(I62)</f>
        <v>105000</v>
      </c>
      <c r="J63" s="22">
        <f>SUM(J62)</f>
        <v>-162438</v>
      </c>
      <c r="K63" s="1">
        <f>SUM(K62)</f>
        <v>6468613</v>
      </c>
      <c r="L63" s="6">
        <f>SUM(H63:K63)</f>
        <v>6714396</v>
      </c>
      <c r="M63" s="3"/>
      <c r="N63" s="2"/>
    </row>
    <row r="64" spans="1:14" ht="15.75" customHeight="1" x14ac:dyDescent="0.15">
      <c r="A64" s="32"/>
      <c r="B64" s="33"/>
      <c r="C64" s="33"/>
      <c r="D64" s="35"/>
      <c r="E64" s="33" t="s">
        <v>14</v>
      </c>
      <c r="F64" s="34"/>
      <c r="G64" s="33"/>
      <c r="H64" s="23" t="s">
        <v>44</v>
      </c>
      <c r="I64" s="23" t="s">
        <v>44</v>
      </c>
      <c r="J64" s="23" t="s">
        <v>44</v>
      </c>
      <c r="K64" s="23" t="s">
        <v>67</v>
      </c>
      <c r="L64" s="24" t="s">
        <v>67</v>
      </c>
      <c r="M64" s="7"/>
      <c r="N64" s="7"/>
    </row>
    <row r="65" spans="1:14" ht="15.75" customHeight="1" x14ac:dyDescent="0.15">
      <c r="A65" s="32"/>
      <c r="B65" s="33"/>
      <c r="C65" s="33" t="s">
        <v>22</v>
      </c>
      <c r="D65" s="35"/>
      <c r="E65" s="34"/>
      <c r="F65" s="34"/>
      <c r="G65" s="33"/>
      <c r="H65" s="16">
        <f>SUM(H59,H63)</f>
        <v>19303221</v>
      </c>
      <c r="I65" s="16">
        <f>SUM(I59,I63)</f>
        <v>105000</v>
      </c>
      <c r="J65" s="21">
        <f>SUM(J59,J63)</f>
        <v>-162438</v>
      </c>
      <c r="K65" s="16">
        <f>SUM(K59,K63)</f>
        <v>6468613</v>
      </c>
      <c r="L65" s="13">
        <f>SUM(H65:K65)</f>
        <v>25714396</v>
      </c>
      <c r="M65" s="1"/>
      <c r="N65" s="2"/>
    </row>
    <row r="66" spans="1:14" ht="15.75" customHeight="1" thickBot="1" x14ac:dyDescent="0.2">
      <c r="A66" s="36"/>
      <c r="B66" s="26"/>
      <c r="C66" s="26" t="s">
        <v>23</v>
      </c>
      <c r="D66" s="37"/>
      <c r="E66" s="25"/>
      <c r="F66" s="25"/>
      <c r="G66" s="38"/>
      <c r="H66" s="14">
        <f>SUM(H65,H55)</f>
        <v>19303221</v>
      </c>
      <c r="I66" s="14">
        <f>SUM(I65,I55)</f>
        <v>1237875</v>
      </c>
      <c r="J66" s="14">
        <f>SUM(J65,J55)</f>
        <v>131612</v>
      </c>
      <c r="K66" s="14">
        <f>SUM(K65,K55)</f>
        <v>6883323</v>
      </c>
      <c r="L66" s="15">
        <f>SUM(H66:K66)</f>
        <v>27556031</v>
      </c>
      <c r="M66" s="1"/>
      <c r="N66" s="2"/>
    </row>
    <row r="67" spans="1:14" ht="12.75" thickTop="1" x14ac:dyDescent="0.15"/>
  </sheetData>
  <mergeCells count="7">
    <mergeCell ref="A1:L2"/>
    <mergeCell ref="A3:L3"/>
    <mergeCell ref="A5:H5"/>
    <mergeCell ref="A6:G7"/>
    <mergeCell ref="J6:J7"/>
    <mergeCell ref="K6:K7"/>
    <mergeCell ref="L6:L7"/>
  </mergeCells>
  <phoneticPr fontId="2"/>
  <pageMargins left="0.94488188976377963" right="0.19685039370078741" top="0.78740157480314965" bottom="0.39370078740157483" header="0.51181102362204722" footer="0.51181102362204722"/>
  <pageSetup paperSize="9" orientation="portrait" horizontalDpi="4294967293" verticalDpi="0" r:id="rId1"/>
  <headerFooter alignWithMargins="0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貸借対照表内訳表 </vt:lpstr>
      <vt:lpstr>'貸借対照表内訳表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かがわ被害者支援センター</cp:lastModifiedBy>
  <cp:lastPrinted>2020-04-14T00:30:15Z</cp:lastPrinted>
  <dcterms:created xsi:type="dcterms:W3CDTF">2006-11-17T01:34:37Z</dcterms:created>
  <dcterms:modified xsi:type="dcterms:W3CDTF">2020-07-20T02:43:52Z</dcterms:modified>
</cp:coreProperties>
</file>