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C-PC01\Desktop\日本財団CANPAN\"/>
    </mc:Choice>
  </mc:AlternateContent>
  <xr:revisionPtr revIDLastSave="0" documentId="13_ncr:1_{D3953AD9-3E5F-4BE5-A3EF-BC06625D99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正味財産増減計算書内訳表" sheetId="22" r:id="rId1"/>
  </sheets>
  <definedNames>
    <definedName name="_xlnm.Print_Area" localSheetId="0">正味財産増減計算書内訳表!$A$1:$Z$97</definedName>
  </definedNames>
  <calcPr calcId="191029"/>
</workbook>
</file>

<file path=xl/calcChain.xml><?xml version="1.0" encoding="utf-8"?>
<calcChain xmlns="http://schemas.openxmlformats.org/spreadsheetml/2006/main">
  <c r="U22" i="22" l="1"/>
  <c r="M22" i="22"/>
  <c r="I22" i="22"/>
  <c r="Q26" i="22"/>
  <c r="Y26" i="22" s="1"/>
  <c r="Q48" i="22"/>
  <c r="Y48" i="22" s="1"/>
  <c r="U96" i="22" l="1"/>
  <c r="M96" i="22"/>
  <c r="O95" i="22"/>
  <c r="W95" i="22" s="1"/>
  <c r="G94" i="22"/>
  <c r="G96" i="22" s="1"/>
  <c r="O96" i="22" s="1"/>
  <c r="W96" i="22" s="1"/>
  <c r="O93" i="22"/>
  <c r="W93" i="22" s="1"/>
  <c r="Q90" i="22"/>
  <c r="Y90" i="22" s="1"/>
  <c r="Q88" i="22"/>
  <c r="Y88" i="22" s="1"/>
  <c r="Y85" i="22"/>
  <c r="U85" i="22"/>
  <c r="Q85" i="22"/>
  <c r="M85" i="22"/>
  <c r="I85" i="22"/>
  <c r="Y82" i="22"/>
  <c r="U78" i="22"/>
  <c r="M78" i="22"/>
  <c r="I78" i="22"/>
  <c r="Y77" i="22"/>
  <c r="Y76" i="22"/>
  <c r="Y75" i="22"/>
  <c r="Y74" i="22"/>
  <c r="Y73" i="22"/>
  <c r="Y72" i="22"/>
  <c r="Y71" i="22"/>
  <c r="Y70" i="22"/>
  <c r="Y69" i="22"/>
  <c r="Y68" i="22"/>
  <c r="Y67" i="22"/>
  <c r="Y66" i="22"/>
  <c r="Y65" i="22"/>
  <c r="Y64" i="22"/>
  <c r="Y63" i="22"/>
  <c r="Y62" i="22"/>
  <c r="Y61" i="22"/>
  <c r="U60" i="22"/>
  <c r="Q58" i="22"/>
  <c r="Y58" i="22" s="1"/>
  <c r="Q57" i="22"/>
  <c r="Y57" i="22" s="1"/>
  <c r="Q56" i="22"/>
  <c r="Y56" i="22" s="1"/>
  <c r="Q55" i="22"/>
  <c r="Y55" i="22" s="1"/>
  <c r="Q54" i="22"/>
  <c r="Y54" i="22" s="1"/>
  <c r="Q53" i="22"/>
  <c r="Y53" i="22" s="1"/>
  <c r="Q52" i="22"/>
  <c r="Y52" i="22" s="1"/>
  <c r="Q51" i="22"/>
  <c r="Y51" i="22" s="1"/>
  <c r="Q50" i="22"/>
  <c r="Y50" i="22" s="1"/>
  <c r="Q49" i="22"/>
  <c r="Y49" i="22" s="1"/>
  <c r="Q47" i="22"/>
  <c r="Y47" i="22" s="1"/>
  <c r="Q46" i="22"/>
  <c r="Y46" i="22" s="1"/>
  <c r="Q45" i="22"/>
  <c r="Y45" i="22" s="1"/>
  <c r="Q44" i="22"/>
  <c r="Y44" i="22" s="1"/>
  <c r="Q43" i="22"/>
  <c r="Y43" i="22" s="1"/>
  <c r="Q42" i="22"/>
  <c r="Y42" i="22" s="1"/>
  <c r="Q41" i="22"/>
  <c r="Y41" i="22" s="1"/>
  <c r="Q40" i="22"/>
  <c r="Y40" i="22" s="1"/>
  <c r="Q39" i="22"/>
  <c r="Y39" i="22" s="1"/>
  <c r="Q38" i="22"/>
  <c r="Y38" i="22" s="1"/>
  <c r="M37" i="22"/>
  <c r="I37" i="22"/>
  <c r="Q34" i="22"/>
  <c r="Y34" i="22" s="1"/>
  <c r="Y33" i="22" s="1"/>
  <c r="U33" i="22"/>
  <c r="M33" i="22"/>
  <c r="Q33" i="22" s="1"/>
  <c r="I33" i="22"/>
  <c r="Q32" i="22"/>
  <c r="Y32" i="22" s="1"/>
  <c r="Q31" i="22"/>
  <c r="Y31" i="22" s="1"/>
  <c r="Q30" i="22"/>
  <c r="Y30" i="22" s="1"/>
  <c r="U29" i="22"/>
  <c r="U28" i="22" s="1"/>
  <c r="M29" i="22"/>
  <c r="M28" i="22" s="1"/>
  <c r="I29" i="22"/>
  <c r="Q29" i="22" s="1"/>
  <c r="Q27" i="22"/>
  <c r="Y27" i="22" s="1"/>
  <c r="Q25" i="22"/>
  <c r="Y25" i="22" s="1"/>
  <c r="Q24" i="22"/>
  <c r="Y24" i="22" s="1"/>
  <c r="Q23" i="22"/>
  <c r="Y23" i="22" s="1"/>
  <c r="U21" i="22"/>
  <c r="I21" i="22"/>
  <c r="Q20" i="22"/>
  <c r="Y20" i="22" s="1"/>
  <c r="Q19" i="22"/>
  <c r="Y19" i="22" s="1"/>
  <c r="Q18" i="22"/>
  <c r="Y18" i="22" s="1"/>
  <c r="U17" i="22"/>
  <c r="U16" i="22" s="1"/>
  <c r="M17" i="22"/>
  <c r="I17" i="22"/>
  <c r="I16" i="22"/>
  <c r="Q15" i="22"/>
  <c r="Y15" i="22" s="1"/>
  <c r="Q14" i="22"/>
  <c r="Y14" i="22" s="1"/>
  <c r="U13" i="22"/>
  <c r="M13" i="22"/>
  <c r="I13" i="22"/>
  <c r="Q12" i="22"/>
  <c r="Y12" i="22" s="1"/>
  <c r="Y11" i="22" s="1"/>
  <c r="U11" i="22"/>
  <c r="M11" i="22"/>
  <c r="Q11" i="22" s="1"/>
  <c r="I11" i="22"/>
  <c r="Q13" i="22" l="1"/>
  <c r="Y29" i="22"/>
  <c r="Y28" i="22" s="1"/>
  <c r="I28" i="22"/>
  <c r="Q28" i="22" s="1"/>
  <c r="Y13" i="22"/>
  <c r="Y60" i="22"/>
  <c r="U35" i="22"/>
  <c r="S79" i="22" s="1"/>
  <c r="S86" i="22" s="1"/>
  <c r="S89" i="22" s="1"/>
  <c r="U91" i="22" s="1"/>
  <c r="U97" i="22" s="1"/>
  <c r="Q78" i="22"/>
  <c r="Y78" i="22" s="1"/>
  <c r="Q37" i="22"/>
  <c r="Y37" i="22"/>
  <c r="M16" i="22"/>
  <c r="Q16" i="22" s="1"/>
  <c r="Q17" i="22"/>
  <c r="Y17" i="22" s="1"/>
  <c r="Y16" i="22" s="1"/>
  <c r="M21" i="22"/>
  <c r="Q21" i="22" s="1"/>
  <c r="Q22" i="22"/>
  <c r="Y22" i="22" s="1"/>
  <c r="Y21" i="22" s="1"/>
  <c r="O94" i="22"/>
  <c r="W94" i="22" s="1"/>
  <c r="I35" i="22" l="1"/>
  <c r="G79" i="22" s="1"/>
  <c r="G86" i="22" s="1"/>
  <c r="M35" i="22"/>
  <c r="M79" i="22" s="1"/>
  <c r="M86" i="22" s="1"/>
  <c r="M89" i="22" s="1"/>
  <c r="M91" i="22" s="1"/>
  <c r="M97" i="22" s="1"/>
  <c r="Q35" i="22" l="1"/>
  <c r="O79" i="22" s="1"/>
  <c r="W79" i="22" s="1"/>
  <c r="O86" i="22"/>
  <c r="W86" i="22" s="1"/>
  <c r="G89" i="22"/>
  <c r="Y35" i="22" l="1"/>
  <c r="I91" i="22"/>
  <c r="O89" i="22"/>
  <c r="W89" i="22" s="1"/>
  <c r="Q91" i="22" l="1"/>
  <c r="Y91" i="22" s="1"/>
  <c r="G97" i="22"/>
  <c r="O97" i="22" s="1"/>
  <c r="W97" i="2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被害者支援センターかがわ</author>
  </authors>
  <commentList>
    <comment ref="I91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その他固定資産の額が期末残高になる　
</t>
        </r>
      </text>
    </comment>
  </commentList>
</comments>
</file>

<file path=xl/sharedStrings.xml><?xml version="1.0" encoding="utf-8"?>
<sst xmlns="http://schemas.openxmlformats.org/spreadsheetml/2006/main" count="280" uniqueCount="87">
  <si>
    <t>雑収益</t>
    <rPh sb="0" eb="3">
      <t>ザツシュウエキ</t>
    </rPh>
    <phoneticPr fontId="1"/>
  </si>
  <si>
    <t>受取利息</t>
    <rPh sb="0" eb="2">
      <t>ウケトリ</t>
    </rPh>
    <rPh sb="2" eb="4">
      <t>リソク</t>
    </rPh>
    <phoneticPr fontId="1"/>
  </si>
  <si>
    <t>(単位：円）</t>
  </si>
  <si>
    <t>特定資産運用益</t>
    <rPh sb="0" eb="2">
      <t>トクテイ</t>
    </rPh>
    <rPh sb="2" eb="4">
      <t>シサン</t>
    </rPh>
    <phoneticPr fontId="1"/>
  </si>
  <si>
    <t>受取補助金等</t>
    <rPh sb="0" eb="2">
      <t>ウケトリ</t>
    </rPh>
    <rPh sb="2" eb="6">
      <t>ホジョキントウ</t>
    </rPh>
    <phoneticPr fontId="1"/>
  </si>
  <si>
    <t>受取寄付金</t>
    <rPh sb="0" eb="2">
      <t>ウケトリ</t>
    </rPh>
    <rPh sb="2" eb="5">
      <t>キフキン</t>
    </rPh>
    <phoneticPr fontId="1"/>
  </si>
  <si>
    <t>施設使用料</t>
    <rPh sb="0" eb="2">
      <t>シセツ</t>
    </rPh>
    <rPh sb="2" eb="4">
      <t>シヨウ</t>
    </rPh>
    <rPh sb="4" eb="5">
      <t>リョウ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</si>
  <si>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</si>
  <si>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</si>
  <si>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受取委託料</t>
    <rPh sb="0" eb="2">
      <t>ウケトリ</t>
    </rPh>
    <rPh sb="2" eb="5">
      <t>イタクリョウ</t>
    </rPh>
    <phoneticPr fontId="1"/>
  </si>
  <si>
    <t>受取会費</t>
    <phoneticPr fontId="1"/>
  </si>
  <si>
    <t>経常収益計</t>
    <phoneticPr fontId="1"/>
  </si>
  <si>
    <t>事業費</t>
    <phoneticPr fontId="1"/>
  </si>
  <si>
    <t>諸謝金</t>
    <phoneticPr fontId="1"/>
  </si>
  <si>
    <t>旅費交通費</t>
    <phoneticPr fontId="1"/>
  </si>
  <si>
    <t>通信運搬費</t>
    <phoneticPr fontId="1"/>
  </si>
  <si>
    <t>印刷製本費</t>
    <phoneticPr fontId="1"/>
  </si>
  <si>
    <t>手数料</t>
    <phoneticPr fontId="1"/>
  </si>
  <si>
    <t>管理費</t>
    <phoneticPr fontId="1"/>
  </si>
  <si>
    <t>給料手当</t>
    <phoneticPr fontId="1"/>
  </si>
  <si>
    <t>福利厚生費</t>
    <phoneticPr fontId="1"/>
  </si>
  <si>
    <t>減価償却費</t>
    <phoneticPr fontId="1"/>
  </si>
  <si>
    <t>経常費用計</t>
    <phoneticPr fontId="1"/>
  </si>
  <si>
    <t>当期経常増減額</t>
    <phoneticPr fontId="1"/>
  </si>
  <si>
    <t>特定資産利息</t>
    <rPh sb="0" eb="2">
      <t>トクテイ</t>
    </rPh>
    <rPh sb="2" eb="4">
      <t>シサン</t>
    </rPh>
    <phoneticPr fontId="1"/>
  </si>
  <si>
    <t>科　目</t>
    <rPh sb="0" eb="1">
      <t>カ</t>
    </rPh>
    <rPh sb="2" eb="3">
      <t>モク</t>
    </rPh>
    <phoneticPr fontId="1"/>
  </si>
  <si>
    <t>［</t>
    <phoneticPr fontId="1"/>
  </si>
  <si>
    <t>］</t>
    <phoneticPr fontId="1"/>
  </si>
  <si>
    <t>保険料</t>
    <rPh sb="0" eb="3">
      <t>ホケンリョウ</t>
    </rPh>
    <phoneticPr fontId="1"/>
  </si>
  <si>
    <t>租税公課</t>
    <rPh sb="0" eb="2">
      <t>ソゼイ</t>
    </rPh>
    <rPh sb="2" eb="4">
      <t>コウカ</t>
    </rPh>
    <phoneticPr fontId="1"/>
  </si>
  <si>
    <t>受取負担金</t>
    <rPh sb="0" eb="2">
      <t>ウケトリ</t>
    </rPh>
    <rPh sb="2" eb="5">
      <t>フタンキン</t>
    </rPh>
    <phoneticPr fontId="1"/>
  </si>
  <si>
    <t>修繕費</t>
    <rPh sb="0" eb="3">
      <t>シュウゼンヒ</t>
    </rPh>
    <phoneticPr fontId="1"/>
  </si>
  <si>
    <t>燃料費</t>
    <rPh sb="0" eb="3">
      <t>ネンリョウヒ</t>
    </rPh>
    <phoneticPr fontId="1"/>
  </si>
  <si>
    <t>賃借料</t>
    <rPh sb="0" eb="3">
      <t>チンシャクリョウ</t>
    </rPh>
    <phoneticPr fontId="1"/>
  </si>
  <si>
    <t>委託費</t>
    <rPh sb="0" eb="2">
      <t>イタク</t>
    </rPh>
    <rPh sb="2" eb="3">
      <t>ヒ</t>
    </rPh>
    <phoneticPr fontId="1"/>
  </si>
  <si>
    <t>公益社団法人かがわ被害者支援センター</t>
    <rPh sb="0" eb="2">
      <t>コウエキ</t>
    </rPh>
    <rPh sb="2" eb="4">
      <t>シャダン</t>
    </rPh>
    <rPh sb="4" eb="6">
      <t>ホウジン</t>
    </rPh>
    <rPh sb="9" eb="12">
      <t>ヒガイシャ</t>
    </rPh>
    <rPh sb="12" eb="14">
      <t>シエン</t>
    </rPh>
    <phoneticPr fontId="1"/>
  </si>
  <si>
    <t>法人会計</t>
    <rPh sb="0" eb="2">
      <t>ホウジン</t>
    </rPh>
    <rPh sb="2" eb="4">
      <t>カイケイ</t>
    </rPh>
    <phoneticPr fontId="1"/>
  </si>
  <si>
    <t>正 味 財 産 増 減 計 算 書 内 訳 表</t>
    <rPh sb="18" eb="19">
      <t>ウチ</t>
    </rPh>
    <rPh sb="20" eb="21">
      <t>ヤク</t>
    </rPh>
    <rPh sb="22" eb="23">
      <t>ヒョウ</t>
    </rPh>
    <phoneticPr fontId="1"/>
  </si>
  <si>
    <t>Ⅰ一般正味財産増減の部</t>
    <rPh sb="1" eb="3">
      <t>イッパン</t>
    </rPh>
    <rPh sb="3" eb="5">
      <t>ショウミ</t>
    </rPh>
    <rPh sb="5" eb="7">
      <t>ザイサン</t>
    </rPh>
    <rPh sb="7" eb="9">
      <t>ゾウゲン</t>
    </rPh>
    <rPh sb="10" eb="11">
      <t>ブ</t>
    </rPh>
    <phoneticPr fontId="1"/>
  </si>
  <si>
    <t>１．経常増減の部</t>
    <rPh sb="2" eb="4">
      <t>ケイジョウ</t>
    </rPh>
    <rPh sb="4" eb="6">
      <t>ゾウゲン</t>
    </rPh>
    <rPh sb="7" eb="8">
      <t>ブ</t>
    </rPh>
    <phoneticPr fontId="1"/>
  </si>
  <si>
    <t>(1)経常収益</t>
    <phoneticPr fontId="1"/>
  </si>
  <si>
    <t>(2)経常費用</t>
    <phoneticPr fontId="1"/>
  </si>
  <si>
    <t>当期一般正味財産増減額</t>
    <rPh sb="2" eb="4">
      <t>イッパン</t>
    </rPh>
    <rPh sb="4" eb="6">
      <t>ショウミ</t>
    </rPh>
    <rPh sb="6" eb="8">
      <t>ザイサン</t>
    </rPh>
    <rPh sb="8" eb="11">
      <t>ゾウゲンガク</t>
    </rPh>
    <phoneticPr fontId="1"/>
  </si>
  <si>
    <t>一般正味財産期首残高</t>
    <rPh sb="0" eb="2">
      <t>イッパン</t>
    </rPh>
    <rPh sb="2" eb="4">
      <t>ショウミ</t>
    </rPh>
    <rPh sb="4" eb="6">
      <t>ザイサン</t>
    </rPh>
    <rPh sb="6" eb="8">
      <t>キシュ</t>
    </rPh>
    <rPh sb="8" eb="10">
      <t>ザンダカ</t>
    </rPh>
    <phoneticPr fontId="1"/>
  </si>
  <si>
    <t>一般正味財産期末残高</t>
    <rPh sb="0" eb="2">
      <t>イッパン</t>
    </rPh>
    <rPh sb="2" eb="4">
      <t>ショウミ</t>
    </rPh>
    <rPh sb="4" eb="6">
      <t>ザイサン</t>
    </rPh>
    <rPh sb="6" eb="8">
      <t>キマツ</t>
    </rPh>
    <rPh sb="8" eb="10">
      <t>ザンダカ</t>
    </rPh>
    <phoneticPr fontId="1"/>
  </si>
  <si>
    <t>Ⅱ指定正味財産増減の部</t>
    <rPh sb="1" eb="3">
      <t>シテイ</t>
    </rPh>
    <rPh sb="3" eb="5">
      <t>ショウミ</t>
    </rPh>
    <rPh sb="5" eb="7">
      <t>ザイサン</t>
    </rPh>
    <rPh sb="7" eb="9">
      <t>ゾウゲン</t>
    </rPh>
    <rPh sb="10" eb="11">
      <t>ブ</t>
    </rPh>
    <phoneticPr fontId="1"/>
  </si>
  <si>
    <t>当期指定正味財産増減額</t>
    <rPh sb="0" eb="2">
      <t>トウキ</t>
    </rPh>
    <rPh sb="2" eb="4">
      <t>シテイ</t>
    </rPh>
    <rPh sb="4" eb="6">
      <t>ショウミ</t>
    </rPh>
    <rPh sb="6" eb="8">
      <t>ザイサン</t>
    </rPh>
    <rPh sb="8" eb="11">
      <t>ゾウゲンガク</t>
    </rPh>
    <phoneticPr fontId="1"/>
  </si>
  <si>
    <t>指定正味財産期首残高</t>
    <rPh sb="0" eb="2">
      <t>シテイ</t>
    </rPh>
    <rPh sb="2" eb="4">
      <t>ショウミ</t>
    </rPh>
    <rPh sb="4" eb="6">
      <t>ザイサン</t>
    </rPh>
    <rPh sb="6" eb="8">
      <t>キシュ</t>
    </rPh>
    <rPh sb="8" eb="10">
      <t>ザンダカ</t>
    </rPh>
    <phoneticPr fontId="1"/>
  </si>
  <si>
    <t>指定正味財産期末残高</t>
    <rPh sb="0" eb="2">
      <t>シテイ</t>
    </rPh>
    <rPh sb="2" eb="4">
      <t>ショウミ</t>
    </rPh>
    <rPh sb="4" eb="6">
      <t>ザイサン</t>
    </rPh>
    <rPh sb="6" eb="8">
      <t>キマツ</t>
    </rPh>
    <rPh sb="8" eb="10">
      <t>ザンダカ</t>
    </rPh>
    <phoneticPr fontId="1"/>
  </si>
  <si>
    <t>Ⅲ正味財産期末残高</t>
    <phoneticPr fontId="1"/>
  </si>
  <si>
    <t>正会員会費</t>
    <rPh sb="0" eb="1">
      <t>セイ</t>
    </rPh>
    <rPh sb="1" eb="3">
      <t>カイイン</t>
    </rPh>
    <rPh sb="3" eb="5">
      <t>カイヒ</t>
    </rPh>
    <phoneticPr fontId="1"/>
  </si>
  <si>
    <t>広報費</t>
    <rPh sb="0" eb="2">
      <t>コウホウ</t>
    </rPh>
    <rPh sb="2" eb="3">
      <t>ヒ</t>
    </rPh>
    <phoneticPr fontId="1"/>
  </si>
  <si>
    <t>支払負担金</t>
    <rPh sb="0" eb="2">
      <t>シハライ</t>
    </rPh>
    <rPh sb="2" eb="5">
      <t>フタンキン</t>
    </rPh>
    <phoneticPr fontId="1"/>
  </si>
  <si>
    <t>合　計</t>
    <rPh sb="0" eb="1">
      <t>ア</t>
    </rPh>
    <rPh sb="2" eb="3">
      <t>ケイ</t>
    </rPh>
    <phoneticPr fontId="1"/>
  </si>
  <si>
    <t>賛助会員会費</t>
    <rPh sb="0" eb="2">
      <t>サンジョ</t>
    </rPh>
    <rPh sb="2" eb="4">
      <t>カイイン</t>
    </rPh>
    <rPh sb="4" eb="6">
      <t>カイヒ</t>
    </rPh>
    <phoneticPr fontId="1"/>
  </si>
  <si>
    <t>事業収益</t>
    <rPh sb="0" eb="2">
      <t>ジギョウ</t>
    </rPh>
    <rPh sb="2" eb="4">
      <t>シュウエキ</t>
    </rPh>
    <phoneticPr fontId="1"/>
  </si>
  <si>
    <t>被害者支援事業</t>
    <rPh sb="0" eb="3">
      <t>ヒガイシャ</t>
    </rPh>
    <rPh sb="3" eb="5">
      <t>シエン</t>
    </rPh>
    <rPh sb="5" eb="7">
      <t>ジギョウ</t>
    </rPh>
    <phoneticPr fontId="1"/>
  </si>
  <si>
    <t>性暴力
被害者支援事業</t>
    <rPh sb="0" eb="1">
      <t>セイ</t>
    </rPh>
    <rPh sb="1" eb="3">
      <t>ボウリョク</t>
    </rPh>
    <rPh sb="4" eb="7">
      <t>ヒガイシャ</t>
    </rPh>
    <rPh sb="7" eb="9">
      <t>シエン</t>
    </rPh>
    <rPh sb="9" eb="11">
      <t>ジギョウ</t>
    </rPh>
    <phoneticPr fontId="1"/>
  </si>
  <si>
    <t>公益事業会計１</t>
    <rPh sb="0" eb="2">
      <t>コウエキ</t>
    </rPh>
    <rPh sb="2" eb="4">
      <t>ジギョウ</t>
    </rPh>
    <rPh sb="4" eb="6">
      <t>カイケイ</t>
    </rPh>
    <phoneticPr fontId="1"/>
  </si>
  <si>
    <t>公益事業会計２</t>
    <rPh sb="0" eb="2">
      <t>コウエキ</t>
    </rPh>
    <rPh sb="2" eb="4">
      <t>ジギョウ</t>
    </rPh>
    <rPh sb="4" eb="6">
      <t>カイケイ</t>
    </rPh>
    <phoneticPr fontId="1"/>
  </si>
  <si>
    <t>雑費</t>
    <rPh sb="0" eb="2">
      <t>ザッピ</t>
    </rPh>
    <phoneticPr fontId="1"/>
  </si>
  <si>
    <t>一般正味財産への振替額</t>
    <rPh sb="0" eb="2">
      <t>イッパン</t>
    </rPh>
    <rPh sb="2" eb="4">
      <t>ショウミ</t>
    </rPh>
    <rPh sb="4" eb="6">
      <t>ザイサン</t>
    </rPh>
    <rPh sb="8" eb="10">
      <t>フリカエ</t>
    </rPh>
    <rPh sb="10" eb="11">
      <t>ガク</t>
    </rPh>
    <phoneticPr fontId="1"/>
  </si>
  <si>
    <t>公益目的事業会計</t>
    <rPh sb="0" eb="2">
      <t>コウエキ</t>
    </rPh>
    <rPh sb="2" eb="4">
      <t>モクテキ</t>
    </rPh>
    <rPh sb="4" eb="6">
      <t>ジギョウ</t>
    </rPh>
    <rPh sb="6" eb="8">
      <t>カイケイ</t>
    </rPh>
    <phoneticPr fontId="1"/>
  </si>
  <si>
    <t>小　計</t>
    <rPh sb="0" eb="1">
      <t>ショウ</t>
    </rPh>
    <rPh sb="2" eb="3">
      <t>ケイ</t>
    </rPh>
    <phoneticPr fontId="1"/>
  </si>
  <si>
    <t>受取助成金</t>
    <rPh sb="0" eb="2">
      <t>ウケトリ</t>
    </rPh>
    <rPh sb="2" eb="4">
      <t>ジョセイ</t>
    </rPh>
    <rPh sb="4" eb="5">
      <t>キン</t>
    </rPh>
    <phoneticPr fontId="1"/>
  </si>
  <si>
    <t>(1)経常外収益</t>
    <rPh sb="5" eb="6">
      <t>ガイ</t>
    </rPh>
    <phoneticPr fontId="1"/>
  </si>
  <si>
    <t>(2)経常外費用</t>
    <rPh sb="5" eb="6">
      <t>ガイ</t>
    </rPh>
    <rPh sb="6" eb="8">
      <t>ヒヨウ</t>
    </rPh>
    <phoneticPr fontId="1"/>
  </si>
  <si>
    <t>経常外収益計</t>
    <rPh sb="0" eb="2">
      <t>ケイジョウ</t>
    </rPh>
    <rPh sb="2" eb="3">
      <t>ガイ</t>
    </rPh>
    <rPh sb="3" eb="5">
      <t>シュウエキ</t>
    </rPh>
    <rPh sb="5" eb="6">
      <t>ケイ</t>
    </rPh>
    <phoneticPr fontId="1"/>
  </si>
  <si>
    <t>経常外費用計</t>
    <rPh sb="0" eb="2">
      <t>ケイジョウ</t>
    </rPh>
    <rPh sb="2" eb="3">
      <t>ガイ</t>
    </rPh>
    <rPh sb="3" eb="5">
      <t>ヒヨウ</t>
    </rPh>
    <rPh sb="5" eb="6">
      <t>ケイ</t>
    </rPh>
    <phoneticPr fontId="1"/>
  </si>
  <si>
    <t>当期経常外増減額</t>
    <rPh sb="0" eb="2">
      <t>トウキ</t>
    </rPh>
    <rPh sb="2" eb="4">
      <t>ケイジョウ</t>
    </rPh>
    <rPh sb="4" eb="5">
      <t>ガイ</t>
    </rPh>
    <rPh sb="5" eb="8">
      <t>ゾウゲンガク</t>
    </rPh>
    <phoneticPr fontId="1"/>
  </si>
  <si>
    <t>２．経常外増減の部</t>
    <rPh sb="2" eb="4">
      <t>ケイジョウ</t>
    </rPh>
    <rPh sb="4" eb="5">
      <t>ガイ</t>
    </rPh>
    <rPh sb="5" eb="7">
      <t>ゾウゲン</t>
    </rPh>
    <rPh sb="8" eb="9">
      <t>ブ</t>
    </rPh>
    <phoneticPr fontId="1"/>
  </si>
  <si>
    <t>(香川県警察本部)</t>
    <rPh sb="1" eb="4">
      <t>カガワケン</t>
    </rPh>
    <rPh sb="4" eb="6">
      <t>ケイサツ</t>
    </rPh>
    <rPh sb="6" eb="8">
      <t>ホンブ</t>
    </rPh>
    <phoneticPr fontId="1"/>
  </si>
  <si>
    <t>(香川県)</t>
    <rPh sb="1" eb="4">
      <t>カガワケン</t>
    </rPh>
    <phoneticPr fontId="1"/>
  </si>
  <si>
    <t>(日本財団)</t>
    <rPh sb="1" eb="3">
      <t>ニホン</t>
    </rPh>
    <rPh sb="3" eb="5">
      <t>ザイダン</t>
    </rPh>
    <phoneticPr fontId="1"/>
  </si>
  <si>
    <t>(香川県警察協会)</t>
    <rPh sb="1" eb="4">
      <t>カガワケン</t>
    </rPh>
    <rPh sb="4" eb="6">
      <t>ケイサツ</t>
    </rPh>
    <rPh sb="6" eb="8">
      <t>キョウカイ</t>
    </rPh>
    <phoneticPr fontId="1"/>
  </si>
  <si>
    <t>(香川県共同募金会)</t>
    <rPh sb="1" eb="4">
      <t>カガワケン</t>
    </rPh>
    <rPh sb="4" eb="6">
      <t>キョウドウ</t>
    </rPh>
    <rPh sb="6" eb="9">
      <t>ボキンカイ</t>
    </rPh>
    <phoneticPr fontId="1"/>
  </si>
  <si>
    <t>(一般)</t>
    <rPh sb="1" eb="3">
      <t>イッパン</t>
    </rPh>
    <phoneticPr fontId="1"/>
  </si>
  <si>
    <t>(警察職員)</t>
    <rPh sb="1" eb="3">
      <t>ケイサツ</t>
    </rPh>
    <rPh sb="3" eb="5">
      <t>ショクイン</t>
    </rPh>
    <phoneticPr fontId="1"/>
  </si>
  <si>
    <t>(支援自販機)</t>
    <rPh sb="1" eb="3">
      <t>シエン</t>
    </rPh>
    <rPh sb="3" eb="6">
      <t>ジハンキ</t>
    </rPh>
    <phoneticPr fontId="1"/>
  </si>
  <si>
    <t>他会計振替額</t>
    <rPh sb="0" eb="1">
      <t>タ</t>
    </rPh>
    <rPh sb="1" eb="3">
      <t>カイケイ</t>
    </rPh>
    <rPh sb="3" eb="5">
      <t>フリカエ</t>
    </rPh>
    <rPh sb="5" eb="6">
      <t>ガク</t>
    </rPh>
    <phoneticPr fontId="1"/>
  </si>
  <si>
    <t>他会計振替前
当期一般正味財産増減額</t>
    <rPh sb="0" eb="1">
      <t>タ</t>
    </rPh>
    <rPh sb="1" eb="3">
      <t>カイケイ</t>
    </rPh>
    <rPh sb="3" eb="5">
      <t>フリカエ</t>
    </rPh>
    <rPh sb="5" eb="6">
      <t>マエ</t>
    </rPh>
    <rPh sb="7" eb="9">
      <t>トウキ</t>
    </rPh>
    <rPh sb="9" eb="11">
      <t>イッパン</t>
    </rPh>
    <rPh sb="11" eb="13">
      <t>ショウミ</t>
    </rPh>
    <rPh sb="13" eb="15">
      <t>ザイサン</t>
    </rPh>
    <rPh sb="15" eb="18">
      <t>ゾウゲンガク</t>
    </rPh>
    <phoneticPr fontId="1"/>
  </si>
  <si>
    <t>法人会計から公益会計へ</t>
    <rPh sb="0" eb="2">
      <t>ホウジン</t>
    </rPh>
    <rPh sb="2" eb="4">
      <t>カイケイ</t>
    </rPh>
    <rPh sb="6" eb="8">
      <t>コウエキ</t>
    </rPh>
    <rPh sb="8" eb="10">
      <t>カイケイ</t>
    </rPh>
    <phoneticPr fontId="1"/>
  </si>
  <si>
    <t>(</t>
    <phoneticPr fontId="1"/>
  </si>
  <si>
    <t>)</t>
    <phoneticPr fontId="1"/>
  </si>
  <si>
    <t>備品費</t>
    <rPh sb="0" eb="2">
      <t>ビヒン</t>
    </rPh>
    <rPh sb="2" eb="3">
      <t>ヒ</t>
    </rPh>
    <phoneticPr fontId="1"/>
  </si>
  <si>
    <t>(中央共同募金会)</t>
    <rPh sb="1" eb="3">
      <t>チュウオウ</t>
    </rPh>
    <rPh sb="3" eb="5">
      <t>キョウドウ</t>
    </rPh>
    <rPh sb="5" eb="8">
      <t>ボキンカイ</t>
    </rPh>
    <phoneticPr fontId="1"/>
  </si>
  <si>
    <t>令和６年４月1日～令和７年３月31日まで</t>
    <rPh sb="9" eb="11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</si>
</sst>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u/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2" fillId="0" borderId="5" xfId="0" applyNumberFormat="1" applyFont="1" applyBorder="1">
      <alignment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10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10" xfId="0" applyNumberFormat="1" applyFont="1" applyBorder="1">
      <alignment vertical="center"/>
    </xf>
    <xf numFmtId="176" fontId="2" fillId="0" borderId="0" xfId="0" applyNumberFormat="1" applyFont="1" applyAlignment="1">
      <alignment horizontal="center" vertical="center"/>
    </xf>
    <xf numFmtId="176" fontId="3" fillId="0" borderId="5" xfId="0" applyNumberFormat="1" applyFont="1" applyBorder="1">
      <alignment vertical="center"/>
    </xf>
    <xf numFmtId="176" fontId="3" fillId="0" borderId="0" xfId="0" applyNumberFormat="1" applyFont="1">
      <alignment vertical="center"/>
    </xf>
    <xf numFmtId="176" fontId="3" fillId="0" borderId="7" xfId="0" applyNumberFormat="1" applyFont="1" applyBorder="1">
      <alignment vertical="center"/>
    </xf>
    <xf numFmtId="176" fontId="3" fillId="0" borderId="10" xfId="0" applyNumberFormat="1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8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176" fontId="3" fillId="0" borderId="1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right" vertical="center"/>
    </xf>
    <xf numFmtId="176" fontId="2" fillId="0" borderId="2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176" fontId="3" fillId="0" borderId="5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4" xfId="0" applyNumberFormat="1" applyFont="1" applyBorder="1">
      <alignment vertical="center"/>
    </xf>
    <xf numFmtId="176" fontId="2" fillId="0" borderId="6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176" fontId="2" fillId="0" borderId="2" xfId="0" applyNumberFormat="1" applyFont="1" applyBorder="1" applyAlignment="1">
      <alignment horizontal="left" vertical="center"/>
    </xf>
    <xf numFmtId="176" fontId="2" fillId="0" borderId="8" xfId="0" applyNumberFormat="1" applyFont="1" applyBorder="1">
      <alignment vertical="center"/>
    </xf>
    <xf numFmtId="176" fontId="3" fillId="0" borderId="6" xfId="0" applyNumberFormat="1" applyFont="1" applyBorder="1" applyAlignment="1">
      <alignment horizontal="right" vertical="center"/>
    </xf>
    <xf numFmtId="176" fontId="2" fillId="0" borderId="12" xfId="0" applyNumberFormat="1" applyFont="1" applyBorder="1">
      <alignment vertical="center"/>
    </xf>
    <xf numFmtId="176" fontId="2" fillId="0" borderId="13" xfId="0" applyNumberFormat="1" applyFont="1" applyBorder="1">
      <alignment vertical="center"/>
    </xf>
    <xf numFmtId="176" fontId="2" fillId="0" borderId="14" xfId="0" applyNumberFormat="1" applyFont="1" applyBorder="1">
      <alignment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13" xfId="0" applyNumberFormat="1" applyFont="1" applyBorder="1">
      <alignment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right" vertical="center"/>
    </xf>
    <xf numFmtId="176" fontId="3" fillId="0" borderId="12" xfId="0" applyNumberFormat="1" applyFont="1" applyBorder="1">
      <alignment vertical="center"/>
    </xf>
    <xf numFmtId="176" fontId="2" fillId="0" borderId="15" xfId="0" applyNumberFormat="1" applyFont="1" applyBorder="1">
      <alignment vertical="center"/>
    </xf>
    <xf numFmtId="176" fontId="2" fillId="0" borderId="16" xfId="0" applyNumberFormat="1" applyFont="1" applyBorder="1">
      <alignment vertical="center"/>
    </xf>
    <xf numFmtId="176" fontId="3" fillId="0" borderId="17" xfId="0" applyNumberFormat="1" applyFont="1" applyBorder="1" applyAlignment="1">
      <alignment horizontal="center" vertical="center"/>
    </xf>
    <xf numFmtId="176" fontId="3" fillId="0" borderId="16" xfId="0" applyNumberFormat="1" applyFont="1" applyBorder="1">
      <alignment vertical="center"/>
    </xf>
    <xf numFmtId="176" fontId="3" fillId="0" borderId="16" xfId="0" applyNumberFormat="1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center" vertical="center"/>
    </xf>
    <xf numFmtId="176" fontId="2" fillId="0" borderId="18" xfId="0" applyNumberFormat="1" applyFont="1" applyBorder="1">
      <alignment vertical="center"/>
    </xf>
    <xf numFmtId="176" fontId="2" fillId="0" borderId="12" xfId="0" applyNumberFormat="1" applyFont="1" applyBorder="1" applyAlignment="1">
      <alignment horizontal="right" vertical="center"/>
    </xf>
    <xf numFmtId="176" fontId="2" fillId="0" borderId="21" xfId="0" applyNumberFormat="1" applyFont="1" applyBorder="1">
      <alignment vertical="center"/>
    </xf>
    <xf numFmtId="176" fontId="2" fillId="0" borderId="22" xfId="0" applyNumberFormat="1" applyFont="1" applyBorder="1">
      <alignment vertical="center"/>
    </xf>
    <xf numFmtId="176" fontId="2" fillId="0" borderId="20" xfId="0" applyNumberFormat="1" applyFont="1" applyBorder="1">
      <alignment vertical="center"/>
    </xf>
    <xf numFmtId="176" fontId="2" fillId="0" borderId="23" xfId="0" applyNumberFormat="1" applyFont="1" applyBorder="1">
      <alignment vertical="center"/>
    </xf>
    <xf numFmtId="176" fontId="3" fillId="0" borderId="23" xfId="0" applyNumberFormat="1" applyFont="1" applyBorder="1">
      <alignment vertical="center"/>
    </xf>
    <xf numFmtId="176" fontId="3" fillId="0" borderId="24" xfId="0" applyNumberFormat="1" applyFont="1" applyBorder="1" applyAlignment="1">
      <alignment horizontal="center" vertical="center"/>
    </xf>
    <xf numFmtId="176" fontId="3" fillId="0" borderId="20" xfId="0" applyNumberFormat="1" applyFont="1" applyBorder="1">
      <alignment vertical="center"/>
    </xf>
    <xf numFmtId="176" fontId="3" fillId="0" borderId="24" xfId="0" applyNumberFormat="1" applyFont="1" applyBorder="1" applyAlignment="1">
      <alignment horizontal="right"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49" fontId="2" fillId="0" borderId="0" xfId="0" applyNumberFormat="1" applyFont="1">
      <alignment vertical="center"/>
    </xf>
    <xf numFmtId="176" fontId="2" fillId="0" borderId="3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6" fontId="2" fillId="0" borderId="11" xfId="0" applyNumberFormat="1" applyFont="1" applyBorder="1">
      <alignment vertical="center"/>
    </xf>
    <xf numFmtId="176" fontId="2" fillId="0" borderId="24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76" fontId="3" fillId="0" borderId="11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distributed" vertical="center"/>
    </xf>
    <xf numFmtId="176" fontId="2" fillId="0" borderId="7" xfId="0" applyNumberFormat="1" applyFont="1" applyBorder="1" applyAlignment="1">
      <alignment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176" fontId="3" fillId="0" borderId="15" xfId="0" applyNumberFormat="1" applyFont="1" applyBorder="1">
      <alignment vertical="center"/>
    </xf>
    <xf numFmtId="176" fontId="3" fillId="0" borderId="13" xfId="0" applyNumberFormat="1" applyFont="1" applyBorder="1" applyAlignment="1">
      <alignment horizontal="right" vertical="center"/>
    </xf>
    <xf numFmtId="176" fontId="3" fillId="0" borderId="20" xfId="0" applyNumberFormat="1" applyFont="1" applyBorder="1" applyAlignment="1">
      <alignment horizontal="right" vertical="center"/>
    </xf>
    <xf numFmtId="176" fontId="3" fillId="0" borderId="23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8" xfId="0" applyNumberFormat="1" applyFont="1" applyBorder="1">
      <alignment vertical="center"/>
    </xf>
    <xf numFmtId="176" fontId="3" fillId="0" borderId="9" xfId="0" applyNumberFormat="1" applyFont="1" applyBorder="1">
      <alignment vertic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right" vertical="center" shrinkToFit="1"/>
    </xf>
    <xf numFmtId="176" fontId="3" fillId="0" borderId="23" xfId="0" applyNumberFormat="1" applyFont="1" applyBorder="1" applyAlignment="1">
      <alignment horizontal="right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176" fontId="3" fillId="0" borderId="22" xfId="0" applyNumberFormat="1" applyFont="1" applyBorder="1" applyAlignment="1">
      <alignment horizontal="center" vertical="center"/>
    </xf>
    <xf numFmtId="176" fontId="3" fillId="0" borderId="21" xfId="0" applyNumberFormat="1" applyFont="1" applyBorder="1">
      <alignment vertical="center"/>
    </xf>
    <xf numFmtId="176" fontId="3" fillId="0" borderId="21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right" vertical="center"/>
    </xf>
    <xf numFmtId="176" fontId="2" fillId="0" borderId="17" xfId="0" applyNumberFormat="1" applyFont="1" applyBorder="1">
      <alignment vertical="center"/>
    </xf>
    <xf numFmtId="176" fontId="2" fillId="0" borderId="7" xfId="0" applyNumberFormat="1" applyFont="1" applyBorder="1" applyAlignment="1">
      <alignment horizontal="left" vertical="center" shrinkToFit="1"/>
    </xf>
    <xf numFmtId="176" fontId="3" fillId="0" borderId="18" xfId="0" applyNumberFormat="1" applyFont="1" applyBorder="1">
      <alignment vertical="center"/>
    </xf>
    <xf numFmtId="176" fontId="3" fillId="0" borderId="18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right" vertical="center"/>
    </xf>
    <xf numFmtId="176" fontId="3" fillId="0" borderId="15" xfId="0" applyNumberFormat="1" applyFont="1" applyBorder="1" applyAlignment="1">
      <alignment horizontal="right" vertical="center"/>
    </xf>
    <xf numFmtId="176" fontId="3" fillId="0" borderId="16" xfId="0" applyNumberFormat="1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left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left"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18" xfId="0" applyNumberFormat="1" applyFont="1" applyBorder="1" applyAlignment="1">
      <alignment horizontal="right" vertical="center"/>
    </xf>
    <xf numFmtId="176" fontId="3" fillId="0" borderId="21" xfId="0" applyNumberFormat="1" applyFont="1" applyBorder="1" applyAlignment="1">
      <alignment horizontal="right" vertical="center"/>
    </xf>
    <xf numFmtId="176" fontId="2" fillId="0" borderId="25" xfId="0" applyNumberFormat="1" applyFont="1" applyBorder="1">
      <alignment vertical="center"/>
    </xf>
    <xf numFmtId="176" fontId="3" fillId="0" borderId="26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left" vertical="center" wrapText="1"/>
    </xf>
    <xf numFmtId="176" fontId="2" fillId="0" borderId="6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176" fontId="8" fillId="0" borderId="7" xfId="0" applyNumberFormat="1" applyFont="1" applyBorder="1">
      <alignment vertical="center"/>
    </xf>
    <xf numFmtId="176" fontId="3" fillId="0" borderId="1" xfId="0" applyNumberFormat="1" applyFont="1" applyBorder="1" applyAlignment="1">
      <alignment horizontal="left" vertical="center"/>
    </xf>
    <xf numFmtId="38" fontId="3" fillId="0" borderId="1" xfId="1" applyFont="1" applyFill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6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center" vertical="center" shrinkToFit="1"/>
    </xf>
    <xf numFmtId="176" fontId="2" fillId="0" borderId="6" xfId="0" applyNumberFormat="1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176" fontId="2" fillId="0" borderId="0" xfId="0" applyNumberFormat="1" applyFont="1">
      <alignment vertical="center"/>
    </xf>
    <xf numFmtId="176" fontId="2" fillId="0" borderId="19" xfId="0" applyNumberFormat="1" applyFont="1" applyBorder="1" applyAlignment="1">
      <alignment horizontal="center" vertical="center" wrapText="1" shrinkToFit="1"/>
    </xf>
    <xf numFmtId="176" fontId="2" fillId="0" borderId="7" xfId="0" applyNumberFormat="1" applyFont="1" applyBorder="1" applyAlignment="1">
      <alignment horizontal="distributed" vertical="center"/>
    </xf>
    <xf numFmtId="176" fontId="2" fillId="0" borderId="7" xfId="0" applyNumberFormat="1" applyFont="1" applyBorder="1" applyAlignment="1">
      <alignment horizontal="distributed" vertical="center" wrapText="1"/>
    </xf>
    <xf numFmtId="176" fontId="2" fillId="0" borderId="1" xfId="0" applyNumberFormat="1" applyFont="1" applyBorder="1" applyAlignment="1">
      <alignment horizontal="distributed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 shrinkToFit="1"/>
    </xf>
    <xf numFmtId="176" fontId="8" fillId="0" borderId="16" xfId="0" applyNumberFormat="1" applyFont="1" applyBorder="1" applyAlignment="1">
      <alignment horizontal="left" vertical="center" wrapText="1"/>
    </xf>
    <xf numFmtId="176" fontId="3" fillId="0" borderId="18" xfId="0" applyNumberFormat="1" applyFont="1" applyBorder="1" applyAlignment="1">
      <alignment horizontal="right" vertical="center"/>
    </xf>
    <xf numFmtId="176" fontId="3" fillId="0" borderId="21" xfId="0" applyNumberFormat="1" applyFont="1" applyBorder="1" applyAlignment="1">
      <alignment horizontal="right" vertical="center"/>
    </xf>
    <xf numFmtId="176" fontId="3" fillId="0" borderId="18" xfId="0" applyNumberFormat="1" applyFont="1" applyBorder="1" applyAlignment="1">
      <alignment horizontal="right" vertical="center" shrinkToFit="1"/>
    </xf>
    <xf numFmtId="176" fontId="3" fillId="0" borderId="21" xfId="0" applyNumberFormat="1" applyFont="1" applyBorder="1" applyAlignment="1">
      <alignment horizontal="right" vertical="center" shrinkToFit="1"/>
    </xf>
    <xf numFmtId="176" fontId="3" fillId="0" borderId="15" xfId="0" applyNumberFormat="1" applyFont="1" applyBorder="1" applyAlignment="1">
      <alignment horizontal="right" vertical="center"/>
    </xf>
    <xf numFmtId="176" fontId="3" fillId="0" borderId="16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left"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12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"/>
  <sheetViews>
    <sheetView tabSelected="1" view="pageBreakPreview" zoomScaleNormal="100" zoomScaleSheetLayoutView="100" workbookViewId="0">
      <selection activeCell="U20" sqref="U20"/>
    </sheetView>
  </sheetViews>
  <sheetFormatPr defaultRowHeight="12" x14ac:dyDescent="0.15"/>
  <cols>
    <col min="1" max="2" width="1.25" style="1" customWidth="1"/>
    <col min="3" max="4" width="2.125" style="1" customWidth="1"/>
    <col min="5" max="5" width="17.625" style="1" customWidth="1"/>
    <col min="6" max="6" width="2.5" style="1" customWidth="1"/>
    <col min="7" max="8" width="2.625" style="5" customWidth="1"/>
    <col min="9" max="9" width="11.25" style="1" customWidth="1"/>
    <col min="10" max="10" width="2.625" style="7" customWidth="1"/>
    <col min="11" max="12" width="2.625" style="1" customWidth="1"/>
    <col min="13" max="13" width="11.25" style="1" customWidth="1"/>
    <col min="14" max="14" width="2.625" style="7" customWidth="1"/>
    <col min="15" max="16" width="2.5" style="7" customWidth="1"/>
    <col min="17" max="17" width="11.25" style="7" customWidth="1"/>
    <col min="18" max="18" width="2.5" style="7" customWidth="1"/>
    <col min="19" max="20" width="2.5" style="1" customWidth="1"/>
    <col min="21" max="21" width="11.125" style="1" customWidth="1"/>
    <col min="22" max="22" width="2.625" style="7" customWidth="1"/>
    <col min="23" max="24" width="2.625" style="1" customWidth="1"/>
    <col min="25" max="25" width="11.25" style="1" customWidth="1"/>
    <col min="26" max="26" width="2.625" style="5" customWidth="1"/>
    <col min="27" max="27" width="10.25" style="1" bestFit="1" customWidth="1"/>
    <col min="28" max="28" width="10.5" style="1" bestFit="1" customWidth="1"/>
    <col min="29" max="16384" width="9" style="1"/>
  </cols>
  <sheetData>
    <row r="1" spans="1:28" ht="18.75" customHeight="1" x14ac:dyDescent="0.15">
      <c r="A1" s="124" t="s">
        <v>37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</row>
    <row r="2" spans="1:28" ht="18.75" customHeight="1" x14ac:dyDescent="0.15">
      <c r="A2" s="125" t="s">
        <v>86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</row>
    <row r="3" spans="1:28" ht="27" customHeight="1" x14ac:dyDescent="0.1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8" ht="16.5" customHeight="1" x14ac:dyDescent="0.15">
      <c r="A4" s="60" t="s">
        <v>35</v>
      </c>
      <c r="B4" s="60"/>
      <c r="C4" s="60"/>
      <c r="D4" s="60"/>
      <c r="E4" s="60"/>
      <c r="F4" s="60"/>
      <c r="G4" s="60"/>
      <c r="H4" s="60"/>
      <c r="I4" s="60"/>
      <c r="J4" s="60"/>
      <c r="Y4" s="7" t="s">
        <v>2</v>
      </c>
    </row>
    <row r="5" spans="1:28" ht="16.5" customHeight="1" x14ac:dyDescent="0.15">
      <c r="A5" s="126" t="s">
        <v>25</v>
      </c>
      <c r="B5" s="127"/>
      <c r="C5" s="127"/>
      <c r="D5" s="127"/>
      <c r="E5" s="127"/>
      <c r="F5" s="128"/>
      <c r="G5" s="135" t="s">
        <v>62</v>
      </c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7" t="s">
        <v>36</v>
      </c>
      <c r="T5" s="137"/>
      <c r="U5" s="137"/>
      <c r="V5" s="137"/>
      <c r="W5" s="137" t="s">
        <v>53</v>
      </c>
      <c r="X5" s="137"/>
      <c r="Y5" s="137"/>
      <c r="Z5" s="137"/>
    </row>
    <row r="6" spans="1:28" ht="18.75" customHeight="1" x14ac:dyDescent="0.15">
      <c r="A6" s="129"/>
      <c r="B6" s="130"/>
      <c r="C6" s="130"/>
      <c r="D6" s="130"/>
      <c r="E6" s="130"/>
      <c r="F6" s="131"/>
      <c r="G6" s="138" t="s">
        <v>58</v>
      </c>
      <c r="H6" s="138"/>
      <c r="I6" s="138"/>
      <c r="J6" s="138"/>
      <c r="K6" s="138" t="s">
        <v>59</v>
      </c>
      <c r="L6" s="138"/>
      <c r="M6" s="138"/>
      <c r="N6" s="138"/>
      <c r="O6" s="139" t="s">
        <v>63</v>
      </c>
      <c r="P6" s="140"/>
      <c r="Q6" s="140"/>
      <c r="R6" s="140"/>
      <c r="S6" s="137"/>
      <c r="T6" s="137"/>
      <c r="U6" s="137"/>
      <c r="V6" s="137"/>
      <c r="W6" s="137"/>
      <c r="X6" s="137"/>
      <c r="Y6" s="137"/>
      <c r="Z6" s="137"/>
    </row>
    <row r="7" spans="1:28" ht="27.75" customHeight="1" x14ac:dyDescent="0.15">
      <c r="A7" s="132"/>
      <c r="B7" s="133"/>
      <c r="C7" s="133"/>
      <c r="D7" s="133"/>
      <c r="E7" s="133"/>
      <c r="F7" s="134"/>
      <c r="G7" s="137" t="s">
        <v>56</v>
      </c>
      <c r="H7" s="137"/>
      <c r="I7" s="137"/>
      <c r="J7" s="137"/>
      <c r="K7" s="144" t="s">
        <v>57</v>
      </c>
      <c r="L7" s="144"/>
      <c r="M7" s="138"/>
      <c r="N7" s="138"/>
      <c r="O7" s="141"/>
      <c r="P7" s="142"/>
      <c r="Q7" s="142"/>
      <c r="R7" s="142"/>
      <c r="S7" s="137"/>
      <c r="T7" s="137"/>
      <c r="U7" s="137"/>
      <c r="V7" s="137"/>
      <c r="W7" s="137"/>
      <c r="X7" s="137"/>
      <c r="Y7" s="137"/>
      <c r="Z7" s="137"/>
    </row>
    <row r="8" spans="1:28" ht="18.75" customHeight="1" x14ac:dyDescent="0.15">
      <c r="A8" s="29" t="s">
        <v>38</v>
      </c>
      <c r="B8" s="108"/>
      <c r="C8" s="67"/>
      <c r="D8" s="67"/>
      <c r="E8" s="67"/>
      <c r="F8" s="107"/>
      <c r="G8" s="106"/>
      <c r="H8" s="67"/>
      <c r="I8" s="67"/>
      <c r="J8" s="107"/>
      <c r="K8" s="106"/>
      <c r="L8" s="67"/>
      <c r="M8" s="67"/>
      <c r="N8" s="107"/>
      <c r="O8" s="67"/>
      <c r="P8" s="67"/>
      <c r="Q8" s="67"/>
      <c r="R8" s="67"/>
      <c r="S8" s="106"/>
      <c r="T8" s="67"/>
      <c r="U8" s="67"/>
      <c r="V8" s="107"/>
      <c r="W8" s="106"/>
      <c r="X8" s="67"/>
      <c r="Y8" s="67"/>
      <c r="Z8" s="107"/>
    </row>
    <row r="9" spans="1:28" ht="18.75" customHeight="1" x14ac:dyDescent="0.15">
      <c r="A9" s="29" t="s">
        <v>39</v>
      </c>
      <c r="B9" s="67"/>
      <c r="C9" s="67"/>
      <c r="D9" s="67"/>
      <c r="E9" s="67"/>
      <c r="F9" s="107"/>
      <c r="G9" s="106"/>
      <c r="H9" s="67"/>
      <c r="I9" s="67"/>
      <c r="J9" s="107"/>
      <c r="K9" s="106"/>
      <c r="L9" s="67"/>
      <c r="M9" s="67"/>
      <c r="N9" s="107"/>
      <c r="O9" s="67"/>
      <c r="P9" s="67"/>
      <c r="Q9" s="67"/>
      <c r="R9" s="67"/>
      <c r="S9" s="106"/>
      <c r="T9" s="67"/>
      <c r="U9" s="67"/>
      <c r="V9" s="107"/>
      <c r="W9" s="106"/>
      <c r="X9" s="67"/>
      <c r="Y9" s="67"/>
      <c r="Z9" s="107"/>
    </row>
    <row r="10" spans="1:28" ht="18.75" customHeight="1" x14ac:dyDescent="0.15">
      <c r="A10" s="2"/>
      <c r="B10" s="1" t="s">
        <v>40</v>
      </c>
      <c r="F10" s="6"/>
      <c r="G10" s="3"/>
      <c r="J10" s="102"/>
      <c r="K10" s="2"/>
      <c r="N10" s="102"/>
      <c r="P10" s="67"/>
      <c r="Q10" s="103"/>
      <c r="S10" s="2"/>
      <c r="V10" s="102"/>
      <c r="W10" s="2"/>
      <c r="Z10" s="4"/>
      <c r="AA10" s="143"/>
      <c r="AB10" s="143"/>
    </row>
    <row r="11" spans="1:28" ht="18.75" customHeight="1" x14ac:dyDescent="0.15">
      <c r="A11" s="20"/>
      <c r="B11" s="28"/>
      <c r="C11" s="28" t="s">
        <v>3</v>
      </c>
      <c r="D11" s="28"/>
      <c r="E11" s="28"/>
      <c r="F11" s="30"/>
      <c r="G11" s="109" t="s">
        <v>26</v>
      </c>
      <c r="H11" s="110"/>
      <c r="I11" s="110">
        <f>SUM(I12)</f>
        <v>1149</v>
      </c>
      <c r="J11" s="12" t="s">
        <v>27</v>
      </c>
      <c r="K11" s="109" t="s">
        <v>26</v>
      </c>
      <c r="L11" s="110"/>
      <c r="M11" s="110">
        <f>SUM(M12)</f>
        <v>0</v>
      </c>
      <c r="N11" s="12" t="s">
        <v>27</v>
      </c>
      <c r="O11" s="109" t="s">
        <v>26</v>
      </c>
      <c r="P11" s="25"/>
      <c r="Q11" s="16">
        <f>SUM(I11,M11)</f>
        <v>1149</v>
      </c>
      <c r="R11" s="18" t="s">
        <v>27</v>
      </c>
      <c r="S11" s="109" t="s">
        <v>26</v>
      </c>
      <c r="T11" s="110"/>
      <c r="U11" s="110">
        <f>SUM(U12)</f>
        <v>0</v>
      </c>
      <c r="V11" s="12" t="s">
        <v>27</v>
      </c>
      <c r="W11" s="109" t="s">
        <v>26</v>
      </c>
      <c r="X11" s="110"/>
      <c r="Y11" s="10">
        <f>SUM(Y12)</f>
        <v>1149</v>
      </c>
      <c r="Z11" s="14" t="s">
        <v>27</v>
      </c>
    </row>
    <row r="12" spans="1:28" ht="18.75" customHeight="1" x14ac:dyDescent="0.15">
      <c r="A12" s="2"/>
      <c r="D12" s="145" t="s">
        <v>24</v>
      </c>
      <c r="E12" s="145"/>
      <c r="F12" s="6"/>
      <c r="G12" s="22"/>
      <c r="H12" s="23"/>
      <c r="I12" s="9">
        <v>1149</v>
      </c>
      <c r="J12" s="46"/>
      <c r="K12" s="8"/>
      <c r="L12" s="9"/>
      <c r="M12" s="9">
        <v>0</v>
      </c>
      <c r="N12" s="46"/>
      <c r="O12" s="22"/>
      <c r="P12" s="110"/>
      <c r="Q12" s="16">
        <f t="shared" ref="Q12:Q22" si="0">SUM(I12,M12)</f>
        <v>1149</v>
      </c>
      <c r="R12" s="24"/>
      <c r="S12" s="8"/>
      <c r="T12" s="9"/>
      <c r="U12" s="9">
        <v>0</v>
      </c>
      <c r="V12" s="46"/>
      <c r="W12" s="8"/>
      <c r="X12" s="9"/>
      <c r="Y12" s="10">
        <f>SUM(Q12,U12)</f>
        <v>1149</v>
      </c>
      <c r="Z12" s="11"/>
    </row>
    <row r="13" spans="1:28" ht="18.75" customHeight="1" x14ac:dyDescent="0.15">
      <c r="A13" s="20"/>
      <c r="B13" s="28"/>
      <c r="C13" s="28" t="s">
        <v>10</v>
      </c>
      <c r="D13" s="28"/>
      <c r="E13" s="28"/>
      <c r="F13" s="30"/>
      <c r="G13" s="109" t="s">
        <v>26</v>
      </c>
      <c r="H13" s="110"/>
      <c r="I13" s="110">
        <f>SUM(I14:I15)</f>
        <v>298500</v>
      </c>
      <c r="J13" s="12" t="s">
        <v>27</v>
      </c>
      <c r="K13" s="109" t="s">
        <v>26</v>
      </c>
      <c r="L13" s="110"/>
      <c r="M13" s="110">
        <f>SUM(M14:M15)</f>
        <v>0</v>
      </c>
      <c r="N13" s="12" t="s">
        <v>27</v>
      </c>
      <c r="O13" s="109" t="s">
        <v>26</v>
      </c>
      <c r="P13" s="25"/>
      <c r="Q13" s="16">
        <f t="shared" si="0"/>
        <v>298500</v>
      </c>
      <c r="R13" s="18" t="s">
        <v>27</v>
      </c>
      <c r="S13" s="109" t="s">
        <v>26</v>
      </c>
      <c r="T13" s="110"/>
      <c r="U13" s="110">
        <f>SUM(U14:U15)</f>
        <v>696500</v>
      </c>
      <c r="V13" s="12" t="s">
        <v>27</v>
      </c>
      <c r="W13" s="109" t="s">
        <v>26</v>
      </c>
      <c r="X13" s="110"/>
      <c r="Y13" s="10">
        <f>SUM(Y14:Y15)</f>
        <v>995000</v>
      </c>
      <c r="Z13" s="14" t="s">
        <v>27</v>
      </c>
    </row>
    <row r="14" spans="1:28" ht="18.75" customHeight="1" x14ac:dyDescent="0.15">
      <c r="A14" s="2"/>
      <c r="D14" s="145" t="s">
        <v>50</v>
      </c>
      <c r="E14" s="145"/>
      <c r="F14" s="6"/>
      <c r="G14" s="22"/>
      <c r="H14" s="23"/>
      <c r="I14" s="9">
        <v>72000</v>
      </c>
      <c r="J14" s="46"/>
      <c r="K14" s="8"/>
      <c r="L14" s="9"/>
      <c r="M14" s="9">
        <v>0</v>
      </c>
      <c r="N14" s="46"/>
      <c r="O14" s="22"/>
      <c r="P14" s="110"/>
      <c r="Q14" s="16">
        <f t="shared" si="0"/>
        <v>72000</v>
      </c>
      <c r="R14" s="24"/>
      <c r="S14" s="8"/>
      <c r="T14" s="9"/>
      <c r="U14" s="9">
        <v>168000</v>
      </c>
      <c r="V14" s="46"/>
      <c r="W14" s="8"/>
      <c r="X14" s="9"/>
      <c r="Y14" s="10">
        <f>SUM(Q14,U14)</f>
        <v>240000</v>
      </c>
      <c r="Z14" s="11"/>
    </row>
    <row r="15" spans="1:28" ht="18.75" customHeight="1" x14ac:dyDescent="0.15">
      <c r="A15" s="20"/>
      <c r="B15" s="28"/>
      <c r="C15" s="28"/>
      <c r="D15" s="145" t="s">
        <v>54</v>
      </c>
      <c r="E15" s="145"/>
      <c r="F15" s="30"/>
      <c r="G15" s="109"/>
      <c r="H15" s="110"/>
      <c r="I15" s="10">
        <v>226500</v>
      </c>
      <c r="J15" s="12"/>
      <c r="K15" s="13"/>
      <c r="L15" s="10"/>
      <c r="M15" s="10">
        <v>0</v>
      </c>
      <c r="N15" s="12"/>
      <c r="O15" s="109"/>
      <c r="P15" s="25"/>
      <c r="Q15" s="16">
        <f t="shared" si="0"/>
        <v>226500</v>
      </c>
      <c r="R15" s="18"/>
      <c r="S15" s="13"/>
      <c r="T15" s="10"/>
      <c r="U15" s="10">
        <v>528500</v>
      </c>
      <c r="V15" s="12"/>
      <c r="W15" s="13"/>
      <c r="X15" s="10"/>
      <c r="Y15" s="10">
        <f>SUM(Q15,U15)</f>
        <v>755000</v>
      </c>
      <c r="Z15" s="14"/>
    </row>
    <row r="16" spans="1:28" ht="18.75" customHeight="1" x14ac:dyDescent="0.15">
      <c r="A16" s="20"/>
      <c r="B16" s="28"/>
      <c r="C16" s="28" t="s">
        <v>55</v>
      </c>
      <c r="D16" s="28"/>
      <c r="E16" s="28"/>
      <c r="F16" s="30"/>
      <c r="G16" s="109" t="s">
        <v>26</v>
      </c>
      <c r="H16" s="110"/>
      <c r="I16" s="110">
        <f>SUM(I17)</f>
        <v>6306563</v>
      </c>
      <c r="J16" s="12" t="s">
        <v>27</v>
      </c>
      <c r="K16" s="109" t="s">
        <v>26</v>
      </c>
      <c r="L16" s="110"/>
      <c r="M16" s="110">
        <f>SUM(M17)</f>
        <v>11926537</v>
      </c>
      <c r="N16" s="12" t="s">
        <v>27</v>
      </c>
      <c r="O16" s="109" t="s">
        <v>26</v>
      </c>
      <c r="P16" s="25"/>
      <c r="Q16" s="16">
        <f>SUM(I16,M16)</f>
        <v>18233100</v>
      </c>
      <c r="R16" s="18" t="s">
        <v>27</v>
      </c>
      <c r="S16" s="109" t="s">
        <v>26</v>
      </c>
      <c r="T16" s="110"/>
      <c r="U16" s="110">
        <f>SUM(U17)</f>
        <v>2646328</v>
      </c>
      <c r="V16" s="12" t="s">
        <v>27</v>
      </c>
      <c r="W16" s="109" t="s">
        <v>26</v>
      </c>
      <c r="X16" s="110"/>
      <c r="Y16" s="10">
        <f>SUM(Y17)</f>
        <v>20879428</v>
      </c>
      <c r="Z16" s="14" t="s">
        <v>27</v>
      </c>
    </row>
    <row r="17" spans="1:26" ht="18.75" customHeight="1" x14ac:dyDescent="0.15">
      <c r="A17" s="20"/>
      <c r="B17" s="28"/>
      <c r="C17" s="28"/>
      <c r="D17" s="145" t="s">
        <v>9</v>
      </c>
      <c r="E17" s="145"/>
      <c r="F17" s="30"/>
      <c r="G17" s="109"/>
      <c r="H17" s="110"/>
      <c r="I17" s="10">
        <f>SUM(I18:I20)</f>
        <v>6306563</v>
      </c>
      <c r="J17" s="12"/>
      <c r="K17" s="13"/>
      <c r="L17" s="10"/>
      <c r="M17" s="10">
        <f>SUM(M18:M20)</f>
        <v>11926537</v>
      </c>
      <c r="N17" s="12"/>
      <c r="O17" s="109"/>
      <c r="P17" s="110"/>
      <c r="Q17" s="10">
        <f>SUM(I17,M17)</f>
        <v>18233100</v>
      </c>
      <c r="R17" s="18"/>
      <c r="S17" s="13"/>
      <c r="T17" s="10"/>
      <c r="U17" s="10">
        <f>SUM(U18:U20)</f>
        <v>2646328</v>
      </c>
      <c r="V17" s="12"/>
      <c r="W17" s="13"/>
      <c r="X17" s="10"/>
      <c r="Y17" s="10">
        <f>SUM(Q17,U17)</f>
        <v>20879428</v>
      </c>
      <c r="Z17" s="14"/>
    </row>
    <row r="18" spans="1:26" ht="18.75" customHeight="1" x14ac:dyDescent="0.15">
      <c r="A18" s="20"/>
      <c r="B18" s="28"/>
      <c r="C18" s="28"/>
      <c r="D18" s="28"/>
      <c r="E18" s="115" t="s">
        <v>71</v>
      </c>
      <c r="F18" s="28"/>
      <c r="G18" s="122"/>
      <c r="H18" s="25" t="s">
        <v>82</v>
      </c>
      <c r="I18" s="16">
        <v>4738000</v>
      </c>
      <c r="J18" s="120" t="s">
        <v>83</v>
      </c>
      <c r="K18" s="20"/>
      <c r="L18" s="25" t="s">
        <v>82</v>
      </c>
      <c r="M18" s="16">
        <v>0</v>
      </c>
      <c r="N18" s="120" t="s">
        <v>83</v>
      </c>
      <c r="O18" s="106"/>
      <c r="P18" s="25" t="s">
        <v>82</v>
      </c>
      <c r="Q18" s="16">
        <f>SUM(I18,M18)</f>
        <v>4738000</v>
      </c>
      <c r="R18" s="120" t="s">
        <v>83</v>
      </c>
      <c r="S18" s="20"/>
      <c r="T18" s="25" t="s">
        <v>82</v>
      </c>
      <c r="U18" s="16">
        <v>751000</v>
      </c>
      <c r="V18" s="120" t="s">
        <v>83</v>
      </c>
      <c r="W18" s="20"/>
      <c r="X18" s="25" t="s">
        <v>82</v>
      </c>
      <c r="Y18" s="10">
        <f>SUM(Q18,U18)</f>
        <v>5489000</v>
      </c>
      <c r="Z18" s="101" t="s">
        <v>83</v>
      </c>
    </row>
    <row r="19" spans="1:26" ht="18.75" customHeight="1" x14ac:dyDescent="0.15">
      <c r="A19" s="20"/>
      <c r="B19" s="28"/>
      <c r="C19" s="28"/>
      <c r="D19" s="28"/>
      <c r="E19" s="115" t="s">
        <v>72</v>
      </c>
      <c r="F19" s="28"/>
      <c r="G19" s="123"/>
      <c r="H19" s="25" t="s">
        <v>82</v>
      </c>
      <c r="I19" s="16">
        <v>1568563</v>
      </c>
      <c r="J19" s="120" t="s">
        <v>83</v>
      </c>
      <c r="K19" s="27"/>
      <c r="L19" s="25" t="s">
        <v>82</v>
      </c>
      <c r="M19" s="16">
        <v>0</v>
      </c>
      <c r="N19" s="120" t="s">
        <v>83</v>
      </c>
      <c r="O19" s="116"/>
      <c r="P19" s="25" t="s">
        <v>82</v>
      </c>
      <c r="Q19" s="16">
        <f t="shared" ref="Q19:Q20" si="1">SUM(I19,M19)</f>
        <v>1568563</v>
      </c>
      <c r="R19" s="120" t="s">
        <v>83</v>
      </c>
      <c r="S19" s="27"/>
      <c r="T19" s="25" t="s">
        <v>82</v>
      </c>
      <c r="U19" s="16">
        <v>702675</v>
      </c>
      <c r="V19" s="120" t="s">
        <v>83</v>
      </c>
      <c r="W19" s="27"/>
      <c r="X19" s="25" t="s">
        <v>82</v>
      </c>
      <c r="Y19" s="10">
        <f>SUM(Q19,U19)</f>
        <v>2271238</v>
      </c>
      <c r="Z19" s="101" t="s">
        <v>83</v>
      </c>
    </row>
    <row r="20" spans="1:26" ht="18.75" customHeight="1" x14ac:dyDescent="0.15">
      <c r="A20" s="20"/>
      <c r="B20" s="28"/>
      <c r="C20" s="28"/>
      <c r="D20" s="28"/>
      <c r="E20" s="115" t="s">
        <v>72</v>
      </c>
      <c r="F20" s="119"/>
      <c r="G20" s="123"/>
      <c r="H20" s="25" t="s">
        <v>82</v>
      </c>
      <c r="I20" s="121">
        <v>0</v>
      </c>
      <c r="J20" s="120" t="s">
        <v>83</v>
      </c>
      <c r="K20" s="27"/>
      <c r="L20" s="25" t="s">
        <v>82</v>
      </c>
      <c r="M20" s="121">
        <v>11926537</v>
      </c>
      <c r="N20" s="120" t="s">
        <v>83</v>
      </c>
      <c r="O20" s="116"/>
      <c r="P20" s="25" t="s">
        <v>82</v>
      </c>
      <c r="Q20" s="16">
        <f t="shared" si="1"/>
        <v>11926537</v>
      </c>
      <c r="R20" s="120" t="s">
        <v>83</v>
      </c>
      <c r="S20" s="27"/>
      <c r="T20" s="25" t="s">
        <v>82</v>
      </c>
      <c r="U20" s="121">
        <v>1192653</v>
      </c>
      <c r="V20" s="120" t="s">
        <v>83</v>
      </c>
      <c r="W20" s="27"/>
      <c r="X20" s="25" t="s">
        <v>82</v>
      </c>
      <c r="Y20" s="10">
        <f>SUM(Q20,U20)</f>
        <v>13119190</v>
      </c>
      <c r="Z20" s="101" t="s">
        <v>83</v>
      </c>
    </row>
    <row r="21" spans="1:26" ht="18.75" customHeight="1" x14ac:dyDescent="0.15">
      <c r="A21" s="2"/>
      <c r="C21" s="1" t="s">
        <v>4</v>
      </c>
      <c r="F21" s="6"/>
      <c r="G21" s="22" t="s">
        <v>26</v>
      </c>
      <c r="H21" s="23"/>
      <c r="I21" s="23">
        <f>SUM(I22,I27)</f>
        <v>8278550</v>
      </c>
      <c r="J21" s="46" t="s">
        <v>27</v>
      </c>
      <c r="K21" s="22" t="s">
        <v>26</v>
      </c>
      <c r="L21" s="23"/>
      <c r="M21" s="23">
        <f>SUM(M22,M27)</f>
        <v>0</v>
      </c>
      <c r="N21" s="46" t="s">
        <v>27</v>
      </c>
      <c r="O21" s="22" t="s">
        <v>26</v>
      </c>
      <c r="P21" s="23"/>
      <c r="Q21" s="16">
        <f t="shared" si="0"/>
        <v>8278550</v>
      </c>
      <c r="R21" s="24" t="s">
        <v>27</v>
      </c>
      <c r="S21" s="22" t="s">
        <v>26</v>
      </c>
      <c r="T21" s="23"/>
      <c r="U21" s="23">
        <f>SUM(U22)</f>
        <v>600000</v>
      </c>
      <c r="V21" s="46" t="s">
        <v>27</v>
      </c>
      <c r="W21" s="22" t="s">
        <v>26</v>
      </c>
      <c r="X21" s="23"/>
      <c r="Y21" s="10">
        <f>SUM(Y22,Y27)</f>
        <v>8878550</v>
      </c>
      <c r="Z21" s="11" t="s">
        <v>27</v>
      </c>
    </row>
    <row r="22" spans="1:26" ht="18.75" customHeight="1" x14ac:dyDescent="0.15">
      <c r="A22" s="20"/>
      <c r="B22" s="28"/>
      <c r="C22" s="28"/>
      <c r="D22" s="146" t="s">
        <v>64</v>
      </c>
      <c r="E22" s="146"/>
      <c r="F22" s="30"/>
      <c r="G22" s="109"/>
      <c r="H22" s="110"/>
      <c r="I22" s="10">
        <f>SUM(I23:I26)</f>
        <v>6778550</v>
      </c>
      <c r="J22" s="12"/>
      <c r="K22" s="13"/>
      <c r="L22" s="10"/>
      <c r="M22" s="10">
        <f>SUM(M23:M26)</f>
        <v>0</v>
      </c>
      <c r="N22" s="12"/>
      <c r="O22" s="109"/>
      <c r="P22" s="110"/>
      <c r="Q22" s="10">
        <f t="shared" si="0"/>
        <v>6778550</v>
      </c>
      <c r="R22" s="18"/>
      <c r="S22" s="13"/>
      <c r="T22" s="10"/>
      <c r="U22" s="10">
        <f>SUM(U23:U26)</f>
        <v>600000</v>
      </c>
      <c r="V22" s="12"/>
      <c r="W22" s="13"/>
      <c r="X22" s="10"/>
      <c r="Y22" s="10">
        <f t="shared" ref="Y22:Y27" si="2">SUM(Q22,U22)</f>
        <v>7378550</v>
      </c>
      <c r="Z22" s="14"/>
    </row>
    <row r="23" spans="1:26" ht="18.75" customHeight="1" x14ac:dyDescent="0.15">
      <c r="A23" s="20"/>
      <c r="B23" s="28"/>
      <c r="C23" s="28"/>
      <c r="D23" s="28"/>
      <c r="E23" s="115" t="s">
        <v>73</v>
      </c>
      <c r="F23" s="28"/>
      <c r="G23" s="123"/>
      <c r="H23" s="25" t="s">
        <v>82</v>
      </c>
      <c r="I23" s="16">
        <v>2768000</v>
      </c>
      <c r="J23" s="120" t="s">
        <v>83</v>
      </c>
      <c r="K23" s="27"/>
      <c r="L23" s="25" t="s">
        <v>82</v>
      </c>
      <c r="M23" s="16">
        <v>0</v>
      </c>
      <c r="N23" s="120" t="s">
        <v>83</v>
      </c>
      <c r="O23" s="116"/>
      <c r="P23" s="25" t="s">
        <v>82</v>
      </c>
      <c r="Q23" s="16">
        <f>SUM(I23,M23)</f>
        <v>2768000</v>
      </c>
      <c r="R23" s="120" t="s">
        <v>83</v>
      </c>
      <c r="S23" s="27"/>
      <c r="T23" s="25" t="s">
        <v>82</v>
      </c>
      <c r="U23" s="16">
        <v>0</v>
      </c>
      <c r="V23" s="120" t="s">
        <v>83</v>
      </c>
      <c r="W23" s="27"/>
      <c r="X23" s="25" t="s">
        <v>82</v>
      </c>
      <c r="Y23" s="10">
        <f t="shared" si="2"/>
        <v>2768000</v>
      </c>
      <c r="Z23" s="101" t="s">
        <v>83</v>
      </c>
    </row>
    <row r="24" spans="1:26" ht="18.75" customHeight="1" x14ac:dyDescent="0.15">
      <c r="A24" s="20"/>
      <c r="B24" s="28"/>
      <c r="C24" s="28"/>
      <c r="D24" s="28"/>
      <c r="E24" s="115" t="s">
        <v>74</v>
      </c>
      <c r="F24" s="28"/>
      <c r="G24" s="123"/>
      <c r="H24" s="25" t="s">
        <v>82</v>
      </c>
      <c r="I24" s="16">
        <v>1400000</v>
      </c>
      <c r="J24" s="120" t="s">
        <v>83</v>
      </c>
      <c r="K24" s="27"/>
      <c r="L24" s="25" t="s">
        <v>82</v>
      </c>
      <c r="M24" s="16">
        <v>0</v>
      </c>
      <c r="N24" s="120" t="s">
        <v>83</v>
      </c>
      <c r="O24" s="116"/>
      <c r="P24" s="25" t="s">
        <v>82</v>
      </c>
      <c r="Q24" s="16">
        <f t="shared" ref="Q24:Q35" si="3">SUM(I24,M24)</f>
        <v>1400000</v>
      </c>
      <c r="R24" s="120" t="s">
        <v>83</v>
      </c>
      <c r="S24" s="27"/>
      <c r="T24" s="25" t="s">
        <v>82</v>
      </c>
      <c r="U24" s="16">
        <v>600000</v>
      </c>
      <c r="V24" s="120" t="s">
        <v>83</v>
      </c>
      <c r="W24" s="27"/>
      <c r="X24" s="25" t="s">
        <v>82</v>
      </c>
      <c r="Y24" s="10">
        <f t="shared" si="2"/>
        <v>2000000</v>
      </c>
      <c r="Z24" s="101" t="s">
        <v>83</v>
      </c>
    </row>
    <row r="25" spans="1:26" ht="18.75" customHeight="1" x14ac:dyDescent="0.15">
      <c r="A25" s="20"/>
      <c r="B25" s="28"/>
      <c r="C25" s="28"/>
      <c r="D25" s="28"/>
      <c r="E25" s="95" t="s">
        <v>75</v>
      </c>
      <c r="F25" s="119"/>
      <c r="G25" s="123"/>
      <c r="H25" s="25" t="s">
        <v>82</v>
      </c>
      <c r="I25" s="121">
        <v>780550</v>
      </c>
      <c r="J25" s="120" t="s">
        <v>83</v>
      </c>
      <c r="K25" s="27"/>
      <c r="L25" s="25" t="s">
        <v>82</v>
      </c>
      <c r="M25" s="121">
        <v>0</v>
      </c>
      <c r="N25" s="120" t="s">
        <v>83</v>
      </c>
      <c r="O25" s="116"/>
      <c r="P25" s="25" t="s">
        <v>82</v>
      </c>
      <c r="Q25" s="16">
        <f t="shared" si="3"/>
        <v>780550</v>
      </c>
      <c r="R25" s="120" t="s">
        <v>83</v>
      </c>
      <c r="S25" s="27"/>
      <c r="T25" s="25" t="s">
        <v>82</v>
      </c>
      <c r="U25" s="121">
        <v>0</v>
      </c>
      <c r="V25" s="120" t="s">
        <v>83</v>
      </c>
      <c r="W25" s="27"/>
      <c r="X25" s="25" t="s">
        <v>82</v>
      </c>
      <c r="Y25" s="10">
        <f t="shared" si="2"/>
        <v>780550</v>
      </c>
      <c r="Z25" s="101" t="s">
        <v>83</v>
      </c>
    </row>
    <row r="26" spans="1:26" ht="18.75" customHeight="1" x14ac:dyDescent="0.15">
      <c r="A26" s="20"/>
      <c r="B26" s="28"/>
      <c r="C26" s="28"/>
      <c r="D26" s="28"/>
      <c r="E26" s="95" t="s">
        <v>85</v>
      </c>
      <c r="F26" s="119"/>
      <c r="G26" s="123"/>
      <c r="H26" s="25" t="s">
        <v>82</v>
      </c>
      <c r="I26" s="121">
        <v>1830000</v>
      </c>
      <c r="J26" s="120" t="s">
        <v>83</v>
      </c>
      <c r="K26" s="27"/>
      <c r="L26" s="25" t="s">
        <v>82</v>
      </c>
      <c r="M26" s="121">
        <v>0</v>
      </c>
      <c r="N26" s="120" t="s">
        <v>83</v>
      </c>
      <c r="O26" s="116"/>
      <c r="P26" s="25" t="s">
        <v>82</v>
      </c>
      <c r="Q26" s="16">
        <f t="shared" ref="Q26" si="4">SUM(I26,M26)</f>
        <v>1830000</v>
      </c>
      <c r="R26" s="120" t="s">
        <v>83</v>
      </c>
      <c r="S26" s="27"/>
      <c r="T26" s="25" t="s">
        <v>82</v>
      </c>
      <c r="U26" s="121">
        <v>0</v>
      </c>
      <c r="V26" s="120" t="s">
        <v>83</v>
      </c>
      <c r="W26" s="27"/>
      <c r="X26" s="25" t="s">
        <v>82</v>
      </c>
      <c r="Y26" s="10">
        <f t="shared" si="2"/>
        <v>1830000</v>
      </c>
      <c r="Z26" s="101" t="s">
        <v>83</v>
      </c>
    </row>
    <row r="27" spans="1:26" ht="18.75" customHeight="1" x14ac:dyDescent="0.15">
      <c r="A27" s="20"/>
      <c r="B27" s="28"/>
      <c r="C27" s="28"/>
      <c r="D27" s="145" t="s">
        <v>30</v>
      </c>
      <c r="E27" s="145"/>
      <c r="F27" s="30"/>
      <c r="G27" s="31"/>
      <c r="H27" s="25"/>
      <c r="I27" s="16">
        <v>1500000</v>
      </c>
      <c r="J27" s="92"/>
      <c r="K27" s="17"/>
      <c r="L27" s="16"/>
      <c r="M27" s="16">
        <v>0</v>
      </c>
      <c r="N27" s="92"/>
      <c r="O27" s="31"/>
      <c r="P27" s="25"/>
      <c r="Q27" s="16">
        <f t="shared" si="3"/>
        <v>1500000</v>
      </c>
      <c r="R27" s="69"/>
      <c r="S27" s="17"/>
      <c r="T27" s="16"/>
      <c r="U27" s="16">
        <v>0</v>
      </c>
      <c r="V27" s="92"/>
      <c r="W27" s="17"/>
      <c r="X27" s="16"/>
      <c r="Y27" s="10">
        <f t="shared" si="2"/>
        <v>1500000</v>
      </c>
      <c r="Z27" s="14"/>
    </row>
    <row r="28" spans="1:26" ht="18.75" customHeight="1" x14ac:dyDescent="0.15">
      <c r="A28" s="2"/>
      <c r="C28" s="1" t="s">
        <v>5</v>
      </c>
      <c r="E28" s="70"/>
      <c r="F28" s="6"/>
      <c r="G28" s="22" t="s">
        <v>26</v>
      </c>
      <c r="H28" s="23"/>
      <c r="I28" s="23">
        <f>SUM(I29)</f>
        <v>3667509</v>
      </c>
      <c r="J28" s="46" t="s">
        <v>27</v>
      </c>
      <c r="K28" s="22" t="s">
        <v>26</v>
      </c>
      <c r="L28" s="23"/>
      <c r="M28" s="23">
        <f>SUM(M29)</f>
        <v>0</v>
      </c>
      <c r="N28" s="46" t="s">
        <v>27</v>
      </c>
      <c r="O28" s="22" t="s">
        <v>26</v>
      </c>
      <c r="P28" s="23"/>
      <c r="Q28" s="10">
        <f t="shared" si="3"/>
        <v>3667509</v>
      </c>
      <c r="R28" s="24" t="s">
        <v>27</v>
      </c>
      <c r="S28" s="22" t="s">
        <v>26</v>
      </c>
      <c r="T28" s="23"/>
      <c r="U28" s="23">
        <f>SUM(U29)</f>
        <v>2814172</v>
      </c>
      <c r="V28" s="46" t="s">
        <v>27</v>
      </c>
      <c r="W28" s="22" t="s">
        <v>26</v>
      </c>
      <c r="X28" s="23"/>
      <c r="Y28" s="10">
        <f>SUM(Y29)</f>
        <v>6481681</v>
      </c>
      <c r="Z28" s="11" t="s">
        <v>27</v>
      </c>
    </row>
    <row r="29" spans="1:26" ht="18.75" customHeight="1" x14ac:dyDescent="0.15">
      <c r="A29" s="20"/>
      <c r="B29" s="28"/>
      <c r="C29" s="28"/>
      <c r="D29" s="146" t="s">
        <v>5</v>
      </c>
      <c r="E29" s="146"/>
      <c r="F29" s="30"/>
      <c r="G29" s="109"/>
      <c r="H29" s="110"/>
      <c r="I29" s="110">
        <f>SUM(I30:I32)</f>
        <v>3667509</v>
      </c>
      <c r="J29" s="12"/>
      <c r="K29" s="109"/>
      <c r="L29" s="110"/>
      <c r="M29" s="110">
        <f>SUM(M30:M32)</f>
        <v>0</v>
      </c>
      <c r="N29" s="12"/>
      <c r="O29" s="109"/>
      <c r="P29" s="110"/>
      <c r="Q29" s="10">
        <f t="shared" si="3"/>
        <v>3667509</v>
      </c>
      <c r="R29" s="18"/>
      <c r="S29" s="109"/>
      <c r="T29" s="110"/>
      <c r="U29" s="110">
        <f>SUM(U30:U32)</f>
        <v>2814172</v>
      </c>
      <c r="V29" s="12"/>
      <c r="W29" s="109"/>
      <c r="X29" s="110"/>
      <c r="Y29" s="10">
        <f>SUM(Q29:U29)</f>
        <v>6481681</v>
      </c>
      <c r="Z29" s="14"/>
    </row>
    <row r="30" spans="1:26" ht="18.75" customHeight="1" x14ac:dyDescent="0.15">
      <c r="A30" s="2"/>
      <c r="D30" s="71"/>
      <c r="E30" s="71" t="s">
        <v>76</v>
      </c>
      <c r="G30" s="123"/>
      <c r="H30" s="25" t="s">
        <v>82</v>
      </c>
      <c r="I30" s="25">
        <v>631868</v>
      </c>
      <c r="J30" s="120" t="s">
        <v>83</v>
      </c>
      <c r="K30" s="27"/>
      <c r="L30" s="25" t="s">
        <v>82</v>
      </c>
      <c r="M30" s="25">
        <v>0</v>
      </c>
      <c r="N30" s="120" t="s">
        <v>83</v>
      </c>
      <c r="O30" s="116"/>
      <c r="P30" s="25" t="s">
        <v>82</v>
      </c>
      <c r="Q30" s="16">
        <f t="shared" si="3"/>
        <v>631868</v>
      </c>
      <c r="R30" s="120" t="s">
        <v>83</v>
      </c>
      <c r="S30" s="27"/>
      <c r="T30" s="25" t="s">
        <v>82</v>
      </c>
      <c r="U30" s="25">
        <v>421245</v>
      </c>
      <c r="V30" s="120" t="s">
        <v>83</v>
      </c>
      <c r="W30" s="27"/>
      <c r="X30" s="25" t="s">
        <v>82</v>
      </c>
      <c r="Y30" s="10">
        <f>SUM(Q30:U30)</f>
        <v>1053113</v>
      </c>
      <c r="Z30" s="101" t="s">
        <v>83</v>
      </c>
    </row>
    <row r="31" spans="1:26" ht="18.75" customHeight="1" x14ac:dyDescent="0.15">
      <c r="A31" s="20"/>
      <c r="B31" s="28"/>
      <c r="C31" s="28"/>
      <c r="D31" s="71"/>
      <c r="E31" s="71" t="s">
        <v>77</v>
      </c>
      <c r="F31" s="28"/>
      <c r="G31" s="123"/>
      <c r="H31" s="25" t="s">
        <v>82</v>
      </c>
      <c r="I31" s="25">
        <v>1107500</v>
      </c>
      <c r="J31" s="120" t="s">
        <v>83</v>
      </c>
      <c r="K31" s="27"/>
      <c r="L31" s="25" t="s">
        <v>82</v>
      </c>
      <c r="M31" s="25">
        <v>0</v>
      </c>
      <c r="N31" s="120" t="s">
        <v>83</v>
      </c>
      <c r="O31" s="116"/>
      <c r="P31" s="25" t="s">
        <v>82</v>
      </c>
      <c r="Q31" s="16">
        <f t="shared" si="3"/>
        <v>1107500</v>
      </c>
      <c r="R31" s="120" t="s">
        <v>83</v>
      </c>
      <c r="S31" s="27"/>
      <c r="T31" s="25" t="s">
        <v>82</v>
      </c>
      <c r="U31" s="25">
        <v>1107500</v>
      </c>
      <c r="V31" s="120" t="s">
        <v>83</v>
      </c>
      <c r="W31" s="27"/>
      <c r="X31" s="25" t="s">
        <v>82</v>
      </c>
      <c r="Y31" s="10">
        <f>SUM(Q31:U31)</f>
        <v>2215000</v>
      </c>
      <c r="Z31" s="101" t="s">
        <v>83</v>
      </c>
    </row>
    <row r="32" spans="1:26" ht="18.75" customHeight="1" x14ac:dyDescent="0.15">
      <c r="A32" s="20"/>
      <c r="B32" s="28"/>
      <c r="C32" s="28"/>
      <c r="D32" s="72"/>
      <c r="E32" s="115" t="s">
        <v>78</v>
      </c>
      <c r="F32" s="28"/>
      <c r="G32" s="123"/>
      <c r="H32" s="25" t="s">
        <v>82</v>
      </c>
      <c r="I32" s="25">
        <v>1928141</v>
      </c>
      <c r="J32" s="120" t="s">
        <v>83</v>
      </c>
      <c r="K32" s="27"/>
      <c r="L32" s="25" t="s">
        <v>82</v>
      </c>
      <c r="M32" s="25">
        <v>0</v>
      </c>
      <c r="N32" s="120" t="s">
        <v>83</v>
      </c>
      <c r="O32" s="116"/>
      <c r="P32" s="25" t="s">
        <v>82</v>
      </c>
      <c r="Q32" s="16">
        <f t="shared" si="3"/>
        <v>1928141</v>
      </c>
      <c r="R32" s="120" t="s">
        <v>83</v>
      </c>
      <c r="S32" s="27"/>
      <c r="T32" s="25" t="s">
        <v>82</v>
      </c>
      <c r="U32" s="25">
        <v>1285427</v>
      </c>
      <c r="V32" s="120" t="s">
        <v>83</v>
      </c>
      <c r="W32" s="27"/>
      <c r="X32" s="25" t="s">
        <v>82</v>
      </c>
      <c r="Y32" s="10">
        <f>SUM(Q32:U32)</f>
        <v>3213568</v>
      </c>
      <c r="Z32" s="101" t="s">
        <v>83</v>
      </c>
    </row>
    <row r="33" spans="1:28" ht="18.75" customHeight="1" x14ac:dyDescent="0.15">
      <c r="A33" s="2"/>
      <c r="C33" s="1" t="s">
        <v>0</v>
      </c>
      <c r="F33" s="6"/>
      <c r="G33" s="22" t="s">
        <v>26</v>
      </c>
      <c r="H33" s="23"/>
      <c r="I33" s="23">
        <f>SUM(I34:I34)</f>
        <v>0</v>
      </c>
      <c r="J33" s="46" t="s">
        <v>27</v>
      </c>
      <c r="K33" s="22" t="s">
        <v>26</v>
      </c>
      <c r="L33" s="23"/>
      <c r="M33" s="23">
        <f>SUM(M34:M34)</f>
        <v>0</v>
      </c>
      <c r="N33" s="46" t="s">
        <v>27</v>
      </c>
      <c r="O33" s="22" t="s">
        <v>26</v>
      </c>
      <c r="P33" s="23"/>
      <c r="Q33" s="16">
        <f>SUM(I33:M33)</f>
        <v>0</v>
      </c>
      <c r="R33" s="24" t="s">
        <v>27</v>
      </c>
      <c r="S33" s="22" t="s">
        <v>26</v>
      </c>
      <c r="T33" s="23"/>
      <c r="U33" s="23">
        <f>SUM(U34:U34)</f>
        <v>6485</v>
      </c>
      <c r="V33" s="46" t="s">
        <v>27</v>
      </c>
      <c r="W33" s="22" t="s">
        <v>26</v>
      </c>
      <c r="X33" s="23"/>
      <c r="Y33" s="16">
        <f>SUM(Y34:Y34)</f>
        <v>6485</v>
      </c>
      <c r="Z33" s="11" t="s">
        <v>27</v>
      </c>
    </row>
    <row r="34" spans="1:28" ht="18.75" customHeight="1" x14ac:dyDescent="0.15">
      <c r="A34" s="20"/>
      <c r="B34" s="28"/>
      <c r="C34" s="28"/>
      <c r="D34" s="145" t="s">
        <v>1</v>
      </c>
      <c r="E34" s="145"/>
      <c r="F34" s="30"/>
      <c r="G34" s="109"/>
      <c r="H34" s="110"/>
      <c r="I34" s="10">
        <v>0</v>
      </c>
      <c r="J34" s="12"/>
      <c r="K34" s="13"/>
      <c r="L34" s="10"/>
      <c r="M34" s="10">
        <v>0</v>
      </c>
      <c r="N34" s="12"/>
      <c r="O34" s="109"/>
      <c r="P34" s="110"/>
      <c r="Q34" s="10">
        <f t="shared" si="3"/>
        <v>0</v>
      </c>
      <c r="R34" s="18"/>
      <c r="S34" s="13"/>
      <c r="T34" s="10"/>
      <c r="U34" s="10">
        <v>6485</v>
      </c>
      <c r="V34" s="12"/>
      <c r="W34" s="13"/>
      <c r="X34" s="10"/>
      <c r="Y34" s="10">
        <f>SUM(Q34,U34)</f>
        <v>6485</v>
      </c>
      <c r="Z34" s="14"/>
    </row>
    <row r="35" spans="1:28" ht="18.75" customHeight="1" thickBot="1" x14ac:dyDescent="0.2">
      <c r="A35" s="32"/>
      <c r="B35" s="33" t="s">
        <v>11</v>
      </c>
      <c r="C35" s="33"/>
      <c r="D35" s="33"/>
      <c r="E35" s="33"/>
      <c r="F35" s="34"/>
      <c r="G35" s="93"/>
      <c r="H35" s="74"/>
      <c r="I35" s="36">
        <f>SUM(I11,I13,I16,I21,I28,I33)</f>
        <v>18552271</v>
      </c>
      <c r="J35" s="35"/>
      <c r="K35" s="39"/>
      <c r="L35" s="36"/>
      <c r="M35" s="36">
        <f>SUM(M11,M13,M16,M21,M28,M33)</f>
        <v>11926537</v>
      </c>
      <c r="N35" s="35"/>
      <c r="O35" s="93"/>
      <c r="P35" s="74"/>
      <c r="Q35" s="36">
        <f t="shared" si="3"/>
        <v>30478808</v>
      </c>
      <c r="R35" s="37"/>
      <c r="S35" s="39"/>
      <c r="T35" s="36"/>
      <c r="U35" s="36">
        <f>SUM(U11,U13,U16,U21,U28,U33)</f>
        <v>6763485</v>
      </c>
      <c r="V35" s="35"/>
      <c r="W35" s="39"/>
      <c r="X35" s="36"/>
      <c r="Y35" s="36">
        <f>SUM(Q35,U35)</f>
        <v>37242293</v>
      </c>
      <c r="Z35" s="38"/>
      <c r="AA35" s="143"/>
      <c r="AB35" s="143"/>
    </row>
    <row r="36" spans="1:28" ht="18.75" customHeight="1" x14ac:dyDescent="0.15">
      <c r="A36" s="2"/>
      <c r="B36" s="1" t="s">
        <v>41</v>
      </c>
      <c r="F36" s="6"/>
      <c r="G36" s="75"/>
      <c r="H36" s="76"/>
      <c r="I36" s="53"/>
      <c r="J36" s="54"/>
      <c r="K36" s="55"/>
      <c r="L36" s="53"/>
      <c r="M36" s="53"/>
      <c r="N36" s="54"/>
      <c r="O36" s="57"/>
      <c r="P36" s="57"/>
      <c r="Q36" s="57"/>
      <c r="R36" s="57"/>
      <c r="S36" s="8"/>
      <c r="T36" s="9"/>
      <c r="U36" s="9"/>
      <c r="V36" s="46"/>
      <c r="W36" s="8"/>
      <c r="X36" s="9"/>
      <c r="Y36" s="9"/>
      <c r="Z36" s="11"/>
      <c r="AA36" s="143"/>
      <c r="AB36" s="143"/>
    </row>
    <row r="37" spans="1:28" ht="18.75" customHeight="1" x14ac:dyDescent="0.15">
      <c r="A37" s="20"/>
      <c r="B37" s="28"/>
      <c r="C37" s="28" t="s">
        <v>12</v>
      </c>
      <c r="D37" s="28"/>
      <c r="E37" s="28"/>
      <c r="F37" s="30"/>
      <c r="G37" s="22" t="s">
        <v>26</v>
      </c>
      <c r="H37" s="23"/>
      <c r="I37" s="25">
        <f>SUM(I38:I58)</f>
        <v>18933939</v>
      </c>
      <c r="J37" s="46" t="s">
        <v>27</v>
      </c>
      <c r="K37" s="22" t="s">
        <v>26</v>
      </c>
      <c r="L37" s="23"/>
      <c r="M37" s="25">
        <f>SUM(M38:M58)</f>
        <v>11926537</v>
      </c>
      <c r="N37" s="46" t="s">
        <v>27</v>
      </c>
      <c r="O37" s="22" t="s">
        <v>26</v>
      </c>
      <c r="P37" s="23"/>
      <c r="Q37" s="69">
        <f>SUM(Q38:Q58)</f>
        <v>30860476</v>
      </c>
      <c r="R37" s="24" t="s">
        <v>27</v>
      </c>
      <c r="S37" s="109"/>
      <c r="T37" s="110"/>
      <c r="U37" s="110"/>
      <c r="V37" s="12"/>
      <c r="W37" s="109" t="s">
        <v>26</v>
      </c>
      <c r="X37" s="110"/>
      <c r="Y37" s="10">
        <f>SUM(Y38:Y58)</f>
        <v>30860476</v>
      </c>
      <c r="Z37" s="14" t="s">
        <v>27</v>
      </c>
    </row>
    <row r="38" spans="1:28" ht="18.75" customHeight="1" x14ac:dyDescent="0.15">
      <c r="A38" s="61"/>
      <c r="B38" s="62"/>
      <c r="C38" s="62"/>
      <c r="D38" s="145" t="s">
        <v>19</v>
      </c>
      <c r="E38" s="145"/>
      <c r="F38" s="63"/>
      <c r="G38" s="15"/>
      <c r="H38" s="117"/>
      <c r="I38" s="26">
        <v>11415001</v>
      </c>
      <c r="J38" s="78"/>
      <c r="K38" s="65"/>
      <c r="L38" s="26"/>
      <c r="M38" s="26">
        <v>8378080</v>
      </c>
      <c r="N38" s="78"/>
      <c r="O38" s="68"/>
      <c r="P38" s="18"/>
      <c r="Q38" s="110">
        <f>SUM(I38,M38)</f>
        <v>19793081</v>
      </c>
      <c r="R38" s="68"/>
      <c r="S38" s="13"/>
      <c r="T38" s="10"/>
      <c r="U38" s="10"/>
      <c r="V38" s="80"/>
      <c r="W38" s="65"/>
      <c r="X38" s="26"/>
      <c r="Y38" s="10">
        <f t="shared" ref="Y38:Y58" si="5">SUM(Q38)</f>
        <v>19793081</v>
      </c>
      <c r="Z38" s="66"/>
    </row>
    <row r="39" spans="1:28" ht="18.75" customHeight="1" x14ac:dyDescent="0.15">
      <c r="A39" s="20"/>
      <c r="B39" s="28"/>
      <c r="C39" s="28"/>
      <c r="D39" s="145" t="s">
        <v>20</v>
      </c>
      <c r="E39" s="145"/>
      <c r="F39" s="30"/>
      <c r="G39" s="109"/>
      <c r="H39" s="110"/>
      <c r="I39" s="10">
        <v>1352061</v>
      </c>
      <c r="J39" s="12"/>
      <c r="K39" s="13"/>
      <c r="L39" s="10"/>
      <c r="M39" s="10">
        <v>737071</v>
      </c>
      <c r="N39" s="12"/>
      <c r="O39" s="18"/>
      <c r="P39" s="69"/>
      <c r="Q39" s="25">
        <f t="shared" ref="Q39:Q58" si="6">SUM(I39,M39)</f>
        <v>2089132</v>
      </c>
      <c r="R39" s="18"/>
      <c r="S39" s="17"/>
      <c r="T39" s="16"/>
      <c r="U39" s="16"/>
      <c r="V39" s="81"/>
      <c r="W39" s="13"/>
      <c r="X39" s="10"/>
      <c r="Y39" s="10">
        <f t="shared" si="5"/>
        <v>2089132</v>
      </c>
      <c r="Z39" s="14"/>
    </row>
    <row r="40" spans="1:28" ht="18.75" customHeight="1" x14ac:dyDescent="0.15">
      <c r="A40" s="2"/>
      <c r="D40" s="145" t="s">
        <v>13</v>
      </c>
      <c r="E40" s="145"/>
      <c r="F40" s="6"/>
      <c r="G40" s="22"/>
      <c r="H40" s="23"/>
      <c r="I40" s="9">
        <v>1235400</v>
      </c>
      <c r="J40" s="46"/>
      <c r="K40" s="8"/>
      <c r="L40" s="9"/>
      <c r="M40" s="9">
        <v>140600</v>
      </c>
      <c r="N40" s="46"/>
      <c r="O40" s="24"/>
      <c r="P40" s="18"/>
      <c r="Q40" s="25">
        <f t="shared" si="6"/>
        <v>1376000</v>
      </c>
      <c r="R40" s="24"/>
      <c r="S40" s="17"/>
      <c r="T40" s="16"/>
      <c r="U40" s="16"/>
      <c r="V40" s="81"/>
      <c r="W40" s="17"/>
      <c r="X40" s="16"/>
      <c r="Y40" s="10">
        <f t="shared" si="5"/>
        <v>1376000</v>
      </c>
      <c r="Z40" s="11"/>
    </row>
    <row r="41" spans="1:28" ht="18.75" customHeight="1" x14ac:dyDescent="0.15">
      <c r="A41" s="20"/>
      <c r="B41" s="28"/>
      <c r="C41" s="28"/>
      <c r="D41" s="145" t="s">
        <v>6</v>
      </c>
      <c r="E41" s="145"/>
      <c r="F41" s="30"/>
      <c r="G41" s="109"/>
      <c r="H41" s="110"/>
      <c r="I41" s="10">
        <v>85240</v>
      </c>
      <c r="J41" s="12"/>
      <c r="K41" s="13"/>
      <c r="L41" s="10"/>
      <c r="M41" s="10">
        <v>0</v>
      </c>
      <c r="N41" s="12"/>
      <c r="O41" s="18"/>
      <c r="P41" s="69"/>
      <c r="Q41" s="25">
        <f t="shared" si="6"/>
        <v>85240</v>
      </c>
      <c r="R41" s="18"/>
      <c r="S41" s="17"/>
      <c r="T41" s="16"/>
      <c r="U41" s="16"/>
      <c r="V41" s="81"/>
      <c r="W41" s="17"/>
      <c r="X41" s="16"/>
      <c r="Y41" s="10">
        <f t="shared" si="5"/>
        <v>85240</v>
      </c>
      <c r="Z41" s="14"/>
    </row>
    <row r="42" spans="1:28" ht="18.75" customHeight="1" x14ac:dyDescent="0.15">
      <c r="A42" s="2"/>
      <c r="D42" s="145" t="s">
        <v>33</v>
      </c>
      <c r="E42" s="145"/>
      <c r="F42" s="6"/>
      <c r="G42" s="22"/>
      <c r="H42" s="23"/>
      <c r="I42" s="9">
        <v>1463307</v>
      </c>
      <c r="J42" s="46"/>
      <c r="K42" s="8"/>
      <c r="L42" s="9"/>
      <c r="M42" s="9">
        <v>864000</v>
      </c>
      <c r="N42" s="46"/>
      <c r="O42" s="24"/>
      <c r="P42" s="18"/>
      <c r="Q42" s="25">
        <f t="shared" si="6"/>
        <v>2327307</v>
      </c>
      <c r="R42" s="24"/>
      <c r="S42" s="17"/>
      <c r="T42" s="16"/>
      <c r="U42" s="16"/>
      <c r="V42" s="81"/>
      <c r="W42" s="8"/>
      <c r="X42" s="9"/>
      <c r="Y42" s="10">
        <f t="shared" si="5"/>
        <v>2327307</v>
      </c>
      <c r="Z42" s="11"/>
    </row>
    <row r="43" spans="1:28" ht="18.75" customHeight="1" x14ac:dyDescent="0.15">
      <c r="A43" s="20"/>
      <c r="B43" s="28"/>
      <c r="C43" s="28"/>
      <c r="D43" s="145" t="s">
        <v>34</v>
      </c>
      <c r="E43" s="145"/>
      <c r="F43" s="30"/>
      <c r="G43" s="109"/>
      <c r="H43" s="110"/>
      <c r="I43" s="10">
        <v>45650</v>
      </c>
      <c r="J43" s="12"/>
      <c r="K43" s="13"/>
      <c r="L43" s="10"/>
      <c r="M43" s="10">
        <v>413161</v>
      </c>
      <c r="N43" s="12"/>
      <c r="O43" s="18"/>
      <c r="P43" s="69"/>
      <c r="Q43" s="25">
        <f t="shared" si="6"/>
        <v>458811</v>
      </c>
      <c r="R43" s="18"/>
      <c r="S43" s="17"/>
      <c r="T43" s="16"/>
      <c r="U43" s="16"/>
      <c r="V43" s="81"/>
      <c r="W43" s="13"/>
      <c r="X43" s="10"/>
      <c r="Y43" s="10">
        <f t="shared" si="5"/>
        <v>458811</v>
      </c>
      <c r="Z43" s="14"/>
    </row>
    <row r="44" spans="1:28" ht="18.75" customHeight="1" x14ac:dyDescent="0.15">
      <c r="A44" s="2"/>
      <c r="D44" s="145" t="s">
        <v>51</v>
      </c>
      <c r="E44" s="145"/>
      <c r="F44" s="6"/>
      <c r="G44" s="22"/>
      <c r="H44" s="23"/>
      <c r="I44" s="9">
        <v>711260</v>
      </c>
      <c r="J44" s="46"/>
      <c r="K44" s="8"/>
      <c r="L44" s="9"/>
      <c r="M44" s="9">
        <v>0</v>
      </c>
      <c r="N44" s="46"/>
      <c r="O44" s="24"/>
      <c r="P44" s="18"/>
      <c r="Q44" s="25">
        <f t="shared" si="6"/>
        <v>711260</v>
      </c>
      <c r="R44" s="24"/>
      <c r="S44" s="17"/>
      <c r="T44" s="16"/>
      <c r="U44" s="16"/>
      <c r="V44" s="81"/>
      <c r="W44" s="8"/>
      <c r="X44" s="9"/>
      <c r="Y44" s="10">
        <f t="shared" si="5"/>
        <v>711260</v>
      </c>
      <c r="Z44" s="11"/>
    </row>
    <row r="45" spans="1:28" ht="18.75" customHeight="1" x14ac:dyDescent="0.15">
      <c r="A45" s="20"/>
      <c r="B45" s="28"/>
      <c r="C45" s="28"/>
      <c r="D45" s="145" t="s">
        <v>28</v>
      </c>
      <c r="E45" s="145"/>
      <c r="F45" s="30"/>
      <c r="G45" s="109"/>
      <c r="H45" s="110"/>
      <c r="I45" s="10">
        <v>61648</v>
      </c>
      <c r="J45" s="12"/>
      <c r="K45" s="13"/>
      <c r="L45" s="10"/>
      <c r="M45" s="10">
        <v>0</v>
      </c>
      <c r="N45" s="12"/>
      <c r="O45" s="18"/>
      <c r="P45" s="69"/>
      <c r="Q45" s="25">
        <f t="shared" si="6"/>
        <v>61648</v>
      </c>
      <c r="R45" s="18"/>
      <c r="S45" s="17"/>
      <c r="T45" s="16"/>
      <c r="U45" s="16"/>
      <c r="V45" s="81"/>
      <c r="W45" s="13"/>
      <c r="X45" s="10"/>
      <c r="Y45" s="10">
        <f t="shared" si="5"/>
        <v>61648</v>
      </c>
      <c r="Z45" s="14"/>
    </row>
    <row r="46" spans="1:28" ht="18.75" customHeight="1" x14ac:dyDescent="0.15">
      <c r="A46" s="2"/>
      <c r="D46" s="145" t="s">
        <v>14</v>
      </c>
      <c r="E46" s="145"/>
      <c r="F46" s="6"/>
      <c r="G46" s="22"/>
      <c r="H46" s="23"/>
      <c r="I46" s="9">
        <v>646289</v>
      </c>
      <c r="J46" s="46"/>
      <c r="K46" s="8"/>
      <c r="L46" s="10"/>
      <c r="M46" s="16">
        <v>83632</v>
      </c>
      <c r="N46" s="46"/>
      <c r="O46" s="24"/>
      <c r="P46" s="18"/>
      <c r="Q46" s="25">
        <f t="shared" si="6"/>
        <v>729921</v>
      </c>
      <c r="R46" s="24"/>
      <c r="S46" s="17"/>
      <c r="T46" s="16"/>
      <c r="U46" s="16"/>
      <c r="V46" s="81"/>
      <c r="W46" s="8"/>
      <c r="X46" s="9"/>
      <c r="Y46" s="10">
        <f t="shared" si="5"/>
        <v>729921</v>
      </c>
      <c r="Z46" s="11"/>
    </row>
    <row r="47" spans="1:28" ht="18.75" customHeight="1" x14ac:dyDescent="0.15">
      <c r="A47" s="20"/>
      <c r="B47" s="28"/>
      <c r="C47" s="28"/>
      <c r="D47" s="145" t="s">
        <v>15</v>
      </c>
      <c r="E47" s="145"/>
      <c r="F47" s="30"/>
      <c r="G47" s="109"/>
      <c r="H47" s="110"/>
      <c r="I47" s="10">
        <v>431343</v>
      </c>
      <c r="J47" s="12"/>
      <c r="K47" s="13"/>
      <c r="L47" s="16"/>
      <c r="M47" s="16">
        <v>242832</v>
      </c>
      <c r="N47" s="12"/>
      <c r="O47" s="18"/>
      <c r="P47" s="69"/>
      <c r="Q47" s="25">
        <f t="shared" si="6"/>
        <v>674175</v>
      </c>
      <c r="R47" s="18"/>
      <c r="S47" s="17"/>
      <c r="T47" s="16"/>
      <c r="U47" s="16"/>
      <c r="V47" s="81"/>
      <c r="W47" s="13"/>
      <c r="X47" s="10"/>
      <c r="Y47" s="10">
        <f t="shared" si="5"/>
        <v>674175</v>
      </c>
      <c r="Z47" s="14"/>
    </row>
    <row r="48" spans="1:28" ht="18.75" customHeight="1" x14ac:dyDescent="0.15">
      <c r="A48" s="20"/>
      <c r="B48" s="28"/>
      <c r="C48" s="28"/>
      <c r="D48" s="145" t="s">
        <v>84</v>
      </c>
      <c r="E48" s="145"/>
      <c r="F48" s="30"/>
      <c r="G48" s="109"/>
      <c r="H48" s="110"/>
      <c r="I48" s="10">
        <v>0</v>
      </c>
      <c r="J48" s="12"/>
      <c r="K48" s="13"/>
      <c r="L48" s="16"/>
      <c r="M48" s="16">
        <v>404965</v>
      </c>
      <c r="N48" s="12"/>
      <c r="O48" s="18"/>
      <c r="P48" s="69"/>
      <c r="Q48" s="25">
        <f t="shared" si="6"/>
        <v>404965</v>
      </c>
      <c r="R48" s="18"/>
      <c r="S48" s="17"/>
      <c r="T48" s="16"/>
      <c r="U48" s="16"/>
      <c r="V48" s="81"/>
      <c r="W48" s="13"/>
      <c r="X48" s="10"/>
      <c r="Y48" s="10">
        <f t="shared" si="5"/>
        <v>404965</v>
      </c>
      <c r="Z48" s="14"/>
    </row>
    <row r="49" spans="1:26" ht="18.75" customHeight="1" x14ac:dyDescent="0.15">
      <c r="A49" s="20"/>
      <c r="B49" s="28"/>
      <c r="C49" s="28"/>
      <c r="D49" s="145" t="s">
        <v>16</v>
      </c>
      <c r="E49" s="145"/>
      <c r="F49" s="30"/>
      <c r="G49" s="109"/>
      <c r="H49" s="110"/>
      <c r="I49" s="10">
        <v>543509</v>
      </c>
      <c r="J49" s="12"/>
      <c r="K49" s="13"/>
      <c r="L49" s="16"/>
      <c r="M49" s="16">
        <v>0</v>
      </c>
      <c r="N49" s="12"/>
      <c r="O49" s="18"/>
      <c r="P49" s="18"/>
      <c r="Q49" s="110">
        <f t="shared" si="6"/>
        <v>543509</v>
      </c>
      <c r="R49" s="18"/>
      <c r="S49" s="17"/>
      <c r="T49" s="16"/>
      <c r="U49" s="16"/>
      <c r="V49" s="81"/>
      <c r="W49" s="13"/>
      <c r="X49" s="10"/>
      <c r="Y49" s="10">
        <f t="shared" si="5"/>
        <v>543509</v>
      </c>
      <c r="Z49" s="14"/>
    </row>
    <row r="50" spans="1:26" ht="18.75" customHeight="1" x14ac:dyDescent="0.15">
      <c r="A50" s="2"/>
      <c r="D50" s="147" t="s">
        <v>7</v>
      </c>
      <c r="E50" s="147"/>
      <c r="F50" s="6"/>
      <c r="G50" s="22"/>
      <c r="H50" s="23"/>
      <c r="I50" s="9">
        <v>110566</v>
      </c>
      <c r="J50" s="46"/>
      <c r="K50" s="8"/>
      <c r="L50" s="9"/>
      <c r="M50" s="9">
        <v>325253</v>
      </c>
      <c r="N50" s="46"/>
      <c r="O50" s="24"/>
      <c r="P50" s="18"/>
      <c r="Q50" s="25">
        <f t="shared" si="6"/>
        <v>435819</v>
      </c>
      <c r="R50" s="24"/>
      <c r="S50" s="17"/>
      <c r="T50" s="16"/>
      <c r="U50" s="16"/>
      <c r="V50" s="81"/>
      <c r="W50" s="8"/>
      <c r="X50" s="9"/>
      <c r="Y50" s="10">
        <f t="shared" si="5"/>
        <v>435819</v>
      </c>
      <c r="Z50" s="11"/>
    </row>
    <row r="51" spans="1:26" ht="18.75" customHeight="1" x14ac:dyDescent="0.15">
      <c r="A51" s="20"/>
      <c r="B51" s="28"/>
      <c r="C51" s="28"/>
      <c r="D51" s="145" t="s">
        <v>52</v>
      </c>
      <c r="E51" s="145"/>
      <c r="F51" s="30"/>
      <c r="G51" s="109"/>
      <c r="H51" s="110"/>
      <c r="I51" s="10">
        <v>138900</v>
      </c>
      <c r="J51" s="12"/>
      <c r="K51" s="13"/>
      <c r="L51" s="10"/>
      <c r="M51" s="10">
        <v>6000</v>
      </c>
      <c r="N51" s="12"/>
      <c r="O51" s="18"/>
      <c r="P51" s="69"/>
      <c r="Q51" s="25">
        <f t="shared" si="6"/>
        <v>144900</v>
      </c>
      <c r="R51" s="18"/>
      <c r="S51" s="17"/>
      <c r="T51" s="16"/>
      <c r="U51" s="16"/>
      <c r="V51" s="81"/>
      <c r="W51" s="13"/>
      <c r="X51" s="10"/>
      <c r="Y51" s="10">
        <f t="shared" si="5"/>
        <v>144900</v>
      </c>
      <c r="Z51" s="14"/>
    </row>
    <row r="52" spans="1:26" ht="18.75" customHeight="1" x14ac:dyDescent="0.15">
      <c r="A52" s="2"/>
      <c r="D52" s="145" t="s">
        <v>8</v>
      </c>
      <c r="E52" s="145"/>
      <c r="F52" s="6"/>
      <c r="G52" s="22"/>
      <c r="H52" s="23"/>
      <c r="I52" s="9">
        <v>164515</v>
      </c>
      <c r="J52" s="46"/>
      <c r="K52" s="8"/>
      <c r="L52" s="9"/>
      <c r="M52" s="9">
        <v>205637</v>
      </c>
      <c r="N52" s="46"/>
      <c r="O52" s="24"/>
      <c r="P52" s="18"/>
      <c r="Q52" s="25">
        <f t="shared" si="6"/>
        <v>370152</v>
      </c>
      <c r="R52" s="24"/>
      <c r="S52" s="17"/>
      <c r="T52" s="16"/>
      <c r="U52" s="16"/>
      <c r="V52" s="81"/>
      <c r="W52" s="8"/>
      <c r="X52" s="9"/>
      <c r="Y52" s="10">
        <f t="shared" si="5"/>
        <v>370152</v>
      </c>
      <c r="Z52" s="11"/>
    </row>
    <row r="53" spans="1:26" ht="18.75" customHeight="1" x14ac:dyDescent="0.15">
      <c r="A53" s="20"/>
      <c r="B53" s="28"/>
      <c r="C53" s="28"/>
      <c r="D53" s="145" t="s">
        <v>29</v>
      </c>
      <c r="E53" s="145"/>
      <c r="F53" s="30"/>
      <c r="G53" s="109"/>
      <c r="H53" s="110"/>
      <c r="I53" s="10">
        <v>31600</v>
      </c>
      <c r="J53" s="12"/>
      <c r="K53" s="13"/>
      <c r="L53" s="10"/>
      <c r="M53" s="10">
        <v>0</v>
      </c>
      <c r="N53" s="12"/>
      <c r="O53" s="18"/>
      <c r="P53" s="69"/>
      <c r="Q53" s="25">
        <f t="shared" si="6"/>
        <v>31600</v>
      </c>
      <c r="R53" s="18"/>
      <c r="S53" s="17"/>
      <c r="T53" s="16"/>
      <c r="U53" s="16"/>
      <c r="V53" s="81"/>
      <c r="W53" s="13"/>
      <c r="X53" s="10"/>
      <c r="Y53" s="10">
        <f t="shared" si="5"/>
        <v>31600</v>
      </c>
      <c r="Z53" s="14"/>
    </row>
    <row r="54" spans="1:26" ht="18.75" customHeight="1" x14ac:dyDescent="0.15">
      <c r="A54" s="2"/>
      <c r="D54" s="145" t="s">
        <v>31</v>
      </c>
      <c r="E54" s="145"/>
      <c r="F54" s="6"/>
      <c r="G54" s="22"/>
      <c r="H54" s="23"/>
      <c r="I54" s="9">
        <v>13520</v>
      </c>
      <c r="J54" s="46"/>
      <c r="K54" s="8"/>
      <c r="L54" s="9"/>
      <c r="M54" s="9">
        <v>0</v>
      </c>
      <c r="N54" s="46"/>
      <c r="O54" s="24"/>
      <c r="P54" s="18"/>
      <c r="Q54" s="25">
        <f t="shared" si="6"/>
        <v>13520</v>
      </c>
      <c r="R54" s="24"/>
      <c r="S54" s="17"/>
      <c r="T54" s="16"/>
      <c r="U54" s="16"/>
      <c r="V54" s="81"/>
      <c r="W54" s="8"/>
      <c r="X54" s="9"/>
      <c r="Y54" s="10">
        <f t="shared" si="5"/>
        <v>13520</v>
      </c>
      <c r="Z54" s="11"/>
    </row>
    <row r="55" spans="1:26" ht="18.75" customHeight="1" x14ac:dyDescent="0.15">
      <c r="A55" s="20"/>
      <c r="B55" s="28"/>
      <c r="C55" s="28"/>
      <c r="D55" s="145" t="s">
        <v>32</v>
      </c>
      <c r="E55" s="145"/>
      <c r="F55" s="30"/>
      <c r="G55" s="109"/>
      <c r="H55" s="110"/>
      <c r="I55" s="10">
        <v>29205</v>
      </c>
      <c r="J55" s="12"/>
      <c r="K55" s="13"/>
      <c r="L55" s="10"/>
      <c r="M55" s="10">
        <v>0</v>
      </c>
      <c r="N55" s="12"/>
      <c r="O55" s="18"/>
      <c r="P55" s="69"/>
      <c r="Q55" s="25">
        <f t="shared" si="6"/>
        <v>29205</v>
      </c>
      <c r="R55" s="18"/>
      <c r="S55" s="17"/>
      <c r="T55" s="16"/>
      <c r="U55" s="16"/>
      <c r="V55" s="81"/>
      <c r="W55" s="13"/>
      <c r="X55" s="10"/>
      <c r="Y55" s="10">
        <f t="shared" si="5"/>
        <v>29205</v>
      </c>
      <c r="Z55" s="14"/>
    </row>
    <row r="56" spans="1:26" ht="18.75" customHeight="1" x14ac:dyDescent="0.15">
      <c r="A56" s="20"/>
      <c r="B56" s="28"/>
      <c r="C56" s="28"/>
      <c r="D56" s="145" t="s">
        <v>17</v>
      </c>
      <c r="E56" s="145"/>
      <c r="F56" s="30"/>
      <c r="G56" s="109"/>
      <c r="H56" s="110"/>
      <c r="I56" s="10">
        <v>44110</v>
      </c>
      <c r="J56" s="12"/>
      <c r="K56" s="13"/>
      <c r="L56" s="10"/>
      <c r="M56" s="10">
        <v>59565</v>
      </c>
      <c r="N56" s="12"/>
      <c r="O56" s="18"/>
      <c r="P56" s="69"/>
      <c r="Q56" s="25">
        <f t="shared" si="6"/>
        <v>103675</v>
      </c>
      <c r="R56" s="18"/>
      <c r="S56" s="17"/>
      <c r="T56" s="16"/>
      <c r="U56" s="16"/>
      <c r="V56" s="81"/>
      <c r="W56" s="13"/>
      <c r="X56" s="10"/>
      <c r="Y56" s="10">
        <f t="shared" si="5"/>
        <v>103675</v>
      </c>
      <c r="Z56" s="14"/>
    </row>
    <row r="57" spans="1:26" ht="18.75" customHeight="1" x14ac:dyDescent="0.15">
      <c r="A57" s="20"/>
      <c r="B57" s="28"/>
      <c r="C57" s="28"/>
      <c r="D57" s="145" t="s">
        <v>21</v>
      </c>
      <c r="E57" s="145"/>
      <c r="F57" s="30"/>
      <c r="G57" s="109"/>
      <c r="H57" s="110"/>
      <c r="I57" s="10">
        <v>332478</v>
      </c>
      <c r="J57" s="12"/>
      <c r="K57" s="13"/>
      <c r="L57" s="10"/>
      <c r="M57" s="10">
        <v>0</v>
      </c>
      <c r="N57" s="12"/>
      <c r="O57" s="18"/>
      <c r="P57" s="69"/>
      <c r="Q57" s="25">
        <f t="shared" si="6"/>
        <v>332478</v>
      </c>
      <c r="R57" s="18"/>
      <c r="S57" s="17"/>
      <c r="T57" s="16"/>
      <c r="U57" s="16"/>
      <c r="V57" s="81"/>
      <c r="W57" s="17"/>
      <c r="X57" s="16"/>
      <c r="Y57" s="10">
        <f t="shared" si="5"/>
        <v>332478</v>
      </c>
      <c r="Z57" s="19"/>
    </row>
    <row r="58" spans="1:26" ht="18.75" customHeight="1" x14ac:dyDescent="0.15">
      <c r="A58" s="20"/>
      <c r="B58" s="28"/>
      <c r="C58" s="28"/>
      <c r="D58" s="145" t="s">
        <v>60</v>
      </c>
      <c r="E58" s="145"/>
      <c r="F58" s="30"/>
      <c r="G58" s="109"/>
      <c r="H58" s="110"/>
      <c r="I58" s="10">
        <v>78337</v>
      </c>
      <c r="J58" s="12"/>
      <c r="K58" s="13"/>
      <c r="L58" s="10"/>
      <c r="M58" s="10">
        <v>65741</v>
      </c>
      <c r="N58" s="12"/>
      <c r="O58" s="18"/>
      <c r="P58" s="69"/>
      <c r="Q58" s="25">
        <f t="shared" si="6"/>
        <v>144078</v>
      </c>
      <c r="R58" s="18"/>
      <c r="S58" s="13"/>
      <c r="T58" s="10"/>
      <c r="U58" s="10"/>
      <c r="V58" s="80"/>
      <c r="W58" s="17"/>
      <c r="X58" s="16"/>
      <c r="Y58" s="16">
        <f t="shared" si="5"/>
        <v>144078</v>
      </c>
      <c r="Z58" s="14"/>
    </row>
    <row r="59" spans="1:26" ht="18.75" customHeight="1" x14ac:dyDescent="0.15">
      <c r="A59" s="148" t="s">
        <v>25</v>
      </c>
      <c r="B59" s="149"/>
      <c r="C59" s="149"/>
      <c r="D59" s="149"/>
      <c r="E59" s="149"/>
      <c r="F59" s="150"/>
      <c r="G59" s="139" t="s">
        <v>58</v>
      </c>
      <c r="H59" s="140"/>
      <c r="I59" s="140"/>
      <c r="J59" s="151"/>
      <c r="K59" s="139" t="s">
        <v>59</v>
      </c>
      <c r="L59" s="140"/>
      <c r="M59" s="140"/>
      <c r="N59" s="151"/>
      <c r="O59" s="104"/>
      <c r="P59" s="105"/>
      <c r="Q59" s="105" t="s">
        <v>63</v>
      </c>
      <c r="R59" s="105"/>
      <c r="S59" s="148" t="s">
        <v>36</v>
      </c>
      <c r="T59" s="149"/>
      <c r="U59" s="149"/>
      <c r="V59" s="150"/>
      <c r="W59" s="148" t="s">
        <v>53</v>
      </c>
      <c r="X59" s="149"/>
      <c r="Y59" s="149"/>
      <c r="Z59" s="150"/>
    </row>
    <row r="60" spans="1:26" ht="18.75" customHeight="1" x14ac:dyDescent="0.15">
      <c r="A60" s="20"/>
      <c r="B60" s="28"/>
      <c r="C60" s="28" t="s">
        <v>18</v>
      </c>
      <c r="D60" s="28"/>
      <c r="E60" s="28"/>
      <c r="F60" s="30"/>
      <c r="G60" s="59"/>
      <c r="H60" s="18"/>
      <c r="I60" s="18"/>
      <c r="J60" s="12"/>
      <c r="K60" s="59"/>
      <c r="L60" s="18"/>
      <c r="M60" s="18"/>
      <c r="N60" s="12"/>
      <c r="O60" s="59"/>
      <c r="P60" s="18"/>
      <c r="Q60" s="18"/>
      <c r="R60" s="18"/>
      <c r="S60" s="109" t="s">
        <v>26</v>
      </c>
      <c r="T60" s="110"/>
      <c r="U60" s="110">
        <f>SUM(U61:U77)</f>
        <v>4593717</v>
      </c>
      <c r="V60" s="14" t="s">
        <v>27</v>
      </c>
      <c r="W60" s="109" t="s">
        <v>26</v>
      </c>
      <c r="X60" s="110"/>
      <c r="Y60" s="10">
        <f>SUM(Y61:Y77)</f>
        <v>4593717</v>
      </c>
      <c r="Z60" s="14" t="s">
        <v>27</v>
      </c>
    </row>
    <row r="61" spans="1:26" ht="18.75" customHeight="1" x14ac:dyDescent="0.15">
      <c r="A61" s="2"/>
      <c r="D61" s="145" t="s">
        <v>19</v>
      </c>
      <c r="E61" s="145"/>
      <c r="F61" s="6"/>
      <c r="G61" s="59"/>
      <c r="H61" s="18"/>
      <c r="I61" s="18"/>
      <c r="J61" s="12"/>
      <c r="K61" s="59"/>
      <c r="L61" s="18"/>
      <c r="M61" s="18"/>
      <c r="N61" s="12"/>
      <c r="O61" s="59"/>
      <c r="P61" s="18"/>
      <c r="Q61" s="18"/>
      <c r="R61" s="18"/>
      <c r="S61" s="8"/>
      <c r="T61" s="9"/>
      <c r="U61" s="9">
        <v>2267455</v>
      </c>
      <c r="V61" s="46"/>
      <c r="W61" s="8"/>
      <c r="X61" s="9"/>
      <c r="Y61" s="9">
        <f t="shared" ref="Y61:Y77" si="7">SUM(I61,U61)</f>
        <v>2267455</v>
      </c>
      <c r="Z61" s="11"/>
    </row>
    <row r="62" spans="1:26" ht="18.75" customHeight="1" x14ac:dyDescent="0.15">
      <c r="A62" s="20"/>
      <c r="B62" s="28"/>
      <c r="C62" s="28"/>
      <c r="D62" s="145" t="s">
        <v>20</v>
      </c>
      <c r="E62" s="145"/>
      <c r="F62" s="30"/>
      <c r="G62" s="59"/>
      <c r="H62" s="18"/>
      <c r="I62" s="18"/>
      <c r="J62" s="12"/>
      <c r="K62" s="59"/>
      <c r="L62" s="18"/>
      <c r="M62" s="18"/>
      <c r="N62" s="12"/>
      <c r="O62" s="59"/>
      <c r="P62" s="18"/>
      <c r="Q62" s="18"/>
      <c r="R62" s="18"/>
      <c r="S62" s="13"/>
      <c r="T62" s="10"/>
      <c r="U62" s="10">
        <v>338018</v>
      </c>
      <c r="V62" s="12"/>
      <c r="W62" s="13"/>
      <c r="X62" s="10"/>
      <c r="Y62" s="10">
        <f t="shared" si="7"/>
        <v>338018</v>
      </c>
      <c r="Z62" s="14"/>
    </row>
    <row r="63" spans="1:26" ht="18.75" customHeight="1" x14ac:dyDescent="0.15">
      <c r="A63" s="20"/>
      <c r="B63" s="28"/>
      <c r="C63" s="28"/>
      <c r="D63" s="145" t="s">
        <v>13</v>
      </c>
      <c r="E63" s="145"/>
      <c r="F63" s="30"/>
      <c r="G63" s="109"/>
      <c r="H63" s="110"/>
      <c r="I63" s="10"/>
      <c r="J63" s="12"/>
      <c r="K63" s="13"/>
      <c r="L63" s="10"/>
      <c r="M63" s="10"/>
      <c r="N63" s="12"/>
      <c r="O63" s="59"/>
      <c r="P63" s="18"/>
      <c r="Q63" s="18"/>
      <c r="R63" s="18"/>
      <c r="S63" s="13"/>
      <c r="T63" s="10"/>
      <c r="U63" s="10">
        <v>22000</v>
      </c>
      <c r="V63" s="12"/>
      <c r="W63" s="13"/>
      <c r="X63" s="10"/>
      <c r="Y63" s="10">
        <f t="shared" si="7"/>
        <v>22000</v>
      </c>
      <c r="Z63" s="14"/>
    </row>
    <row r="64" spans="1:26" ht="18.75" customHeight="1" x14ac:dyDescent="0.15">
      <c r="A64" s="20"/>
      <c r="B64" s="28"/>
      <c r="C64" s="28"/>
      <c r="D64" s="145" t="s">
        <v>6</v>
      </c>
      <c r="E64" s="145"/>
      <c r="F64" s="30"/>
      <c r="G64" s="109"/>
      <c r="H64" s="110"/>
      <c r="I64" s="10"/>
      <c r="J64" s="12"/>
      <c r="K64" s="13"/>
      <c r="L64" s="10"/>
      <c r="M64" s="10"/>
      <c r="N64" s="12"/>
      <c r="O64" s="59"/>
      <c r="P64" s="18"/>
      <c r="Q64" s="18"/>
      <c r="R64" s="18"/>
      <c r="S64" s="13"/>
      <c r="T64" s="10"/>
      <c r="U64" s="10">
        <v>15790</v>
      </c>
      <c r="V64" s="12"/>
      <c r="W64" s="13"/>
      <c r="X64" s="10"/>
      <c r="Y64" s="10">
        <f t="shared" si="7"/>
        <v>15790</v>
      </c>
      <c r="Z64" s="14"/>
    </row>
    <row r="65" spans="1:26" ht="18.75" customHeight="1" x14ac:dyDescent="0.15">
      <c r="A65" s="20"/>
      <c r="B65" s="28"/>
      <c r="C65" s="28"/>
      <c r="D65" s="145" t="s">
        <v>33</v>
      </c>
      <c r="E65" s="145"/>
      <c r="F65" s="30"/>
      <c r="G65" s="59"/>
      <c r="H65" s="18"/>
      <c r="I65" s="18"/>
      <c r="J65" s="12"/>
      <c r="K65" s="59"/>
      <c r="L65" s="18"/>
      <c r="M65" s="18"/>
      <c r="N65" s="12"/>
      <c r="O65" s="59"/>
      <c r="P65" s="18"/>
      <c r="Q65" s="18"/>
      <c r="R65" s="18"/>
      <c r="S65" s="13"/>
      <c r="T65" s="10"/>
      <c r="U65" s="10">
        <v>241481</v>
      </c>
      <c r="V65" s="12"/>
      <c r="W65" s="13"/>
      <c r="X65" s="10"/>
      <c r="Y65" s="10">
        <f t="shared" si="7"/>
        <v>241481</v>
      </c>
      <c r="Z65" s="14"/>
    </row>
    <row r="66" spans="1:26" ht="18.75" customHeight="1" x14ac:dyDescent="0.15">
      <c r="A66" s="2"/>
      <c r="D66" s="145" t="s">
        <v>34</v>
      </c>
      <c r="E66" s="145"/>
      <c r="F66" s="6"/>
      <c r="G66" s="59"/>
      <c r="H66" s="18"/>
      <c r="I66" s="18"/>
      <c r="J66" s="12"/>
      <c r="K66" s="59"/>
      <c r="L66" s="18"/>
      <c r="M66" s="18"/>
      <c r="N66" s="12"/>
      <c r="O66" s="59"/>
      <c r="P66" s="18"/>
      <c r="Q66" s="18"/>
      <c r="R66" s="18"/>
      <c r="S66" s="8"/>
      <c r="T66" s="9"/>
      <c r="U66" s="9">
        <v>313310</v>
      </c>
      <c r="V66" s="46"/>
      <c r="W66" s="8"/>
      <c r="X66" s="9"/>
      <c r="Y66" s="9">
        <f t="shared" si="7"/>
        <v>313310</v>
      </c>
      <c r="Z66" s="11"/>
    </row>
    <row r="67" spans="1:26" ht="18.75" customHeight="1" x14ac:dyDescent="0.15">
      <c r="A67" s="20"/>
      <c r="B67" s="28"/>
      <c r="C67" s="28"/>
      <c r="D67" s="145" t="s">
        <v>28</v>
      </c>
      <c r="E67" s="145"/>
      <c r="F67" s="30"/>
      <c r="G67" s="77"/>
      <c r="H67" s="68"/>
      <c r="I67" s="68"/>
      <c r="J67" s="78"/>
      <c r="K67" s="77"/>
      <c r="L67" s="68"/>
      <c r="M67" s="68"/>
      <c r="N67" s="78"/>
      <c r="O67" s="77"/>
      <c r="P67" s="68"/>
      <c r="Q67" s="68"/>
      <c r="R67" s="68"/>
      <c r="S67" s="13"/>
      <c r="T67" s="10"/>
      <c r="U67" s="10">
        <v>12912</v>
      </c>
      <c r="V67" s="12"/>
      <c r="W67" s="13"/>
      <c r="X67" s="10"/>
      <c r="Y67" s="10">
        <f t="shared" si="7"/>
        <v>12912</v>
      </c>
      <c r="Z67" s="14"/>
    </row>
    <row r="68" spans="1:26" ht="18.75" customHeight="1" x14ac:dyDescent="0.15">
      <c r="A68" s="20"/>
      <c r="B68" s="28"/>
      <c r="C68" s="28"/>
      <c r="D68" s="145" t="s">
        <v>14</v>
      </c>
      <c r="E68" s="145"/>
      <c r="F68" s="30"/>
      <c r="G68" s="59"/>
      <c r="H68" s="18"/>
      <c r="I68" s="18"/>
      <c r="J68" s="12"/>
      <c r="K68" s="59"/>
      <c r="L68" s="18"/>
      <c r="M68" s="18"/>
      <c r="N68" s="12"/>
      <c r="O68" s="59"/>
      <c r="P68" s="18"/>
      <c r="Q68" s="18"/>
      <c r="R68" s="18"/>
      <c r="S68" s="13"/>
      <c r="T68" s="10"/>
      <c r="U68" s="10">
        <v>76112</v>
      </c>
      <c r="V68" s="12"/>
      <c r="W68" s="13"/>
      <c r="X68" s="10"/>
      <c r="Y68" s="10">
        <f t="shared" si="7"/>
        <v>76112</v>
      </c>
      <c r="Z68" s="14"/>
    </row>
    <row r="69" spans="1:26" ht="18.75" customHeight="1" x14ac:dyDescent="0.15">
      <c r="A69" s="20"/>
      <c r="B69" s="28"/>
      <c r="C69" s="28"/>
      <c r="D69" s="145" t="s">
        <v>15</v>
      </c>
      <c r="E69" s="145"/>
      <c r="F69" s="30"/>
      <c r="G69" s="59"/>
      <c r="H69" s="18"/>
      <c r="I69" s="18"/>
      <c r="J69" s="12"/>
      <c r="K69" s="59"/>
      <c r="L69" s="18"/>
      <c r="M69" s="18"/>
      <c r="N69" s="12"/>
      <c r="O69" s="59"/>
      <c r="P69" s="18"/>
      <c r="Q69" s="18"/>
      <c r="R69" s="18"/>
      <c r="S69" s="13"/>
      <c r="T69" s="10"/>
      <c r="U69" s="10">
        <v>46477</v>
      </c>
      <c r="V69" s="12"/>
      <c r="W69" s="13"/>
      <c r="X69" s="10"/>
      <c r="Y69" s="10">
        <f t="shared" si="7"/>
        <v>46477</v>
      </c>
      <c r="Z69" s="14"/>
    </row>
    <row r="70" spans="1:26" ht="18.75" customHeight="1" x14ac:dyDescent="0.15">
      <c r="A70" s="20"/>
      <c r="B70" s="28"/>
      <c r="C70" s="28"/>
      <c r="D70" s="145" t="s">
        <v>16</v>
      </c>
      <c r="E70" s="145"/>
      <c r="F70" s="30"/>
      <c r="G70" s="59"/>
      <c r="H70" s="18"/>
      <c r="I70" s="18"/>
      <c r="J70" s="12"/>
      <c r="K70" s="59"/>
      <c r="L70" s="18"/>
      <c r="M70" s="18"/>
      <c r="N70" s="12"/>
      <c r="O70" s="59"/>
      <c r="P70" s="18"/>
      <c r="Q70" s="18"/>
      <c r="R70" s="18"/>
      <c r="S70" s="13"/>
      <c r="T70" s="10"/>
      <c r="U70" s="10">
        <v>39901</v>
      </c>
      <c r="V70" s="12"/>
      <c r="W70" s="13"/>
      <c r="X70" s="10"/>
      <c r="Y70" s="10">
        <f t="shared" si="7"/>
        <v>39901</v>
      </c>
      <c r="Z70" s="14"/>
    </row>
    <row r="71" spans="1:26" ht="18.75" customHeight="1" x14ac:dyDescent="0.15">
      <c r="A71" s="2"/>
      <c r="D71" s="147" t="s">
        <v>7</v>
      </c>
      <c r="E71" s="147"/>
      <c r="F71" s="6"/>
      <c r="G71" s="59"/>
      <c r="H71" s="18"/>
      <c r="I71" s="18"/>
      <c r="J71" s="12"/>
      <c r="K71" s="59"/>
      <c r="L71" s="18"/>
      <c r="M71" s="18"/>
      <c r="N71" s="12"/>
      <c r="O71" s="59"/>
      <c r="P71" s="18"/>
      <c r="Q71" s="18"/>
      <c r="R71" s="18"/>
      <c r="S71" s="8"/>
      <c r="T71" s="9"/>
      <c r="U71" s="9">
        <v>33372</v>
      </c>
      <c r="V71" s="46"/>
      <c r="W71" s="8"/>
      <c r="X71" s="9"/>
      <c r="Y71" s="9">
        <f t="shared" si="7"/>
        <v>33372</v>
      </c>
      <c r="Z71" s="11"/>
    </row>
    <row r="72" spans="1:26" ht="18.75" customHeight="1" x14ac:dyDescent="0.15">
      <c r="A72" s="20"/>
      <c r="B72" s="28"/>
      <c r="C72" s="28"/>
      <c r="D72" s="145" t="s">
        <v>52</v>
      </c>
      <c r="E72" s="145"/>
      <c r="F72" s="30"/>
      <c r="G72" s="59"/>
      <c r="H72" s="18"/>
      <c r="I72" s="18"/>
      <c r="J72" s="12"/>
      <c r="K72" s="59"/>
      <c r="L72" s="18"/>
      <c r="M72" s="18"/>
      <c r="N72" s="12"/>
      <c r="O72" s="59"/>
      <c r="P72" s="18"/>
      <c r="Q72" s="18"/>
      <c r="R72" s="18"/>
      <c r="S72" s="13"/>
      <c r="T72" s="10"/>
      <c r="U72" s="10">
        <v>47000</v>
      </c>
      <c r="V72" s="12"/>
      <c r="W72" s="13"/>
      <c r="X72" s="10"/>
      <c r="Y72" s="10">
        <f t="shared" si="7"/>
        <v>47000</v>
      </c>
      <c r="Z72" s="14"/>
    </row>
    <row r="73" spans="1:26" ht="18.75" customHeight="1" x14ac:dyDescent="0.15">
      <c r="A73" s="2"/>
      <c r="D73" s="145" t="s">
        <v>8</v>
      </c>
      <c r="E73" s="145"/>
      <c r="F73" s="6"/>
      <c r="G73" s="79"/>
      <c r="H73" s="69"/>
      <c r="I73" s="69"/>
      <c r="J73" s="92"/>
      <c r="K73" s="79"/>
      <c r="L73" s="69"/>
      <c r="M73" s="69"/>
      <c r="N73" s="92"/>
      <c r="O73" s="79"/>
      <c r="P73" s="69"/>
      <c r="Q73" s="69"/>
      <c r="R73" s="69"/>
      <c r="S73" s="8"/>
      <c r="T73" s="9"/>
      <c r="U73" s="9">
        <v>41129</v>
      </c>
      <c r="V73" s="46"/>
      <c r="W73" s="8"/>
      <c r="X73" s="9"/>
      <c r="Y73" s="9">
        <f t="shared" si="7"/>
        <v>41129</v>
      </c>
      <c r="Z73" s="11"/>
    </row>
    <row r="74" spans="1:26" ht="18.75" customHeight="1" x14ac:dyDescent="0.15">
      <c r="A74" s="20"/>
      <c r="B74" s="28"/>
      <c r="C74" s="28"/>
      <c r="D74" s="145" t="s">
        <v>29</v>
      </c>
      <c r="E74" s="145"/>
      <c r="F74" s="30"/>
      <c r="G74" s="79"/>
      <c r="H74" s="69"/>
      <c r="I74" s="69"/>
      <c r="J74" s="92"/>
      <c r="K74" s="79"/>
      <c r="L74" s="69"/>
      <c r="M74" s="69"/>
      <c r="N74" s="92"/>
      <c r="O74" s="79"/>
      <c r="P74" s="69"/>
      <c r="Q74" s="69"/>
      <c r="R74" s="69"/>
      <c r="S74" s="13"/>
      <c r="T74" s="10"/>
      <c r="U74" s="10">
        <v>960100</v>
      </c>
      <c r="V74" s="12"/>
      <c r="W74" s="13"/>
      <c r="X74" s="10"/>
      <c r="Y74" s="10">
        <f t="shared" si="7"/>
        <v>960100</v>
      </c>
      <c r="Z74" s="14"/>
    </row>
    <row r="75" spans="1:26" ht="18.75" customHeight="1" x14ac:dyDescent="0.15">
      <c r="A75" s="20"/>
      <c r="B75" s="28"/>
      <c r="C75" s="28"/>
      <c r="D75" s="145" t="s">
        <v>31</v>
      </c>
      <c r="E75" s="145"/>
      <c r="F75" s="30"/>
      <c r="G75" s="79"/>
      <c r="H75" s="69"/>
      <c r="I75" s="69"/>
      <c r="J75" s="92"/>
      <c r="K75" s="79"/>
      <c r="L75" s="69"/>
      <c r="M75" s="69"/>
      <c r="N75" s="92"/>
      <c r="O75" s="79"/>
      <c r="P75" s="69"/>
      <c r="Q75" s="69"/>
      <c r="R75" s="69"/>
      <c r="S75" s="17"/>
      <c r="T75" s="16"/>
      <c r="U75" s="10">
        <v>3380</v>
      </c>
      <c r="V75" s="12"/>
      <c r="W75" s="13"/>
      <c r="X75" s="10"/>
      <c r="Y75" s="10">
        <f t="shared" si="7"/>
        <v>3380</v>
      </c>
      <c r="Z75" s="14"/>
    </row>
    <row r="76" spans="1:26" ht="18.75" customHeight="1" x14ac:dyDescent="0.15">
      <c r="A76" s="20"/>
      <c r="B76" s="28"/>
      <c r="C76" s="28"/>
      <c r="D76" s="145" t="s">
        <v>17</v>
      </c>
      <c r="E76" s="145"/>
      <c r="F76" s="30"/>
      <c r="G76" s="79"/>
      <c r="H76" s="69"/>
      <c r="I76" s="69"/>
      <c r="J76" s="92"/>
      <c r="K76" s="79"/>
      <c r="L76" s="69"/>
      <c r="M76" s="69"/>
      <c r="N76" s="92"/>
      <c r="O76" s="79"/>
      <c r="P76" s="69"/>
      <c r="Q76" s="69"/>
      <c r="R76" s="69"/>
      <c r="S76" s="17"/>
      <c r="T76" s="16"/>
      <c r="U76" s="10">
        <v>52160</v>
      </c>
      <c r="V76" s="12"/>
      <c r="W76" s="13"/>
      <c r="X76" s="10"/>
      <c r="Y76" s="10">
        <f t="shared" si="7"/>
        <v>52160</v>
      </c>
      <c r="Z76" s="14"/>
    </row>
    <row r="77" spans="1:26" ht="18.75" customHeight="1" x14ac:dyDescent="0.15">
      <c r="A77" s="20"/>
      <c r="B77" s="28"/>
      <c r="C77" s="28"/>
      <c r="D77" s="145" t="s">
        <v>21</v>
      </c>
      <c r="E77" s="145"/>
      <c r="F77" s="30"/>
      <c r="G77" s="79"/>
      <c r="H77" s="69"/>
      <c r="I77" s="69"/>
      <c r="J77" s="92"/>
      <c r="K77" s="79"/>
      <c r="L77" s="69"/>
      <c r="M77" s="69"/>
      <c r="N77" s="92"/>
      <c r="O77" s="79"/>
      <c r="P77" s="69"/>
      <c r="Q77" s="69"/>
      <c r="R77" s="69"/>
      <c r="S77" s="17"/>
      <c r="T77" s="16"/>
      <c r="U77" s="10">
        <v>83120</v>
      </c>
      <c r="V77" s="12"/>
      <c r="W77" s="13"/>
      <c r="X77" s="16"/>
      <c r="Y77" s="16">
        <f t="shared" si="7"/>
        <v>83120</v>
      </c>
      <c r="Z77" s="14"/>
    </row>
    <row r="78" spans="1:26" ht="18.75" customHeight="1" thickBot="1" x14ac:dyDescent="0.2">
      <c r="A78" s="32"/>
      <c r="B78" s="33" t="s">
        <v>22</v>
      </c>
      <c r="C78" s="33"/>
      <c r="D78" s="33"/>
      <c r="E78" s="33"/>
      <c r="F78" s="34"/>
      <c r="G78" s="99"/>
      <c r="H78" s="100"/>
      <c r="I78" s="43">
        <f>SUM(I38:I58)</f>
        <v>18933939</v>
      </c>
      <c r="J78" s="42"/>
      <c r="K78" s="73"/>
      <c r="L78" s="43"/>
      <c r="M78" s="43">
        <f>SUM(M38:M58)</f>
        <v>11926537</v>
      </c>
      <c r="N78" s="44"/>
      <c r="O78" s="82"/>
      <c r="P78" s="44"/>
      <c r="Q78" s="44">
        <f>SUM(I78,M78)</f>
        <v>30860476</v>
      </c>
      <c r="R78" s="44"/>
      <c r="S78" s="39"/>
      <c r="T78" s="36"/>
      <c r="U78" s="36">
        <f>SUM(U61:U77)</f>
        <v>4593717</v>
      </c>
      <c r="V78" s="35"/>
      <c r="W78" s="32"/>
      <c r="X78" s="33"/>
      <c r="Y78" s="36">
        <f>SUM(Q78,U78)</f>
        <v>35454193</v>
      </c>
      <c r="Z78" s="38"/>
    </row>
    <row r="79" spans="1:26" ht="18.75" customHeight="1" thickBot="1" x14ac:dyDescent="0.2">
      <c r="A79" s="40"/>
      <c r="B79" s="41" t="s">
        <v>23</v>
      </c>
      <c r="C79" s="41"/>
      <c r="D79" s="41"/>
      <c r="E79" s="41"/>
      <c r="F79" s="41"/>
      <c r="G79" s="153">
        <f>I35-I78</f>
        <v>-381668</v>
      </c>
      <c r="H79" s="154"/>
      <c r="I79" s="154"/>
      <c r="J79" s="42"/>
      <c r="K79" s="41"/>
      <c r="L79" s="41"/>
      <c r="M79" s="43">
        <f>M35-M78</f>
        <v>0</v>
      </c>
      <c r="N79" s="44"/>
      <c r="O79" s="153">
        <f>Q35-Q78</f>
        <v>-381668</v>
      </c>
      <c r="P79" s="154"/>
      <c r="Q79" s="154"/>
      <c r="R79" s="44"/>
      <c r="S79" s="155">
        <f>U35-U78</f>
        <v>2169768</v>
      </c>
      <c r="T79" s="156"/>
      <c r="U79" s="156"/>
      <c r="V79" s="42"/>
      <c r="W79" s="155">
        <f>SUM(O79,S79)</f>
        <v>1788100</v>
      </c>
      <c r="X79" s="156"/>
      <c r="Y79" s="156"/>
      <c r="Z79" s="45"/>
    </row>
    <row r="80" spans="1:26" ht="18.75" customHeight="1" x14ac:dyDescent="0.15">
      <c r="A80" s="29" t="s">
        <v>70</v>
      </c>
      <c r="B80" s="52"/>
      <c r="C80" s="52"/>
      <c r="D80" s="52"/>
      <c r="E80" s="52"/>
      <c r="F80" s="52"/>
      <c r="G80" s="75"/>
      <c r="H80" s="76"/>
      <c r="I80" s="76"/>
      <c r="J80" s="54"/>
      <c r="K80" s="52"/>
      <c r="L80" s="52"/>
      <c r="M80" s="53"/>
      <c r="N80" s="57"/>
      <c r="O80" s="75"/>
      <c r="P80" s="76"/>
      <c r="Q80" s="76"/>
      <c r="R80" s="57"/>
      <c r="S80" s="83"/>
      <c r="T80" s="84"/>
      <c r="U80" s="84"/>
      <c r="V80" s="54"/>
      <c r="W80" s="83"/>
      <c r="X80" s="84"/>
      <c r="Y80" s="84"/>
      <c r="Z80" s="56"/>
    </row>
    <row r="81" spans="1:26" ht="18.75" customHeight="1" x14ac:dyDescent="0.15">
      <c r="A81" s="20"/>
      <c r="B81" s="28" t="s">
        <v>65</v>
      </c>
      <c r="C81" s="28"/>
      <c r="D81" s="28"/>
      <c r="E81" s="28"/>
      <c r="F81" s="28"/>
      <c r="G81" s="109"/>
      <c r="H81" s="110"/>
      <c r="I81" s="110"/>
      <c r="J81" s="12"/>
      <c r="K81" s="28"/>
      <c r="L81" s="28"/>
      <c r="M81" s="10"/>
      <c r="N81" s="18"/>
      <c r="O81" s="109"/>
      <c r="P81" s="110"/>
      <c r="Q81" s="110"/>
      <c r="R81" s="18"/>
      <c r="S81" s="85"/>
      <c r="T81" s="86"/>
      <c r="U81" s="86"/>
      <c r="V81" s="12"/>
      <c r="W81" s="85"/>
      <c r="X81" s="86"/>
      <c r="Y81" s="86"/>
      <c r="Z81" s="14"/>
    </row>
    <row r="82" spans="1:26" ht="18.75" customHeight="1" x14ac:dyDescent="0.15">
      <c r="A82" s="27"/>
      <c r="B82" s="21" t="s">
        <v>67</v>
      </c>
      <c r="C82" s="21"/>
      <c r="D82" s="21"/>
      <c r="E82" s="21"/>
      <c r="F82" s="21"/>
      <c r="G82" s="31"/>
      <c r="H82" s="25"/>
      <c r="I82" s="25">
        <v>0</v>
      </c>
      <c r="J82" s="92"/>
      <c r="K82" s="21"/>
      <c r="L82" s="21"/>
      <c r="M82" s="16">
        <v>0</v>
      </c>
      <c r="N82" s="69"/>
      <c r="O82" s="79"/>
      <c r="P82" s="69"/>
      <c r="Q82" s="110">
        <v>0</v>
      </c>
      <c r="R82" s="69"/>
      <c r="S82" s="31"/>
      <c r="T82" s="25"/>
      <c r="U82" s="25">
        <v>0</v>
      </c>
      <c r="V82" s="92"/>
      <c r="W82" s="31"/>
      <c r="X82" s="25"/>
      <c r="Y82" s="110">
        <f>SUM(Q82,U82)</f>
        <v>0</v>
      </c>
      <c r="Z82" s="19"/>
    </row>
    <row r="83" spans="1:26" ht="18.75" customHeight="1" x14ac:dyDescent="0.15">
      <c r="A83" s="27"/>
      <c r="B83" s="21" t="s">
        <v>66</v>
      </c>
      <c r="C83" s="21"/>
      <c r="D83" s="21"/>
      <c r="E83" s="21"/>
      <c r="F83" s="21"/>
      <c r="G83" s="31"/>
      <c r="H83" s="25"/>
      <c r="I83" s="25"/>
      <c r="J83" s="92"/>
      <c r="K83" s="21"/>
      <c r="L83" s="21"/>
      <c r="M83" s="16"/>
      <c r="N83" s="69"/>
      <c r="O83" s="31"/>
      <c r="P83" s="25"/>
      <c r="Q83" s="25"/>
      <c r="R83" s="69"/>
      <c r="S83" s="87"/>
      <c r="T83" s="88"/>
      <c r="U83" s="88"/>
      <c r="V83" s="92"/>
      <c r="W83" s="87"/>
      <c r="X83" s="88"/>
      <c r="Y83" s="88"/>
      <c r="Z83" s="19"/>
    </row>
    <row r="84" spans="1:26" ht="18.75" customHeight="1" thickBot="1" x14ac:dyDescent="0.2">
      <c r="A84" s="32"/>
      <c r="B84" s="33" t="s">
        <v>68</v>
      </c>
      <c r="C84" s="33"/>
      <c r="D84" s="33"/>
      <c r="E84" s="33"/>
      <c r="F84" s="33"/>
      <c r="G84" s="93"/>
      <c r="H84" s="74"/>
      <c r="I84" s="74">
        <v>0</v>
      </c>
      <c r="J84" s="35"/>
      <c r="K84" s="32"/>
      <c r="L84" s="33"/>
      <c r="M84" s="36">
        <v>0</v>
      </c>
      <c r="N84" s="37"/>
      <c r="O84" s="58"/>
      <c r="P84" s="37"/>
      <c r="Q84" s="74">
        <v>0</v>
      </c>
      <c r="R84" s="37"/>
      <c r="S84" s="93"/>
      <c r="T84" s="74"/>
      <c r="U84" s="74">
        <v>0</v>
      </c>
      <c r="V84" s="35"/>
      <c r="W84" s="93"/>
      <c r="X84" s="74"/>
      <c r="Y84" s="74">
        <v>0</v>
      </c>
      <c r="Z84" s="38"/>
    </row>
    <row r="85" spans="1:26" ht="18.75" customHeight="1" thickBot="1" x14ac:dyDescent="0.2">
      <c r="A85" s="47"/>
      <c r="B85" s="49" t="s">
        <v>69</v>
      </c>
      <c r="C85" s="49"/>
      <c r="D85" s="49"/>
      <c r="E85" s="49"/>
      <c r="F85" s="49"/>
      <c r="G85" s="111"/>
      <c r="H85" s="112"/>
      <c r="I85" s="112">
        <f>I82-I84</f>
        <v>0</v>
      </c>
      <c r="J85" s="89"/>
      <c r="K85" s="96"/>
      <c r="L85" s="90"/>
      <c r="M85" s="90">
        <f>M82-M84</f>
        <v>0</v>
      </c>
      <c r="N85" s="91"/>
      <c r="O85" s="97"/>
      <c r="P85" s="91"/>
      <c r="Q85" s="112">
        <f>Q82-Q84</f>
        <v>0</v>
      </c>
      <c r="R85" s="91"/>
      <c r="S85" s="111"/>
      <c r="T85" s="112"/>
      <c r="U85" s="112">
        <f>U82-U84</f>
        <v>0</v>
      </c>
      <c r="V85" s="89"/>
      <c r="W85" s="111"/>
      <c r="X85" s="112"/>
      <c r="Y85" s="112">
        <f>Y82-Y84</f>
        <v>0</v>
      </c>
      <c r="Z85" s="98"/>
    </row>
    <row r="86" spans="1:26" ht="22.5" customHeight="1" thickBot="1" x14ac:dyDescent="0.2">
      <c r="A86" s="40"/>
      <c r="B86" s="152" t="s">
        <v>80</v>
      </c>
      <c r="C86" s="152"/>
      <c r="D86" s="152"/>
      <c r="E86" s="152"/>
      <c r="F86" s="41"/>
      <c r="G86" s="153">
        <f>SUM(G79,I85)</f>
        <v>-381668</v>
      </c>
      <c r="H86" s="154"/>
      <c r="I86" s="154"/>
      <c r="J86" s="42"/>
      <c r="K86" s="73"/>
      <c r="L86" s="43"/>
      <c r="M86" s="43">
        <f>SUM(M79,M85)</f>
        <v>0</v>
      </c>
      <c r="N86" s="42"/>
      <c r="O86" s="153">
        <f>SUM(G86,M86)</f>
        <v>-381668</v>
      </c>
      <c r="P86" s="154"/>
      <c r="Q86" s="154"/>
      <c r="R86" s="44"/>
      <c r="S86" s="153">
        <f>SUM(S79,U85)</f>
        <v>2169768</v>
      </c>
      <c r="T86" s="154"/>
      <c r="U86" s="154"/>
      <c r="V86" s="42"/>
      <c r="W86" s="153">
        <f>SUM(O86,S86)</f>
        <v>1788100</v>
      </c>
      <c r="X86" s="154"/>
      <c r="Y86" s="154"/>
      <c r="Z86" s="45"/>
    </row>
    <row r="87" spans="1:26" ht="18.75" customHeight="1" x14ac:dyDescent="0.15">
      <c r="A87" s="27"/>
      <c r="B87" s="21"/>
      <c r="C87" s="21" t="s">
        <v>79</v>
      </c>
      <c r="D87" s="21"/>
      <c r="E87" s="21"/>
      <c r="F87" s="21"/>
      <c r="G87" s="31"/>
      <c r="H87" s="25"/>
      <c r="I87" s="25"/>
      <c r="J87" s="92"/>
      <c r="K87" s="17"/>
      <c r="L87" s="16"/>
      <c r="M87" s="16"/>
      <c r="N87" s="92"/>
      <c r="O87" s="69"/>
      <c r="P87" s="69"/>
      <c r="Q87" s="25"/>
      <c r="R87" s="69"/>
      <c r="S87" s="31"/>
      <c r="T87" s="25"/>
      <c r="U87" s="25"/>
      <c r="V87" s="92"/>
      <c r="W87" s="31"/>
      <c r="X87" s="25"/>
      <c r="Y87" s="25"/>
      <c r="Z87" s="19"/>
    </row>
    <row r="88" spans="1:26" ht="18.75" customHeight="1" thickBot="1" x14ac:dyDescent="0.2">
      <c r="A88" s="40"/>
      <c r="B88" s="41"/>
      <c r="C88" s="41"/>
      <c r="D88" s="41" t="s">
        <v>81</v>
      </c>
      <c r="E88" s="41"/>
      <c r="F88" s="41"/>
      <c r="G88" s="99"/>
      <c r="H88" s="100"/>
      <c r="I88" s="100">
        <v>49190</v>
      </c>
      <c r="J88" s="42"/>
      <c r="K88" s="73"/>
      <c r="L88" s="43"/>
      <c r="M88" s="43">
        <v>0</v>
      </c>
      <c r="N88" s="42"/>
      <c r="O88" s="44"/>
      <c r="P88" s="44"/>
      <c r="Q88" s="100">
        <f>SUM(I88,M88)</f>
        <v>49190</v>
      </c>
      <c r="R88" s="44"/>
      <c r="S88" s="99"/>
      <c r="T88" s="100"/>
      <c r="U88" s="100">
        <v>-49190</v>
      </c>
      <c r="V88" s="42"/>
      <c r="W88" s="99"/>
      <c r="X88" s="100"/>
      <c r="Y88" s="100">
        <f>SUM(Q88,U88)</f>
        <v>0</v>
      </c>
      <c r="Z88" s="45"/>
    </row>
    <row r="89" spans="1:26" ht="18.75" customHeight="1" thickBot="1" x14ac:dyDescent="0.2">
      <c r="A89" s="40"/>
      <c r="B89" s="41" t="s">
        <v>42</v>
      </c>
      <c r="C89" s="41"/>
      <c r="D89" s="41"/>
      <c r="E89" s="41"/>
      <c r="F89" s="94"/>
      <c r="G89" s="153">
        <f>SUM(G86,I88)</f>
        <v>-332478</v>
      </c>
      <c r="H89" s="154"/>
      <c r="I89" s="154"/>
      <c r="J89" s="42"/>
      <c r="K89" s="73"/>
      <c r="L89" s="43"/>
      <c r="M89" s="43">
        <f>SUM(M86,M88)</f>
        <v>0</v>
      </c>
      <c r="N89" s="42"/>
      <c r="O89" s="153">
        <f>SUM(G89,M89)</f>
        <v>-332478</v>
      </c>
      <c r="P89" s="154"/>
      <c r="Q89" s="154"/>
      <c r="R89" s="44"/>
      <c r="S89" s="157">
        <f>SUM(S86,U88)</f>
        <v>2120578</v>
      </c>
      <c r="T89" s="158"/>
      <c r="U89" s="158"/>
      <c r="V89" s="42"/>
      <c r="W89" s="157">
        <f>SUM(O89,S89)</f>
        <v>1788100</v>
      </c>
      <c r="X89" s="158"/>
      <c r="Y89" s="158"/>
      <c r="Z89" s="45"/>
    </row>
    <row r="90" spans="1:26" ht="18.75" customHeight="1" x14ac:dyDescent="0.15">
      <c r="A90" s="51"/>
      <c r="B90" s="52" t="s">
        <v>43</v>
      </c>
      <c r="C90" s="52"/>
      <c r="D90" s="52"/>
      <c r="E90" s="52"/>
      <c r="F90" s="64"/>
      <c r="G90" s="75"/>
      <c r="H90" s="76"/>
      <c r="I90" s="53">
        <v>1936902</v>
      </c>
      <c r="J90" s="54"/>
      <c r="K90" s="55"/>
      <c r="L90" s="53"/>
      <c r="M90" s="53">
        <v>0</v>
      </c>
      <c r="N90" s="54"/>
      <c r="O90" s="57"/>
      <c r="P90" s="57"/>
      <c r="Q90" s="76">
        <f t="shared" ref="Q90" si="8">SUM(I90,M90)</f>
        <v>1936902</v>
      </c>
      <c r="R90" s="69"/>
      <c r="S90" s="17"/>
      <c r="T90" s="16"/>
      <c r="U90" s="16">
        <v>428763</v>
      </c>
      <c r="V90" s="92"/>
      <c r="W90" s="17"/>
      <c r="X90" s="16"/>
      <c r="Y90" s="53">
        <f>SUM(Q90,U90)</f>
        <v>2365665</v>
      </c>
      <c r="Z90" s="19"/>
    </row>
    <row r="91" spans="1:26" ht="18.75" customHeight="1" thickBot="1" x14ac:dyDescent="0.2">
      <c r="A91" s="2"/>
      <c r="B91" s="33" t="s">
        <v>44</v>
      </c>
      <c r="C91" s="33"/>
      <c r="D91" s="33"/>
      <c r="E91" s="33"/>
      <c r="F91" s="34"/>
      <c r="G91" s="48"/>
      <c r="H91" s="118"/>
      <c r="I91" s="36">
        <f>SUM(G89:I90)</f>
        <v>1604424</v>
      </c>
      <c r="J91" s="35"/>
      <c r="K91" s="39"/>
      <c r="L91" s="36"/>
      <c r="M91" s="36">
        <f>SUM(M89:M90)</f>
        <v>0</v>
      </c>
      <c r="N91" s="37"/>
      <c r="O91" s="58"/>
      <c r="P91" s="37"/>
      <c r="Q91" s="74">
        <f>SUM(I91,M91)</f>
        <v>1604424</v>
      </c>
      <c r="R91" s="37"/>
      <c r="S91" s="39"/>
      <c r="T91" s="36"/>
      <c r="U91" s="36">
        <f>SUM(S89,U90)</f>
        <v>2549341</v>
      </c>
      <c r="V91" s="35"/>
      <c r="W91" s="73"/>
      <c r="X91" s="43"/>
      <c r="Y91" s="43">
        <f>SUM(Q91,U91)</f>
        <v>4153765</v>
      </c>
      <c r="Z91" s="45"/>
    </row>
    <row r="92" spans="1:26" ht="18.75" customHeight="1" x14ac:dyDescent="0.15">
      <c r="A92" s="51" t="s">
        <v>45</v>
      </c>
      <c r="B92" s="52"/>
      <c r="C92" s="52"/>
      <c r="D92" s="52"/>
      <c r="E92" s="52"/>
      <c r="F92" s="64"/>
      <c r="G92" s="75"/>
      <c r="H92" s="76"/>
      <c r="I92" s="53"/>
      <c r="J92" s="54"/>
      <c r="K92" s="55"/>
      <c r="L92" s="53"/>
      <c r="M92" s="53"/>
      <c r="N92" s="54"/>
      <c r="O92" s="69"/>
      <c r="P92" s="24"/>
      <c r="Q92" s="23"/>
      <c r="R92" s="69"/>
      <c r="S92" s="55"/>
      <c r="T92" s="53"/>
      <c r="U92" s="53"/>
      <c r="V92" s="54"/>
      <c r="W92" s="55"/>
      <c r="X92" s="53"/>
      <c r="Y92" s="53"/>
      <c r="Z92" s="56"/>
    </row>
    <row r="93" spans="1:26" ht="18.75" customHeight="1" x14ac:dyDescent="0.15">
      <c r="A93" s="20"/>
      <c r="C93" s="159" t="s">
        <v>61</v>
      </c>
      <c r="D93" s="159"/>
      <c r="E93" s="159"/>
      <c r="F93" s="160"/>
      <c r="G93" s="161">
        <v>0</v>
      </c>
      <c r="H93" s="162"/>
      <c r="I93" s="162"/>
      <c r="J93" s="46"/>
      <c r="K93" s="8"/>
      <c r="L93" s="9"/>
      <c r="M93" s="9">
        <v>0</v>
      </c>
      <c r="N93" s="46"/>
      <c r="O93" s="161">
        <f>SUM(G93,M93)</f>
        <v>0</v>
      </c>
      <c r="P93" s="162"/>
      <c r="Q93" s="162"/>
      <c r="R93" s="24"/>
      <c r="S93" s="8"/>
      <c r="T93" s="9"/>
      <c r="U93" s="9">
        <v>0</v>
      </c>
      <c r="V93" s="46"/>
      <c r="W93" s="161">
        <f>SUM(O93,U93)</f>
        <v>0</v>
      </c>
      <c r="X93" s="162"/>
      <c r="Y93" s="162"/>
      <c r="Z93" s="11"/>
    </row>
    <row r="94" spans="1:26" ht="18.75" customHeight="1" x14ac:dyDescent="0.15">
      <c r="A94" s="20"/>
      <c r="B94" s="28" t="s">
        <v>46</v>
      </c>
      <c r="C94" s="28"/>
      <c r="D94" s="28"/>
      <c r="E94" s="28"/>
      <c r="F94" s="30"/>
      <c r="G94" s="161">
        <f>SUM(G93)</f>
        <v>0</v>
      </c>
      <c r="H94" s="162"/>
      <c r="I94" s="162"/>
      <c r="J94" s="12"/>
      <c r="K94" s="13"/>
      <c r="L94" s="10"/>
      <c r="M94" s="10">
        <v>0</v>
      </c>
      <c r="N94" s="12"/>
      <c r="O94" s="161">
        <f>SUM(G94,M94)</f>
        <v>0</v>
      </c>
      <c r="P94" s="162"/>
      <c r="Q94" s="162"/>
      <c r="R94" s="18"/>
      <c r="S94" s="13"/>
      <c r="T94" s="10"/>
      <c r="U94" s="10">
        <v>0</v>
      </c>
      <c r="V94" s="12"/>
      <c r="W94" s="161">
        <f>SUM(O94,U94)</f>
        <v>0</v>
      </c>
      <c r="X94" s="162"/>
      <c r="Y94" s="162"/>
      <c r="Z94" s="14"/>
    </row>
    <row r="95" spans="1:26" ht="18.75" customHeight="1" x14ac:dyDescent="0.15">
      <c r="A95" s="20"/>
      <c r="B95" s="1" t="s">
        <v>47</v>
      </c>
      <c r="F95" s="6"/>
      <c r="G95" s="161">
        <v>17000000</v>
      </c>
      <c r="H95" s="162"/>
      <c r="I95" s="162"/>
      <c r="J95" s="12"/>
      <c r="K95" s="13"/>
      <c r="L95" s="10"/>
      <c r="M95" s="10">
        <v>0</v>
      </c>
      <c r="N95" s="12"/>
      <c r="O95" s="161">
        <f>SUM(G95,M95)</f>
        <v>17000000</v>
      </c>
      <c r="P95" s="162"/>
      <c r="Q95" s="162"/>
      <c r="R95" s="18"/>
      <c r="S95" s="13"/>
      <c r="T95" s="10"/>
      <c r="U95" s="10">
        <v>0</v>
      </c>
      <c r="V95" s="12"/>
      <c r="W95" s="161">
        <f>SUM(O95,U95)</f>
        <v>17000000</v>
      </c>
      <c r="X95" s="162"/>
      <c r="Y95" s="162"/>
      <c r="Z95" s="14"/>
    </row>
    <row r="96" spans="1:26" ht="18.75" customHeight="1" thickBot="1" x14ac:dyDescent="0.2">
      <c r="A96" s="2"/>
      <c r="B96" s="33" t="s">
        <v>48</v>
      </c>
      <c r="C96" s="33"/>
      <c r="D96" s="33"/>
      <c r="E96" s="33"/>
      <c r="F96" s="34"/>
      <c r="G96" s="163">
        <f>SUM(G94:I95)</f>
        <v>17000000</v>
      </c>
      <c r="H96" s="164"/>
      <c r="I96" s="164"/>
      <c r="J96" s="35"/>
      <c r="K96" s="39"/>
      <c r="L96" s="36"/>
      <c r="M96" s="36">
        <f>SUM(M94:M95)</f>
        <v>0</v>
      </c>
      <c r="N96" s="35"/>
      <c r="O96" s="163">
        <f>SUM(G96,M96)</f>
        <v>17000000</v>
      </c>
      <c r="P96" s="164"/>
      <c r="Q96" s="164"/>
      <c r="R96" s="37"/>
      <c r="S96" s="39"/>
      <c r="T96" s="36"/>
      <c r="U96" s="36">
        <f>SUM(U94:U95)</f>
        <v>0</v>
      </c>
      <c r="V96" s="35"/>
      <c r="W96" s="163">
        <f>SUM(O96,U96)</f>
        <v>17000000</v>
      </c>
      <c r="X96" s="164"/>
      <c r="Y96" s="164"/>
      <c r="Z96" s="38"/>
    </row>
    <row r="97" spans="1:29" ht="18.75" customHeight="1" thickBot="1" x14ac:dyDescent="0.2">
      <c r="A97" s="113" t="s">
        <v>49</v>
      </c>
      <c r="B97" s="49"/>
      <c r="C97" s="49"/>
      <c r="D97" s="49"/>
      <c r="E97" s="49"/>
      <c r="F97" s="50"/>
      <c r="G97" s="153">
        <f>SUM(I91,G96)</f>
        <v>18604424</v>
      </c>
      <c r="H97" s="154"/>
      <c r="I97" s="154"/>
      <c r="J97" s="89"/>
      <c r="K97" s="96"/>
      <c r="L97" s="90"/>
      <c r="M97" s="90">
        <f>SUM(M91,M96)</f>
        <v>0</v>
      </c>
      <c r="N97" s="89"/>
      <c r="O97" s="153">
        <f>SUM(G97,M97)</f>
        <v>18604424</v>
      </c>
      <c r="P97" s="154"/>
      <c r="Q97" s="154"/>
      <c r="R97" s="91"/>
      <c r="S97" s="96"/>
      <c r="T97" s="90"/>
      <c r="U97" s="90">
        <f>SUM(U91,U96)</f>
        <v>2549341</v>
      </c>
      <c r="V97" s="89"/>
      <c r="W97" s="153">
        <f>SUM(O97,U97)</f>
        <v>21153765</v>
      </c>
      <c r="X97" s="154"/>
      <c r="Y97" s="154"/>
      <c r="Z97" s="114"/>
    </row>
    <row r="98" spans="1:29" s="5" customFormat="1" ht="20.25" customHeight="1" x14ac:dyDescent="0.15">
      <c r="A98" s="1"/>
      <c r="B98" s="1"/>
      <c r="C98" s="1"/>
      <c r="D98" s="1"/>
      <c r="E98" s="1"/>
      <c r="F98" s="1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1"/>
      <c r="AA98" s="1"/>
      <c r="AB98" s="1"/>
      <c r="AC98" s="1"/>
    </row>
    <row r="99" spans="1:29" s="5" customFormat="1" ht="20.25" customHeight="1" x14ac:dyDescent="0.15">
      <c r="A99" s="1"/>
      <c r="B99" s="1"/>
      <c r="C99" s="1"/>
      <c r="D99" s="1"/>
      <c r="E99" s="1"/>
      <c r="F99" s="1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1"/>
      <c r="AA99" s="1"/>
      <c r="AB99" s="1"/>
      <c r="AC99" s="1"/>
    </row>
    <row r="100" spans="1:29" ht="23.25" customHeight="1" x14ac:dyDescent="0.15">
      <c r="U100" s="9"/>
    </row>
  </sheetData>
  <mergeCells count="94">
    <mergeCell ref="G96:I96"/>
    <mergeCell ref="O96:Q96"/>
    <mergeCell ref="W96:Y96"/>
    <mergeCell ref="G97:I97"/>
    <mergeCell ref="O97:Q97"/>
    <mergeCell ref="W97:Y97"/>
    <mergeCell ref="G94:I94"/>
    <mergeCell ref="O94:Q94"/>
    <mergeCell ref="W94:Y94"/>
    <mergeCell ref="G95:I95"/>
    <mergeCell ref="O95:Q95"/>
    <mergeCell ref="W95:Y95"/>
    <mergeCell ref="G89:I89"/>
    <mergeCell ref="O89:Q89"/>
    <mergeCell ref="S89:U89"/>
    <mergeCell ref="W89:Y89"/>
    <mergeCell ref="C93:F93"/>
    <mergeCell ref="G93:I93"/>
    <mergeCell ref="O93:Q93"/>
    <mergeCell ref="W93:Y93"/>
    <mergeCell ref="D77:E77"/>
    <mergeCell ref="G79:I79"/>
    <mergeCell ref="O79:Q79"/>
    <mergeCell ref="S79:U79"/>
    <mergeCell ref="W79:Y79"/>
    <mergeCell ref="B86:E86"/>
    <mergeCell ref="G86:I86"/>
    <mergeCell ref="O86:Q86"/>
    <mergeCell ref="S86:U86"/>
    <mergeCell ref="W86:Y86"/>
    <mergeCell ref="D76:E76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S59:V59"/>
    <mergeCell ref="W59:Z59"/>
    <mergeCell ref="D61:E61"/>
    <mergeCell ref="D62:E62"/>
    <mergeCell ref="D63:E63"/>
    <mergeCell ref="G59:J59"/>
    <mergeCell ref="K59:N59"/>
    <mergeCell ref="D64:E64"/>
    <mergeCell ref="D56:E56"/>
    <mergeCell ref="D57:E57"/>
    <mergeCell ref="D58:E58"/>
    <mergeCell ref="A59:F59"/>
    <mergeCell ref="D55:E55"/>
    <mergeCell ref="D43:E43"/>
    <mergeCell ref="D44:E44"/>
    <mergeCell ref="D45:E45"/>
    <mergeCell ref="D46:E46"/>
    <mergeCell ref="D47:E47"/>
    <mergeCell ref="D49:E49"/>
    <mergeCell ref="D50:E50"/>
    <mergeCell ref="D51:E51"/>
    <mergeCell ref="D52:E52"/>
    <mergeCell ref="D53:E53"/>
    <mergeCell ref="D54:E54"/>
    <mergeCell ref="D48:E48"/>
    <mergeCell ref="AA36:AB36"/>
    <mergeCell ref="D38:E38"/>
    <mergeCell ref="D39:E39"/>
    <mergeCell ref="D40:E40"/>
    <mergeCell ref="D41:E41"/>
    <mergeCell ref="D42:E42"/>
    <mergeCell ref="D22:E22"/>
    <mergeCell ref="D27:E27"/>
    <mergeCell ref="D29:E29"/>
    <mergeCell ref="D34:E34"/>
    <mergeCell ref="AA35:AB35"/>
    <mergeCell ref="K7:N7"/>
    <mergeCell ref="AA10:AB10"/>
    <mergeCell ref="D12:E12"/>
    <mergeCell ref="D14:E14"/>
    <mergeCell ref="D15:E15"/>
    <mergeCell ref="D17:E17"/>
    <mergeCell ref="A1:Z1"/>
    <mergeCell ref="A2:Z2"/>
    <mergeCell ref="A5:F7"/>
    <mergeCell ref="G5:R5"/>
    <mergeCell ref="S5:V7"/>
    <mergeCell ref="W5:Z7"/>
    <mergeCell ref="G6:J6"/>
    <mergeCell ref="K6:N6"/>
    <mergeCell ref="O6:R7"/>
    <mergeCell ref="G7:J7"/>
  </mergeCells>
  <phoneticPr fontId="1"/>
  <pageMargins left="0.78740157480314965" right="0.31496062992125984" top="0.94488188976377963" bottom="0.27559055118110237" header="0.31496062992125984" footer="0.27559055118110237"/>
  <pageSetup paperSize="9" scale="74" orientation="portrait" horizontalDpi="1200" verticalDpi="1200" r:id="rId1"/>
  <headerFooter alignWithMargins="0"/>
  <rowBreaks count="1" manualBreakCount="1">
    <brk id="58" max="2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正味財産増減計算書内訳表</vt:lpstr>
      <vt:lpstr>正味財産増減計算書内訳表!Print_Area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香川県警察協会</dc:creator>
  <cp:lastModifiedBy>NEC-PC01</cp:lastModifiedBy>
  <cp:lastPrinted>2025-04-09T02:55:49Z</cp:lastPrinted>
  <dcterms:created xsi:type="dcterms:W3CDTF">2006-11-17T01:34:37Z</dcterms:created>
  <dcterms:modified xsi:type="dcterms:W3CDTF">2025-07-08T02:38:25Z</dcterms:modified>
</cp:coreProperties>
</file>