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 センターR6.5.29\4 決算・予算・消費税　\決算書　★\令和6年度 ★ まだ\財務諸表　△\"/>
    </mc:Choice>
  </mc:AlternateContent>
  <bookViews>
    <workbookView xWindow="120" yWindow="30" windowWidth="14955" windowHeight="10020"/>
  </bookViews>
  <sheets>
    <sheet name="貸借対照表 " sheetId="3" r:id="rId1"/>
  </sheets>
  <definedNames>
    <definedName name="_xlnm.Print_Area" localSheetId="0">'貸借対照表 '!$A$1:$J$51</definedName>
  </definedNames>
  <calcPr calcId="152511"/>
</workbook>
</file>

<file path=xl/calcChain.xml><?xml version="1.0" encoding="utf-8"?>
<calcChain xmlns="http://schemas.openxmlformats.org/spreadsheetml/2006/main">
  <c r="I23" i="3" l="1"/>
  <c r="H23" i="3"/>
  <c r="I48" i="3"/>
  <c r="I44" i="3"/>
  <c r="I50" i="3" s="1"/>
  <c r="I51" i="3" s="1"/>
  <c r="I37" i="3"/>
  <c r="I40" i="3" s="1"/>
  <c r="I30" i="3"/>
  <c r="I31" i="3"/>
  <c r="I17" i="3"/>
  <c r="I32" i="3" s="1"/>
  <c r="J20" i="3" l="1"/>
  <c r="H17" i="3"/>
  <c r="J9" i="3"/>
  <c r="H30" i="3"/>
  <c r="J29" i="3" l="1"/>
  <c r="J27" i="3" l="1"/>
  <c r="J25" i="3" l="1"/>
  <c r="J26" i="3"/>
  <c r="J36" i="3" l="1"/>
  <c r="J35" i="3"/>
  <c r="J15" i="3"/>
  <c r="J14" i="3" l="1"/>
  <c r="J16" i="3"/>
  <c r="J28" i="3"/>
  <c r="J39" i="3"/>
  <c r="J43" i="3"/>
  <c r="H44" i="3" l="1"/>
  <c r="H37" i="3"/>
  <c r="H40" i="3" s="1"/>
  <c r="J23" i="3" l="1"/>
  <c r="J17" i="3"/>
  <c r="J30" i="3"/>
  <c r="J44" i="3"/>
  <c r="J40" i="3"/>
  <c r="J37" i="3"/>
  <c r="H31" i="3"/>
  <c r="J31" i="3" s="1"/>
  <c r="H32" i="3" l="1"/>
  <c r="J32" i="3" s="1"/>
  <c r="J47" i="3" l="1"/>
  <c r="H48" i="3" l="1"/>
  <c r="J48" i="3" s="1"/>
  <c r="H50" i="3" l="1"/>
  <c r="J50" i="3" s="1"/>
  <c r="H51" i="3" l="1"/>
  <c r="J51" i="3" s="1"/>
</calcChain>
</file>

<file path=xl/sharedStrings.xml><?xml version="1.0" encoding="utf-8"?>
<sst xmlns="http://schemas.openxmlformats.org/spreadsheetml/2006/main" count="62" uniqueCount="57">
  <si>
    <t>Ⅰ　資産の部</t>
  </si>
  <si>
    <t>Ⅱ　負債の部</t>
  </si>
  <si>
    <t>Ⅲ　正味財産の部</t>
  </si>
  <si>
    <t>２．固定資産</t>
    <phoneticPr fontId="2"/>
  </si>
  <si>
    <t>現金預金</t>
    <phoneticPr fontId="2"/>
  </si>
  <si>
    <t>流動資産合計</t>
    <phoneticPr fontId="2"/>
  </si>
  <si>
    <t>１．流動資産</t>
    <phoneticPr fontId="2"/>
  </si>
  <si>
    <t>流動負債合計</t>
    <phoneticPr fontId="2"/>
  </si>
  <si>
    <t>２．固定負債</t>
    <phoneticPr fontId="2"/>
  </si>
  <si>
    <t>固定負債合計</t>
    <phoneticPr fontId="2"/>
  </si>
  <si>
    <t>負債合計</t>
    <phoneticPr fontId="2"/>
  </si>
  <si>
    <t>(単位：円）</t>
  </si>
  <si>
    <t>(1)特定資産</t>
    <rPh sb="3" eb="5">
      <t>トクテイ</t>
    </rPh>
    <rPh sb="5" eb="7">
      <t>シサン</t>
    </rPh>
    <phoneticPr fontId="2"/>
  </si>
  <si>
    <t>特定資産合計</t>
    <rPh sb="0" eb="2">
      <t>トクテイ</t>
    </rPh>
    <rPh sb="2" eb="4">
      <t>シサン</t>
    </rPh>
    <phoneticPr fontId="2"/>
  </si>
  <si>
    <t>(うち特定資産への充当額)</t>
    <rPh sb="3" eb="5">
      <t>トクテイ</t>
    </rPh>
    <rPh sb="5" eb="7">
      <t>シサン</t>
    </rPh>
    <phoneticPr fontId="2"/>
  </si>
  <si>
    <t>(2)その他固定資産</t>
    <phoneticPr fontId="2"/>
  </si>
  <si>
    <t>その他固定資産合計</t>
    <phoneticPr fontId="2"/>
  </si>
  <si>
    <t>固定資産合計</t>
    <phoneticPr fontId="2"/>
  </si>
  <si>
    <t>資産合計</t>
    <phoneticPr fontId="2"/>
  </si>
  <si>
    <t>１．流動負債</t>
    <phoneticPr fontId="2"/>
  </si>
  <si>
    <t>１．指定正味財産</t>
    <phoneticPr fontId="2"/>
  </si>
  <si>
    <t>２．一般正味財産</t>
    <phoneticPr fontId="2"/>
  </si>
  <si>
    <t>正味財産合計</t>
    <phoneticPr fontId="2"/>
  </si>
  <si>
    <t>負債及び正味財産合計</t>
    <phoneticPr fontId="2"/>
  </si>
  <si>
    <t>未払金</t>
    <rPh sb="0" eb="2">
      <t>ミハラ</t>
    </rPh>
    <rPh sb="2" eb="3">
      <t>キン</t>
    </rPh>
    <phoneticPr fontId="2"/>
  </si>
  <si>
    <t>公益社団法人かがわ被害者支援センター</t>
    <rPh sb="0" eb="2">
      <t>コウエキ</t>
    </rPh>
    <rPh sb="2" eb="4">
      <t>シャダン</t>
    </rPh>
    <rPh sb="4" eb="6">
      <t>ホウジン</t>
    </rPh>
    <rPh sb="9" eb="12">
      <t>ヒガイシャ</t>
    </rPh>
    <rPh sb="12" eb="14">
      <t>シエン</t>
    </rPh>
    <phoneticPr fontId="2"/>
  </si>
  <si>
    <t>公益目的事業資産</t>
    <rPh sb="0" eb="2">
      <t>コウエキ</t>
    </rPh>
    <rPh sb="2" eb="4">
      <t>モクテキ</t>
    </rPh>
    <rPh sb="4" eb="6">
      <t>ジギョウ</t>
    </rPh>
    <rPh sb="6" eb="8">
      <t>シサン</t>
    </rPh>
    <phoneticPr fontId="2"/>
  </si>
  <si>
    <t>寄付金</t>
    <rPh sb="0" eb="3">
      <t>キフキン</t>
    </rPh>
    <phoneticPr fontId="2"/>
  </si>
  <si>
    <t>指定正味財産合計</t>
    <rPh sb="0" eb="2">
      <t>シテイ</t>
    </rPh>
    <rPh sb="2" eb="4">
      <t>ショウミ</t>
    </rPh>
    <rPh sb="4" eb="6">
      <t>ザイサン</t>
    </rPh>
    <rPh sb="6" eb="8">
      <t>ゴウケイ</t>
    </rPh>
    <phoneticPr fontId="2"/>
  </si>
  <si>
    <t>一般正味財産</t>
    <rPh sb="0" eb="2">
      <t>イッパン</t>
    </rPh>
    <rPh sb="2" eb="4">
      <t>ショウミ</t>
    </rPh>
    <rPh sb="4" eb="6">
      <t>ザイサン</t>
    </rPh>
    <phoneticPr fontId="2"/>
  </si>
  <si>
    <t>一般正味財産合計</t>
    <rPh sb="0" eb="2">
      <t>イッパン</t>
    </rPh>
    <rPh sb="2" eb="4">
      <t>ショウミ</t>
    </rPh>
    <rPh sb="4" eb="6">
      <t>ザイサン</t>
    </rPh>
    <rPh sb="6" eb="8">
      <t>ゴウケイ</t>
    </rPh>
    <phoneticPr fontId="2"/>
  </si>
  <si>
    <t>預り金</t>
    <rPh sb="0" eb="1">
      <t>アズカ</t>
    </rPh>
    <rPh sb="2" eb="3">
      <t>キン</t>
    </rPh>
    <phoneticPr fontId="2"/>
  </si>
  <si>
    <t>科　目</t>
    <phoneticPr fontId="2"/>
  </si>
  <si>
    <t>未収入金</t>
    <rPh sb="0" eb="4">
      <t>ミシュウニュウキン</t>
    </rPh>
    <phoneticPr fontId="2"/>
  </si>
  <si>
    <t>什器備品</t>
    <rPh sb="0" eb="2">
      <t>ジュウキ</t>
    </rPh>
    <rPh sb="2" eb="4">
      <t>ビヒン</t>
    </rPh>
    <phoneticPr fontId="2"/>
  </si>
  <si>
    <t>当年度</t>
    <rPh sb="0" eb="3">
      <t>トウネンド</t>
    </rPh>
    <phoneticPr fontId="2"/>
  </si>
  <si>
    <t>前年度</t>
    <rPh sb="0" eb="3">
      <t>ゼンネンド</t>
    </rPh>
    <phoneticPr fontId="2"/>
  </si>
  <si>
    <t>増減</t>
    <rPh sb="0" eb="2">
      <t>ゾウゲン</t>
    </rPh>
    <phoneticPr fontId="2"/>
  </si>
  <si>
    <t>貸 借 対 照 表</t>
    <phoneticPr fontId="2"/>
  </si>
  <si>
    <t>立替金</t>
    <rPh sb="0" eb="3">
      <t>タテカエキン</t>
    </rPh>
    <phoneticPr fontId="2"/>
  </si>
  <si>
    <t>建物</t>
    <rPh sb="0" eb="2">
      <t>タテモノ</t>
    </rPh>
    <phoneticPr fontId="2"/>
  </si>
  <si>
    <t>建物附属設備</t>
    <rPh sb="0" eb="2">
      <t>タテモノ</t>
    </rPh>
    <rPh sb="2" eb="4">
      <t>フゾク</t>
    </rPh>
    <rPh sb="4" eb="6">
      <t>セツビ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</si>
  <si>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</si>
  <si>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(小口現金)</t>
    <rPh sb="1" eb="3">
      <t>コグチ</t>
    </rPh>
    <rPh sb="3" eb="5">
      <t>ゲンキン</t>
    </rPh>
    <phoneticPr fontId="2"/>
  </si>
  <si>
    <t>(普通預金(百十四銀行))</t>
    <rPh sb="1" eb="3">
      <t>フツウ</t>
    </rPh>
    <rPh sb="3" eb="5">
      <t>ヨキン</t>
    </rPh>
    <rPh sb="6" eb="9">
      <t>ヒャクジュウシ</t>
    </rPh>
    <rPh sb="9" eb="11">
      <t>ギンコウ</t>
    </rPh>
    <phoneticPr fontId="2"/>
  </si>
  <si>
    <t>(普通預金(郵便貯金))</t>
    <rPh sb="1" eb="3">
      <t>フツウ</t>
    </rPh>
    <rPh sb="3" eb="5">
      <t>ヨキン</t>
    </rPh>
    <rPh sb="6" eb="8">
      <t>ユウビン</t>
    </rPh>
    <rPh sb="8" eb="10">
      <t>チョキン</t>
    </rPh>
    <phoneticPr fontId="2"/>
  </si>
  <si>
    <t>前払費用</t>
    <rPh sb="0" eb="2">
      <t>マエバライ</t>
    </rPh>
    <rPh sb="2" eb="4">
      <t>ヒヨウ</t>
    </rPh>
    <phoneticPr fontId="2"/>
  </si>
  <si>
    <t>(定期預金(香川銀行))</t>
    <rPh sb="1" eb="3">
      <t>テイキ</t>
    </rPh>
    <rPh sb="3" eb="5">
      <t>ヨキン</t>
    </rPh>
    <rPh sb="6" eb="8">
      <t>カガワ</t>
    </rPh>
    <rPh sb="8" eb="10">
      <t>ギンコウ</t>
    </rPh>
    <phoneticPr fontId="2"/>
  </si>
  <si>
    <t>(定期預金(高松信用金庫))</t>
    <rPh sb="1" eb="3">
      <t>テイキ</t>
    </rPh>
    <rPh sb="3" eb="5">
      <t>ヨキン</t>
    </rPh>
    <rPh sb="6" eb="8">
      <t>タカマツ</t>
    </rPh>
    <rPh sb="8" eb="10">
      <t>シンヨウ</t>
    </rPh>
    <rPh sb="10" eb="12">
      <t>キンコ</t>
    </rPh>
    <phoneticPr fontId="2"/>
  </si>
  <si>
    <t>ソフトウエア</t>
    <phoneticPr fontId="2"/>
  </si>
  <si>
    <t>(0)</t>
    <phoneticPr fontId="2"/>
  </si>
  <si>
    <t>(0)</t>
    <phoneticPr fontId="2"/>
  </si>
  <si>
    <t>令和７年３月31日現在</t>
    <rPh sb="0" eb="2">
      <t>レイワ</t>
    </rPh>
    <phoneticPr fontId="2"/>
  </si>
  <si>
    <t>(普通預金(香川銀行))</t>
    <rPh sb="1" eb="3">
      <t>フツウ</t>
    </rPh>
    <rPh sb="3" eb="5">
      <t>ヨキン</t>
    </rPh>
    <rPh sb="6" eb="8">
      <t>カガワ</t>
    </rPh>
    <rPh sb="8" eb="10">
      <t>ギンコウ</t>
    </rPh>
    <phoneticPr fontId="2"/>
  </si>
  <si>
    <t>(△694,336)</t>
    <phoneticPr fontId="2"/>
  </si>
  <si>
    <t>(△1,840,799)</t>
    <phoneticPr fontId="2"/>
  </si>
  <si>
    <t>(△4,317)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</si>
</sst>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\(#,##0\)"/>
    <numFmt numFmtId="177" formatCode="#,##0;&quot;△ &quot;#,##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3" fillId="0" borderId="7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38" fontId="6" fillId="0" borderId="1" xfId="1" applyFont="1" applyBorder="1" applyAlignment="1">
      <alignment horizontal="left" vertical="center"/>
    </xf>
    <xf numFmtId="177" fontId="6" fillId="0" borderId="1" xfId="1" applyNumberFormat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 wrapText="1" shrinkToFit="1"/>
    </xf>
    <xf numFmtId="177" fontId="6" fillId="0" borderId="3" xfId="1" applyNumberFormat="1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7" xfId="1" applyFont="1" applyBorder="1">
      <alignment vertical="center"/>
    </xf>
    <xf numFmtId="38" fontId="6" fillId="0" borderId="7" xfId="1" applyFont="1" applyBorder="1" applyAlignment="1">
      <alignment vertical="center"/>
    </xf>
    <xf numFmtId="38" fontId="6" fillId="0" borderId="0" xfId="1" applyFont="1" applyBorder="1" applyAlignment="1">
      <alignment horizontal="left" vertical="center"/>
    </xf>
    <xf numFmtId="38" fontId="6" fillId="0" borderId="0" xfId="1" applyFont="1" applyBorder="1">
      <alignment vertical="center"/>
    </xf>
    <xf numFmtId="38" fontId="6" fillId="0" borderId="9" xfId="1" applyFont="1" applyBorder="1">
      <alignment vertical="center"/>
    </xf>
    <xf numFmtId="38" fontId="6" fillId="0" borderId="1" xfId="1" applyFont="1" applyBorder="1" applyAlignment="1">
      <alignment vertical="center"/>
    </xf>
    <xf numFmtId="38" fontId="6" fillId="0" borderId="1" xfId="1" applyFont="1" applyBorder="1">
      <alignment vertical="center"/>
    </xf>
    <xf numFmtId="38" fontId="6" fillId="0" borderId="11" xfId="1" applyFont="1" applyBorder="1" applyAlignment="1">
      <alignment vertical="center"/>
    </xf>
    <xf numFmtId="177" fontId="6" fillId="0" borderId="0" xfId="1" applyNumberFormat="1" applyFont="1">
      <alignment vertical="center"/>
    </xf>
    <xf numFmtId="177" fontId="3" fillId="0" borderId="8" xfId="1" applyNumberFormat="1" applyFont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177" fontId="3" fillId="0" borderId="3" xfId="1" applyNumberFormat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177" fontId="3" fillId="0" borderId="12" xfId="1" applyNumberFormat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177" fontId="3" fillId="0" borderId="14" xfId="1" applyNumberFormat="1" applyFont="1" applyBorder="1" applyAlignment="1">
      <alignment vertical="center"/>
    </xf>
    <xf numFmtId="49" fontId="3" fillId="0" borderId="10" xfId="1" applyNumberFormat="1" applyFont="1" applyBorder="1" applyAlignment="1">
      <alignment horizontal="right" vertical="center"/>
    </xf>
    <xf numFmtId="49" fontId="3" fillId="0" borderId="8" xfId="1" applyNumberFormat="1" applyFont="1" applyBorder="1" applyAlignment="1">
      <alignment horizontal="right" vertical="center"/>
    </xf>
    <xf numFmtId="176" fontId="3" fillId="0" borderId="7" xfId="1" applyNumberFormat="1" applyFont="1" applyBorder="1" applyAlignment="1">
      <alignment vertical="center"/>
    </xf>
    <xf numFmtId="176" fontId="3" fillId="0" borderId="7" xfId="1" applyNumberFormat="1" applyFont="1" applyFill="1" applyBorder="1" applyAlignment="1">
      <alignment vertical="center"/>
    </xf>
    <xf numFmtId="38" fontId="6" fillId="0" borderId="0" xfId="1" applyFont="1" applyBorder="1" applyAlignment="1">
      <alignment horizontal="lef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177" fontId="3" fillId="0" borderId="8" xfId="1" applyNumberFormat="1" applyFont="1" applyFill="1" applyBorder="1" applyAlignment="1">
      <alignment vertical="center"/>
    </xf>
    <xf numFmtId="176" fontId="3" fillId="0" borderId="8" xfId="1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left" vertical="center"/>
    </xf>
    <xf numFmtId="38" fontId="6" fillId="0" borderId="3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horizontal="left" vertical="center"/>
    </xf>
    <xf numFmtId="38" fontId="6" fillId="0" borderId="15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37" zoomScaleNormal="100" workbookViewId="0">
      <selection activeCell="H48" sqref="H48"/>
    </sheetView>
  </sheetViews>
  <sheetFormatPr defaultRowHeight="11.25"/>
  <cols>
    <col min="1" max="2" width="1.125" style="4" customWidth="1"/>
    <col min="3" max="3" width="1.625" style="4" customWidth="1"/>
    <col min="4" max="5" width="1.875" style="4" customWidth="1"/>
    <col min="6" max="6" width="18.75" style="4" customWidth="1"/>
    <col min="7" max="7" width="2.5" style="4" customWidth="1"/>
    <col min="8" max="9" width="17.5" style="4" customWidth="1"/>
    <col min="10" max="10" width="17.5" style="23" customWidth="1"/>
    <col min="11" max="11" width="9" style="4"/>
    <col min="12" max="12" width="9.375" style="4" bestFit="1" customWidth="1"/>
    <col min="13" max="16384" width="9" style="4"/>
  </cols>
  <sheetData>
    <row r="1" spans="1:12" ht="12" customHeight="1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</row>
    <row r="2" spans="1:12" ht="9" customHeight="1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2" ht="16.5" customHeight="1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2" ht="15" customHeight="1">
      <c r="A4" s="5"/>
      <c r="B4" s="5"/>
      <c r="C4" s="5"/>
      <c r="D4" s="5"/>
      <c r="E4" s="5"/>
      <c r="F4" s="5"/>
      <c r="G4" s="5"/>
      <c r="H4" s="5"/>
      <c r="I4" s="5"/>
      <c r="J4" s="6"/>
    </row>
    <row r="5" spans="1:12" ht="16.5" customHeight="1">
      <c r="A5" s="44" t="s">
        <v>25</v>
      </c>
      <c r="B5" s="44"/>
      <c r="C5" s="44"/>
      <c r="D5" s="44"/>
      <c r="E5" s="44"/>
      <c r="F5" s="44"/>
      <c r="G5" s="44"/>
      <c r="H5" s="44"/>
      <c r="I5" s="7"/>
      <c r="J5" s="8" t="s">
        <v>11</v>
      </c>
    </row>
    <row r="6" spans="1:12" ht="18.75" customHeight="1">
      <c r="A6" s="45" t="s">
        <v>32</v>
      </c>
      <c r="B6" s="45"/>
      <c r="C6" s="45"/>
      <c r="D6" s="45"/>
      <c r="E6" s="45"/>
      <c r="F6" s="45"/>
      <c r="G6" s="45"/>
      <c r="H6" s="9" t="s">
        <v>35</v>
      </c>
      <c r="I6" s="9" t="s">
        <v>36</v>
      </c>
      <c r="J6" s="10" t="s">
        <v>37</v>
      </c>
    </row>
    <row r="7" spans="1:12" ht="15.75" customHeight="1">
      <c r="A7" s="11" t="s">
        <v>0</v>
      </c>
      <c r="B7" s="12"/>
      <c r="C7" s="12"/>
      <c r="D7" s="12"/>
      <c r="E7" s="12"/>
      <c r="F7" s="12"/>
      <c r="G7" s="12"/>
      <c r="H7" s="2"/>
      <c r="I7" s="2"/>
      <c r="J7" s="3"/>
      <c r="K7" s="13"/>
      <c r="L7" s="14"/>
    </row>
    <row r="8" spans="1:12" ht="15.75" customHeight="1">
      <c r="A8" s="15"/>
      <c r="B8" s="13" t="s">
        <v>6</v>
      </c>
      <c r="C8" s="13"/>
      <c r="D8" s="13"/>
      <c r="E8" s="13"/>
      <c r="F8" s="13"/>
      <c r="G8" s="13"/>
      <c r="H8" s="1"/>
      <c r="I8" s="1"/>
      <c r="J8" s="24"/>
      <c r="K8" s="13"/>
      <c r="L8" s="14"/>
    </row>
    <row r="9" spans="1:12" ht="15.75" customHeight="1">
      <c r="A9" s="15"/>
      <c r="B9" s="13"/>
      <c r="C9" s="13"/>
      <c r="D9" s="13"/>
      <c r="E9" s="17" t="s">
        <v>4</v>
      </c>
      <c r="F9" s="17"/>
      <c r="G9" s="13"/>
      <c r="H9" s="1">
        <v>3995152</v>
      </c>
      <c r="I9" s="1">
        <v>6533158</v>
      </c>
      <c r="J9" s="24">
        <f t="shared" ref="J9:J17" si="0">H9-I9</f>
        <v>-2538006</v>
      </c>
      <c r="K9" s="13"/>
      <c r="L9" s="14"/>
    </row>
    <row r="10" spans="1:12" ht="15.75" customHeight="1">
      <c r="A10" s="15"/>
      <c r="B10" s="13"/>
      <c r="C10" s="13"/>
      <c r="D10" s="13"/>
      <c r="E10" s="17"/>
      <c r="F10" s="17" t="s">
        <v>43</v>
      </c>
      <c r="G10" s="13"/>
      <c r="H10" s="37">
        <v>-73387</v>
      </c>
      <c r="I10" s="37">
        <v>-77704</v>
      </c>
      <c r="J10" s="36" t="s">
        <v>56</v>
      </c>
      <c r="K10" s="13"/>
      <c r="L10" s="14"/>
    </row>
    <row r="11" spans="1:12" ht="15.75" customHeight="1">
      <c r="A11" s="15"/>
      <c r="B11" s="13"/>
      <c r="C11" s="13"/>
      <c r="D11" s="13"/>
      <c r="E11" s="17"/>
      <c r="F11" s="17" t="s">
        <v>44</v>
      </c>
      <c r="G11" s="13"/>
      <c r="H11" s="38">
        <v>-2148126</v>
      </c>
      <c r="I11" s="38">
        <v>-2842462</v>
      </c>
      <c r="J11" s="36" t="s">
        <v>54</v>
      </c>
      <c r="K11" s="13"/>
      <c r="L11" s="14"/>
    </row>
    <row r="12" spans="1:12" ht="15.75" customHeight="1">
      <c r="A12" s="15"/>
      <c r="B12" s="13"/>
      <c r="C12" s="13"/>
      <c r="D12" s="13"/>
      <c r="E12" s="17"/>
      <c r="F12" s="17" t="s">
        <v>45</v>
      </c>
      <c r="G12" s="13"/>
      <c r="H12" s="37">
        <v>-1772193</v>
      </c>
      <c r="I12" s="37">
        <v>-3612992</v>
      </c>
      <c r="J12" s="36" t="s">
        <v>55</v>
      </c>
      <c r="K12" s="13"/>
      <c r="L12" s="14"/>
    </row>
    <row r="13" spans="1:12" ht="15.75" customHeight="1">
      <c r="A13" s="15"/>
      <c r="B13" s="13"/>
      <c r="C13" s="13"/>
      <c r="D13" s="13"/>
      <c r="E13" s="39"/>
      <c r="F13" s="39" t="s">
        <v>53</v>
      </c>
      <c r="G13" s="13"/>
      <c r="H13" s="37">
        <v>-1446</v>
      </c>
      <c r="I13" s="37">
        <v>0</v>
      </c>
      <c r="J13" s="43">
        <v>-1446</v>
      </c>
      <c r="K13" s="13"/>
      <c r="L13" s="14"/>
    </row>
    <row r="14" spans="1:12" ht="15.75" customHeight="1">
      <c r="A14" s="15"/>
      <c r="B14" s="13"/>
      <c r="C14" s="13"/>
      <c r="D14" s="13"/>
      <c r="E14" s="17" t="s">
        <v>33</v>
      </c>
      <c r="G14" s="13"/>
      <c r="H14" s="25">
        <v>264370</v>
      </c>
      <c r="I14" s="25">
        <v>459896</v>
      </c>
      <c r="J14" s="24">
        <f t="shared" si="0"/>
        <v>-195526</v>
      </c>
      <c r="K14" s="13"/>
      <c r="L14" s="14"/>
    </row>
    <row r="15" spans="1:12" ht="15.75" customHeight="1">
      <c r="A15" s="15"/>
      <c r="B15" s="13"/>
      <c r="C15" s="13"/>
      <c r="D15" s="13"/>
      <c r="E15" s="17" t="s">
        <v>39</v>
      </c>
      <c r="F15" s="17"/>
      <c r="G15" s="13"/>
      <c r="H15" s="1">
        <v>0</v>
      </c>
      <c r="I15" s="1">
        <v>14109</v>
      </c>
      <c r="J15" s="24">
        <f t="shared" si="0"/>
        <v>-14109</v>
      </c>
      <c r="K15" s="13"/>
      <c r="L15" s="14"/>
    </row>
    <row r="16" spans="1:12" ht="15.75" customHeight="1">
      <c r="A16" s="15"/>
      <c r="B16" s="13"/>
      <c r="C16" s="13"/>
      <c r="D16" s="13"/>
      <c r="E16" s="4" t="s">
        <v>46</v>
      </c>
      <c r="F16" s="17"/>
      <c r="G16" s="13"/>
      <c r="H16" s="1">
        <v>205490</v>
      </c>
      <c r="I16" s="1">
        <v>203400</v>
      </c>
      <c r="J16" s="24">
        <f t="shared" si="0"/>
        <v>2090</v>
      </c>
      <c r="K16" s="18"/>
      <c r="L16" s="18"/>
    </row>
    <row r="17" spans="1:12" ht="15.75" customHeight="1">
      <c r="A17" s="15"/>
      <c r="B17" s="13"/>
      <c r="C17" s="13"/>
      <c r="D17" s="13" t="s">
        <v>5</v>
      </c>
      <c r="E17" s="17"/>
      <c r="F17" s="17"/>
      <c r="G17" s="13"/>
      <c r="H17" s="26">
        <f>SUM(H9,H14,H15,H16)</f>
        <v>4465012</v>
      </c>
      <c r="I17" s="26">
        <f>SUM(I9,I14,I15,I16)</f>
        <v>7210563</v>
      </c>
      <c r="J17" s="27">
        <f t="shared" si="0"/>
        <v>-2745551</v>
      </c>
      <c r="K17" s="13"/>
      <c r="L17" s="14"/>
    </row>
    <row r="18" spans="1:12" ht="15.75" customHeight="1">
      <c r="A18" s="15"/>
      <c r="B18" s="13" t="s">
        <v>3</v>
      </c>
      <c r="C18" s="13"/>
      <c r="D18" s="13"/>
      <c r="E18" s="17"/>
      <c r="F18" s="17"/>
      <c r="G18" s="13"/>
      <c r="H18" s="2"/>
      <c r="I18" s="2"/>
      <c r="J18" s="3"/>
      <c r="K18" s="13"/>
      <c r="L18" s="14"/>
    </row>
    <row r="19" spans="1:12" ht="15.75" customHeight="1">
      <c r="A19" s="15"/>
      <c r="B19" s="13"/>
      <c r="C19" s="13" t="s">
        <v>12</v>
      </c>
      <c r="D19" s="13"/>
      <c r="E19" s="17"/>
      <c r="F19" s="17"/>
      <c r="G19" s="13"/>
      <c r="H19" s="1"/>
      <c r="I19" s="1"/>
      <c r="J19" s="24"/>
      <c r="K19" s="13"/>
      <c r="L19" s="14"/>
    </row>
    <row r="20" spans="1:12" ht="15.75" customHeight="1">
      <c r="A20" s="15"/>
      <c r="B20" s="13"/>
      <c r="C20" s="13"/>
      <c r="D20" s="13"/>
      <c r="E20" s="4" t="s">
        <v>26</v>
      </c>
      <c r="F20" s="17"/>
      <c r="G20" s="13"/>
      <c r="H20" s="1">
        <v>17000000</v>
      </c>
      <c r="I20" s="1">
        <v>17000000</v>
      </c>
      <c r="J20" s="24">
        <f>H20-I20</f>
        <v>0</v>
      </c>
      <c r="K20" s="18"/>
      <c r="L20" s="18"/>
    </row>
    <row r="21" spans="1:12" ht="15.75" customHeight="1">
      <c r="A21" s="15"/>
      <c r="B21" s="13"/>
      <c r="C21" s="13"/>
      <c r="D21" s="13"/>
      <c r="F21" s="17" t="s">
        <v>47</v>
      </c>
      <c r="G21" s="13"/>
      <c r="H21" s="37">
        <v>-7000000</v>
      </c>
      <c r="I21" s="37">
        <v>-7000000</v>
      </c>
      <c r="J21" s="36" t="s">
        <v>50</v>
      </c>
      <c r="K21" s="18"/>
      <c r="L21" s="18"/>
    </row>
    <row r="22" spans="1:12" ht="15.75" customHeight="1">
      <c r="A22" s="15"/>
      <c r="B22" s="13"/>
      <c r="C22" s="13"/>
      <c r="D22" s="13"/>
      <c r="F22" s="48" t="s">
        <v>48</v>
      </c>
      <c r="G22" s="49"/>
      <c r="H22" s="37">
        <v>-10000000</v>
      </c>
      <c r="I22" s="37">
        <v>-10000000</v>
      </c>
      <c r="J22" s="36" t="s">
        <v>50</v>
      </c>
      <c r="K22" s="18"/>
      <c r="L22" s="18"/>
    </row>
    <row r="23" spans="1:12" ht="15.75" customHeight="1">
      <c r="A23" s="15"/>
      <c r="B23" s="13"/>
      <c r="C23" s="13"/>
      <c r="D23" s="13" t="s">
        <v>13</v>
      </c>
      <c r="E23" s="17"/>
      <c r="F23" s="17"/>
      <c r="G23" s="13"/>
      <c r="H23" s="26">
        <f>SUM(H20)</f>
        <v>17000000</v>
      </c>
      <c r="I23" s="26">
        <f>SUM(I20)</f>
        <v>17000000</v>
      </c>
      <c r="J23" s="27">
        <f>H23-I23</f>
        <v>0</v>
      </c>
      <c r="K23" s="13"/>
      <c r="L23" s="14"/>
    </row>
    <row r="24" spans="1:12" ht="15.75" customHeight="1">
      <c r="A24" s="15"/>
      <c r="B24" s="13"/>
      <c r="C24" s="13" t="s">
        <v>15</v>
      </c>
      <c r="D24" s="13"/>
      <c r="E24" s="17"/>
      <c r="F24" s="17"/>
      <c r="G24" s="13"/>
      <c r="H24" s="2"/>
      <c r="I24" s="2"/>
      <c r="J24" s="24"/>
      <c r="K24" s="13"/>
      <c r="L24" s="14"/>
    </row>
    <row r="25" spans="1:12" ht="15.75" customHeight="1">
      <c r="A25" s="15"/>
      <c r="B25" s="13"/>
      <c r="C25" s="13"/>
      <c r="D25" s="13"/>
      <c r="E25" s="17" t="s">
        <v>40</v>
      </c>
      <c r="F25" s="17"/>
      <c r="G25" s="13"/>
      <c r="H25" s="1">
        <v>493680</v>
      </c>
      <c r="I25" s="1">
        <v>580800</v>
      </c>
      <c r="J25" s="24">
        <f t="shared" ref="J25:J32" si="1">H25-I25</f>
        <v>-87120</v>
      </c>
      <c r="K25" s="18"/>
      <c r="L25" s="18"/>
    </row>
    <row r="26" spans="1:12" ht="15.75" customHeight="1">
      <c r="A26" s="15"/>
      <c r="B26" s="13"/>
      <c r="C26" s="13"/>
      <c r="D26" s="13"/>
      <c r="E26" s="17" t="s">
        <v>41</v>
      </c>
      <c r="F26" s="17"/>
      <c r="G26" s="13"/>
      <c r="H26" s="1">
        <v>1344779</v>
      </c>
      <c r="I26" s="1">
        <v>1582093</v>
      </c>
      <c r="J26" s="24">
        <f t="shared" si="1"/>
        <v>-237314</v>
      </c>
      <c r="K26" s="18"/>
      <c r="L26" s="18"/>
    </row>
    <row r="27" spans="1:12" ht="15.75" customHeight="1">
      <c r="A27" s="15"/>
      <c r="B27" s="13"/>
      <c r="C27" s="13"/>
      <c r="D27" s="13"/>
      <c r="E27" s="17" t="s">
        <v>34</v>
      </c>
      <c r="F27" s="17"/>
      <c r="G27" s="13"/>
      <c r="H27" s="1">
        <v>18070</v>
      </c>
      <c r="I27" s="1">
        <v>24094</v>
      </c>
      <c r="J27" s="24">
        <f t="shared" si="1"/>
        <v>-6024</v>
      </c>
      <c r="K27" s="13"/>
      <c r="L27" s="14"/>
    </row>
    <row r="28" spans="1:12" ht="15.75" customHeight="1">
      <c r="A28" s="15"/>
      <c r="B28" s="13"/>
      <c r="C28" s="13"/>
      <c r="D28" s="13"/>
      <c r="E28" s="17" t="s">
        <v>42</v>
      </c>
      <c r="F28" s="17"/>
      <c r="G28" s="13"/>
      <c r="H28" s="1">
        <v>1</v>
      </c>
      <c r="I28" s="1">
        <v>1</v>
      </c>
      <c r="J28" s="24">
        <f t="shared" si="1"/>
        <v>0</v>
      </c>
      <c r="K28" s="18"/>
      <c r="L28" s="18"/>
    </row>
    <row r="29" spans="1:12" ht="15.75" customHeight="1">
      <c r="A29" s="15"/>
      <c r="B29" s="13"/>
      <c r="C29" s="13"/>
      <c r="D29" s="13"/>
      <c r="E29" s="17" t="s">
        <v>49</v>
      </c>
      <c r="F29" s="17"/>
      <c r="G29" s="13"/>
      <c r="H29" s="1">
        <v>148995</v>
      </c>
      <c r="I29" s="1">
        <v>234135</v>
      </c>
      <c r="J29" s="24">
        <f t="shared" si="1"/>
        <v>-85140</v>
      </c>
      <c r="K29" s="18"/>
      <c r="L29" s="18"/>
    </row>
    <row r="30" spans="1:12" ht="15.75" customHeight="1">
      <c r="A30" s="15"/>
      <c r="B30" s="13"/>
      <c r="C30" s="13"/>
      <c r="D30" s="13" t="s">
        <v>16</v>
      </c>
      <c r="E30" s="17"/>
      <c r="F30" s="17"/>
      <c r="G30" s="13"/>
      <c r="H30" s="26">
        <f>SUM(H25:H29)</f>
        <v>2005525</v>
      </c>
      <c r="I30" s="26">
        <f>SUM(I25:I29)</f>
        <v>2421123</v>
      </c>
      <c r="J30" s="27">
        <f t="shared" si="1"/>
        <v>-415598</v>
      </c>
      <c r="K30" s="13"/>
      <c r="L30" s="14"/>
    </row>
    <row r="31" spans="1:12" ht="15.75" customHeight="1">
      <c r="A31" s="15"/>
      <c r="B31" s="13"/>
      <c r="C31" s="13"/>
      <c r="D31" s="13" t="s">
        <v>17</v>
      </c>
      <c r="E31" s="17"/>
      <c r="F31" s="17"/>
      <c r="G31" s="13"/>
      <c r="H31" s="26">
        <f>SUM(H23,H30)</f>
        <v>19005525</v>
      </c>
      <c r="I31" s="26">
        <f>SUM(I23,I30)</f>
        <v>19421123</v>
      </c>
      <c r="J31" s="27">
        <f t="shared" si="1"/>
        <v>-415598</v>
      </c>
      <c r="K31" s="13"/>
      <c r="L31" s="14"/>
    </row>
    <row r="32" spans="1:12" ht="15.75" customHeight="1" thickBot="1">
      <c r="A32" s="19"/>
      <c r="B32" s="20"/>
      <c r="C32" s="20" t="s">
        <v>18</v>
      </c>
      <c r="D32" s="21"/>
      <c r="E32" s="7"/>
      <c r="F32" s="7"/>
      <c r="G32" s="22"/>
      <c r="H32" s="28">
        <f>SUM(H17,H31)</f>
        <v>23470537</v>
      </c>
      <c r="I32" s="28">
        <f>SUM(I17,I31)</f>
        <v>26631686</v>
      </c>
      <c r="J32" s="29">
        <f t="shared" si="1"/>
        <v>-3161149</v>
      </c>
      <c r="K32" s="13"/>
      <c r="L32" s="14"/>
    </row>
    <row r="33" spans="1:12" ht="15.75" customHeight="1" thickTop="1">
      <c r="A33" s="16" t="s">
        <v>1</v>
      </c>
      <c r="B33" s="13"/>
      <c r="C33" s="13"/>
      <c r="D33" s="13"/>
      <c r="E33" s="17"/>
      <c r="F33" s="17"/>
      <c r="G33" s="13"/>
      <c r="H33" s="1"/>
      <c r="I33" s="1"/>
      <c r="J33" s="24"/>
      <c r="K33" s="13"/>
      <c r="L33" s="14"/>
    </row>
    <row r="34" spans="1:12" ht="15.75" customHeight="1">
      <c r="A34" s="15"/>
      <c r="B34" s="13" t="s">
        <v>19</v>
      </c>
      <c r="C34" s="13"/>
      <c r="D34" s="13"/>
      <c r="E34" s="17"/>
      <c r="F34" s="17"/>
      <c r="G34" s="13"/>
      <c r="H34" s="1"/>
      <c r="I34" s="1"/>
      <c r="J34" s="24"/>
      <c r="K34" s="13"/>
      <c r="L34" s="14"/>
    </row>
    <row r="35" spans="1:12" ht="15.75" customHeight="1">
      <c r="A35" s="15"/>
      <c r="B35" s="13"/>
      <c r="C35" s="13"/>
      <c r="D35" s="13"/>
      <c r="E35" s="40" t="s">
        <v>24</v>
      </c>
      <c r="F35" s="40"/>
      <c r="G35" s="41"/>
      <c r="H35" s="25">
        <v>2188053</v>
      </c>
      <c r="I35" s="25">
        <v>7160582</v>
      </c>
      <c r="J35" s="42">
        <f>H35-I35</f>
        <v>-4972529</v>
      </c>
      <c r="K35" s="13"/>
      <c r="L35" s="14"/>
    </row>
    <row r="36" spans="1:12" ht="15.75" customHeight="1">
      <c r="A36" s="15"/>
      <c r="B36" s="13"/>
      <c r="C36" s="13"/>
      <c r="D36" s="13"/>
      <c r="E36" s="17" t="s">
        <v>31</v>
      </c>
      <c r="F36" s="17"/>
      <c r="G36" s="13"/>
      <c r="H36" s="1">
        <v>128719</v>
      </c>
      <c r="I36" s="1">
        <v>105439</v>
      </c>
      <c r="J36" s="24">
        <f>H36-I36</f>
        <v>23280</v>
      </c>
      <c r="K36" s="13"/>
      <c r="L36" s="14"/>
    </row>
    <row r="37" spans="1:12" ht="15.75" customHeight="1">
      <c r="A37" s="15"/>
      <c r="B37" s="13"/>
      <c r="C37" s="13"/>
      <c r="D37" s="13" t="s">
        <v>7</v>
      </c>
      <c r="E37" s="17"/>
      <c r="F37" s="17"/>
      <c r="G37" s="13"/>
      <c r="H37" s="26">
        <f>SUM(H35:H36)</f>
        <v>2316772</v>
      </c>
      <c r="I37" s="26">
        <f>SUM(I35:I36)</f>
        <v>7266021</v>
      </c>
      <c r="J37" s="27">
        <f>H37-I37</f>
        <v>-4949249</v>
      </c>
      <c r="K37" s="13"/>
      <c r="L37" s="14"/>
    </row>
    <row r="38" spans="1:12" ht="15.75" customHeight="1">
      <c r="A38" s="15"/>
      <c r="B38" s="13" t="s">
        <v>8</v>
      </c>
      <c r="C38" s="13"/>
      <c r="D38" s="13"/>
      <c r="E38" s="17"/>
      <c r="F38" s="17"/>
      <c r="G38" s="13"/>
      <c r="H38" s="26"/>
      <c r="I38" s="26"/>
      <c r="J38" s="27"/>
      <c r="K38" s="13"/>
      <c r="L38" s="14"/>
    </row>
    <row r="39" spans="1:12" ht="15.75" customHeight="1">
      <c r="A39" s="15"/>
      <c r="B39" s="13"/>
      <c r="C39" s="13"/>
      <c r="D39" s="13" t="s">
        <v>9</v>
      </c>
      <c r="E39" s="17"/>
      <c r="F39" s="17"/>
      <c r="G39" s="13"/>
      <c r="H39" s="26">
        <v>0</v>
      </c>
      <c r="I39" s="26">
        <v>0</v>
      </c>
      <c r="J39" s="27">
        <f>H39-I39</f>
        <v>0</v>
      </c>
      <c r="K39" s="13"/>
      <c r="L39" s="14"/>
    </row>
    <row r="40" spans="1:12" ht="15.75" customHeight="1">
      <c r="A40" s="19"/>
      <c r="B40" s="20"/>
      <c r="C40" s="20" t="s">
        <v>10</v>
      </c>
      <c r="D40" s="21"/>
      <c r="E40" s="7"/>
      <c r="F40" s="7"/>
      <c r="G40" s="22"/>
      <c r="H40" s="26">
        <f>SUM(H37,H39)</f>
        <v>2316772</v>
      </c>
      <c r="I40" s="26">
        <f>SUM(I37,I39)</f>
        <v>7266021</v>
      </c>
      <c r="J40" s="27">
        <f>H40-I40</f>
        <v>-4949249</v>
      </c>
      <c r="K40" s="13"/>
      <c r="L40" s="14"/>
    </row>
    <row r="41" spans="1:12" ht="15.75" customHeight="1">
      <c r="A41" s="16" t="s">
        <v>2</v>
      </c>
      <c r="B41" s="13"/>
      <c r="C41" s="13"/>
      <c r="D41" s="13"/>
      <c r="E41" s="17"/>
      <c r="F41" s="17"/>
      <c r="G41" s="13"/>
      <c r="H41" s="1"/>
      <c r="I41" s="1"/>
      <c r="J41" s="24"/>
      <c r="K41" s="13"/>
      <c r="L41" s="14"/>
    </row>
    <row r="42" spans="1:12" ht="15.75" customHeight="1">
      <c r="A42" s="15"/>
      <c r="B42" s="13" t="s">
        <v>20</v>
      </c>
      <c r="C42" s="13"/>
      <c r="D42" s="13"/>
      <c r="E42" s="17"/>
      <c r="F42" s="17"/>
      <c r="G42" s="13"/>
      <c r="H42" s="30"/>
      <c r="I42" s="30"/>
      <c r="J42" s="24"/>
      <c r="K42" s="13"/>
      <c r="L42" s="14"/>
    </row>
    <row r="43" spans="1:12" ht="15.75" customHeight="1">
      <c r="A43" s="15"/>
      <c r="B43" s="13"/>
      <c r="C43" s="13"/>
      <c r="D43" s="13"/>
      <c r="E43" s="17" t="s">
        <v>27</v>
      </c>
      <c r="F43" s="17"/>
      <c r="G43" s="13"/>
      <c r="H43" s="31">
        <v>17000000</v>
      </c>
      <c r="I43" s="31">
        <v>17000000</v>
      </c>
      <c r="J43" s="24">
        <f>H43-I43</f>
        <v>0</v>
      </c>
      <c r="K43" s="13"/>
      <c r="L43" s="14"/>
    </row>
    <row r="44" spans="1:12" ht="15.75" customHeight="1">
      <c r="A44" s="15"/>
      <c r="B44" s="13"/>
      <c r="C44" s="13"/>
      <c r="D44" s="13" t="s">
        <v>28</v>
      </c>
      <c r="E44" s="17"/>
      <c r="F44" s="17"/>
      <c r="G44" s="13"/>
      <c r="H44" s="1">
        <f>SUM(H43)</f>
        <v>17000000</v>
      </c>
      <c r="I44" s="1">
        <f>SUM(I43)</f>
        <v>17000000</v>
      </c>
      <c r="J44" s="3">
        <f>H44-I44</f>
        <v>0</v>
      </c>
      <c r="K44" s="13"/>
      <c r="L44" s="14"/>
    </row>
    <row r="45" spans="1:12" ht="15.75" customHeight="1">
      <c r="A45" s="15"/>
      <c r="B45" s="13"/>
      <c r="C45" s="13"/>
      <c r="E45" s="13" t="s">
        <v>14</v>
      </c>
      <c r="F45" s="17"/>
      <c r="G45" s="13"/>
      <c r="H45" s="32">
        <v>-17000000</v>
      </c>
      <c r="I45" s="32">
        <v>-17000000</v>
      </c>
      <c r="J45" s="35" t="s">
        <v>50</v>
      </c>
      <c r="K45" s="18"/>
      <c r="L45" s="18"/>
    </row>
    <row r="46" spans="1:12" ht="15.75" customHeight="1">
      <c r="A46" s="15"/>
      <c r="B46" s="13" t="s">
        <v>21</v>
      </c>
      <c r="C46" s="13"/>
      <c r="D46" s="13"/>
      <c r="E46" s="17"/>
      <c r="F46" s="17"/>
      <c r="G46" s="13"/>
      <c r="H46" s="2"/>
      <c r="I46" s="2"/>
      <c r="J46" s="24"/>
      <c r="K46" s="13"/>
      <c r="L46" s="14"/>
    </row>
    <row r="47" spans="1:12" ht="15.75" customHeight="1">
      <c r="A47" s="15"/>
      <c r="B47" s="13"/>
      <c r="C47" s="13"/>
      <c r="D47" s="13"/>
      <c r="E47" s="17" t="s">
        <v>29</v>
      </c>
      <c r="F47" s="17"/>
      <c r="G47" s="13"/>
      <c r="H47" s="33">
        <v>4153765</v>
      </c>
      <c r="I47" s="33">
        <v>2365665</v>
      </c>
      <c r="J47" s="24">
        <f>H47-I47</f>
        <v>1788100</v>
      </c>
      <c r="K47" s="13"/>
      <c r="L47" s="14"/>
    </row>
    <row r="48" spans="1:12" ht="15.75" customHeight="1">
      <c r="A48" s="15"/>
      <c r="B48" s="13"/>
      <c r="C48" s="13"/>
      <c r="D48" s="13" t="s">
        <v>30</v>
      </c>
      <c r="E48" s="17"/>
      <c r="F48" s="17"/>
      <c r="G48" s="13"/>
      <c r="H48" s="1">
        <f>SUM(H47)</f>
        <v>4153765</v>
      </c>
      <c r="I48" s="1">
        <f>SUM(I47)</f>
        <v>2365665</v>
      </c>
      <c r="J48" s="3">
        <f>H48-I48</f>
        <v>1788100</v>
      </c>
      <c r="K48" s="13"/>
      <c r="L48" s="14"/>
    </row>
    <row r="49" spans="1:12" ht="15.75" customHeight="1">
      <c r="A49" s="15"/>
      <c r="B49" s="13"/>
      <c r="C49" s="13"/>
      <c r="E49" s="13" t="s">
        <v>14</v>
      </c>
      <c r="F49" s="17"/>
      <c r="G49" s="13"/>
      <c r="H49" s="35" t="s">
        <v>51</v>
      </c>
      <c r="I49" s="35" t="s">
        <v>50</v>
      </c>
      <c r="J49" s="36" t="s">
        <v>50</v>
      </c>
      <c r="K49" s="18"/>
      <c r="L49" s="18"/>
    </row>
    <row r="50" spans="1:12" ht="15.75" customHeight="1">
      <c r="A50" s="15"/>
      <c r="B50" s="13"/>
      <c r="C50" s="13" t="s">
        <v>22</v>
      </c>
      <c r="E50" s="17"/>
      <c r="F50" s="17"/>
      <c r="G50" s="13"/>
      <c r="H50" s="31">
        <f>SUM(H44,H48)</f>
        <v>21153765</v>
      </c>
      <c r="I50" s="31">
        <f>SUM(I44,I48)</f>
        <v>19365665</v>
      </c>
      <c r="J50" s="27">
        <f>H50-I50</f>
        <v>1788100</v>
      </c>
      <c r="K50" s="13"/>
      <c r="L50" s="14"/>
    </row>
    <row r="51" spans="1:12" ht="15.75" customHeight="1" thickBot="1">
      <c r="A51" s="19"/>
      <c r="B51" s="20"/>
      <c r="C51" s="20" t="s">
        <v>23</v>
      </c>
      <c r="D51" s="21"/>
      <c r="E51" s="7"/>
      <c r="F51" s="7"/>
      <c r="G51" s="22"/>
      <c r="H51" s="28">
        <f>SUM(H50,H40)</f>
        <v>23470537</v>
      </c>
      <c r="I51" s="28">
        <f>SUM(I50,I40)</f>
        <v>26631686</v>
      </c>
      <c r="J51" s="34">
        <f>H51-I51</f>
        <v>-3161149</v>
      </c>
      <c r="K51" s="13"/>
      <c r="L51" s="14"/>
    </row>
    <row r="52" spans="1:12" ht="12" thickTop="1"/>
  </sheetData>
  <mergeCells count="5">
    <mergeCell ref="A5:H5"/>
    <mergeCell ref="A6:G6"/>
    <mergeCell ref="A1:J2"/>
    <mergeCell ref="A3:J3"/>
    <mergeCell ref="F22:G22"/>
  </mergeCells>
  <phoneticPr fontId="2"/>
  <pageMargins left="1.1811023622047245" right="0.78740157480314965" top="0.59055118110236227" bottom="0.39370078740157483" header="0.51181102362204722" footer="0.51181102362204722"/>
  <pageSetup paperSize="9" scale="97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 </vt:lpstr>
      <vt:lpstr>'貸借対照表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香川県警察協会</dc:creator>
  <cp:lastModifiedBy>被害者支援センターかがわ</cp:lastModifiedBy>
  <cp:lastPrinted>2025-04-08T01:59:13Z</cp:lastPrinted>
  <dcterms:created xsi:type="dcterms:W3CDTF">2006-11-17T01:34:37Z</dcterms:created>
  <dcterms:modified xsi:type="dcterms:W3CDTF">2025-04-08T01:59:19Z</dcterms:modified>
</cp:coreProperties>
</file>