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かがわ被害者支援センター\Desktop\HP掲載用情報公開\"/>
    </mc:Choice>
  </mc:AlternateContent>
  <xr:revisionPtr revIDLastSave="0" documentId="13_ncr:1_{542A2737-CF63-4C39-B039-AA3FEC5549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算書Ａ4" sheetId="51" r:id="rId1"/>
    <sheet name="Sheet7" sheetId="7" r:id="rId2"/>
  </sheets>
  <definedNames>
    <definedName name="_xlnm.Print_Area" localSheetId="0">予算書Ａ4!$A$1:$U$89</definedName>
  </definedNames>
  <calcPr calcId="191029"/>
</workbook>
</file>

<file path=xl/calcChain.xml><?xml version="1.0" encoding="utf-8"?>
<calcChain xmlns="http://schemas.openxmlformats.org/spreadsheetml/2006/main">
  <c r="T60" i="51" l="1"/>
  <c r="Q86" i="51"/>
  <c r="K86" i="51"/>
  <c r="N85" i="51"/>
  <c r="T85" i="51" s="1"/>
  <c r="H84" i="51"/>
  <c r="H86" i="51" s="1"/>
  <c r="N86" i="51" s="1"/>
  <c r="T83" i="51"/>
  <c r="N83" i="51"/>
  <c r="N80" i="51"/>
  <c r="T80" i="51" s="1"/>
  <c r="N78" i="51"/>
  <c r="T78" i="51" s="1"/>
  <c r="Q75" i="51"/>
  <c r="K75" i="51"/>
  <c r="N75" i="51" s="1"/>
  <c r="T75" i="51" s="1"/>
  <c r="H75" i="51"/>
  <c r="T74" i="51"/>
  <c r="T73" i="51"/>
  <c r="T72" i="51"/>
  <c r="T71" i="51"/>
  <c r="T70" i="51"/>
  <c r="T69" i="51"/>
  <c r="T68" i="51"/>
  <c r="T67" i="51"/>
  <c r="T66" i="51"/>
  <c r="T65" i="51"/>
  <c r="T64" i="51"/>
  <c r="T63" i="51"/>
  <c r="T62" i="51"/>
  <c r="T61" i="51"/>
  <c r="T59" i="51"/>
  <c r="T58" i="51"/>
  <c r="Q57" i="51"/>
  <c r="N56" i="51"/>
  <c r="T56" i="51" s="1"/>
  <c r="N55" i="51"/>
  <c r="T55" i="51" s="1"/>
  <c r="N54" i="51"/>
  <c r="T54" i="51" s="1"/>
  <c r="N53" i="51"/>
  <c r="T53" i="51" s="1"/>
  <c r="N52" i="51"/>
  <c r="T52" i="51" s="1"/>
  <c r="N51" i="51"/>
  <c r="T51" i="51" s="1"/>
  <c r="T50" i="51"/>
  <c r="N50" i="51"/>
  <c r="N49" i="51"/>
  <c r="T49" i="51" s="1"/>
  <c r="N48" i="51"/>
  <c r="T48" i="51" s="1"/>
  <c r="N47" i="51"/>
  <c r="T47" i="51" s="1"/>
  <c r="N46" i="51"/>
  <c r="T46" i="51" s="1"/>
  <c r="N45" i="51"/>
  <c r="T45" i="51" s="1"/>
  <c r="N44" i="51"/>
  <c r="T44" i="51" s="1"/>
  <c r="N43" i="51"/>
  <c r="T43" i="51" s="1"/>
  <c r="T42" i="51"/>
  <c r="N42" i="51"/>
  <c r="N41" i="51"/>
  <c r="T41" i="51" s="1"/>
  <c r="N40" i="51"/>
  <c r="T40" i="51" s="1"/>
  <c r="N39" i="51"/>
  <c r="T39" i="51" s="1"/>
  <c r="N38" i="51"/>
  <c r="T38" i="51" s="1"/>
  <c r="N37" i="51"/>
  <c r="N36" i="51" s="1"/>
  <c r="K36" i="51"/>
  <c r="H36" i="51"/>
  <c r="N33" i="51"/>
  <c r="T33" i="51" s="1"/>
  <c r="N32" i="51"/>
  <c r="T32" i="51" s="1"/>
  <c r="T31" i="51" s="1"/>
  <c r="Q31" i="51"/>
  <c r="K31" i="51"/>
  <c r="H31" i="51"/>
  <c r="N30" i="51"/>
  <c r="T30" i="51" s="1"/>
  <c r="N29" i="51"/>
  <c r="T29" i="51" s="1"/>
  <c r="N28" i="51"/>
  <c r="T28" i="51" s="1"/>
  <c r="Q27" i="51"/>
  <c r="Q26" i="51" s="1"/>
  <c r="K27" i="51"/>
  <c r="H27" i="51"/>
  <c r="H26" i="51" s="1"/>
  <c r="K26" i="51"/>
  <c r="N25" i="51"/>
  <c r="T25" i="51" s="1"/>
  <c r="N24" i="51"/>
  <c r="T24" i="51" s="1"/>
  <c r="N23" i="51"/>
  <c r="T23" i="51" s="1"/>
  <c r="N22" i="51"/>
  <c r="T22" i="51" s="1"/>
  <c r="T21" i="51" s="1"/>
  <c r="T20" i="51" s="1"/>
  <c r="Q21" i="51"/>
  <c r="N21" i="51"/>
  <c r="N20" i="51" s="1"/>
  <c r="K21" i="51"/>
  <c r="H21" i="51"/>
  <c r="H20" i="51" s="1"/>
  <c r="Q20" i="51"/>
  <c r="K20" i="51"/>
  <c r="N19" i="51"/>
  <c r="T19" i="51" s="1"/>
  <c r="N18" i="51"/>
  <c r="T18" i="51" s="1"/>
  <c r="N17" i="51"/>
  <c r="T17" i="51" s="1"/>
  <c r="Q16" i="51"/>
  <c r="N16" i="51"/>
  <c r="N15" i="51" s="1"/>
  <c r="K16" i="51"/>
  <c r="H16" i="51"/>
  <c r="H15" i="51" s="1"/>
  <c r="Q15" i="51"/>
  <c r="K15" i="51"/>
  <c r="N14" i="51"/>
  <c r="T14" i="51" s="1"/>
  <c r="N13" i="51"/>
  <c r="T13" i="51" s="1"/>
  <c r="Q12" i="51"/>
  <c r="K12" i="51"/>
  <c r="H12" i="51"/>
  <c r="N11" i="51"/>
  <c r="T11" i="51" s="1"/>
  <c r="Q10" i="51"/>
  <c r="K10" i="51"/>
  <c r="H10" i="51"/>
  <c r="N10" i="51" s="1"/>
  <c r="T10" i="51" s="1"/>
  <c r="T57" i="51" l="1"/>
  <c r="T16" i="51"/>
  <c r="T15" i="51" s="1"/>
  <c r="T86" i="51"/>
  <c r="T12" i="51"/>
  <c r="K34" i="51"/>
  <c r="K76" i="51" s="1"/>
  <c r="Q34" i="51"/>
  <c r="Q76" i="51" s="1"/>
  <c r="Q79" i="51" s="1"/>
  <c r="Q81" i="51" s="1"/>
  <c r="Q87" i="51" s="1"/>
  <c r="K79" i="51"/>
  <c r="K81" i="51" s="1"/>
  <c r="K87" i="51" s="1"/>
  <c r="H34" i="51"/>
  <c r="T27" i="51"/>
  <c r="T26" i="51" s="1"/>
  <c r="N31" i="51"/>
  <c r="N12" i="51"/>
  <c r="N27" i="51"/>
  <c r="N26" i="51" s="1"/>
  <c r="T37" i="51"/>
  <c r="T36" i="51" s="1"/>
  <c r="N84" i="51"/>
  <c r="T84" i="51" s="1"/>
  <c r="N34" i="51" l="1"/>
  <c r="T34" i="51" s="1"/>
  <c r="H76" i="51"/>
  <c r="H79" i="51" l="1"/>
  <c r="H81" i="51" s="1"/>
  <c r="N76" i="51"/>
  <c r="N79" i="51" l="1"/>
  <c r="T76" i="51"/>
  <c r="T79" i="51" s="1"/>
  <c r="T81" i="51" s="1"/>
  <c r="H87" i="51"/>
  <c r="N81" i="51"/>
  <c r="N87" i="51" s="1"/>
  <c r="T87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被害者支援センターかがわ</author>
  </authors>
  <commentList>
    <comment ref="Q17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306,000にする</t>
        </r>
      </text>
    </comment>
  </commentList>
</comments>
</file>

<file path=xl/sharedStrings.xml><?xml version="1.0" encoding="utf-8"?>
<sst xmlns="http://schemas.openxmlformats.org/spreadsheetml/2006/main" count="257" uniqueCount="81">
  <si>
    <t>受取助成金</t>
    <rPh sb="0" eb="2">
      <t>ウケトリ</t>
    </rPh>
    <rPh sb="2" eb="5">
      <t>ジョセイキン</t>
    </rPh>
    <phoneticPr fontId="1"/>
  </si>
  <si>
    <t>雑収益</t>
    <rPh sb="0" eb="3">
      <t>ザツシュウエキ</t>
    </rPh>
    <phoneticPr fontId="1"/>
  </si>
  <si>
    <t>受取利息</t>
    <rPh sb="0" eb="2">
      <t>ウケトリ</t>
    </rPh>
    <rPh sb="2" eb="4">
      <t>リソク</t>
    </rPh>
    <phoneticPr fontId="1"/>
  </si>
  <si>
    <t>(単位：円）</t>
  </si>
  <si>
    <t>特定資産運用益</t>
    <rPh sb="0" eb="2">
      <t>トクテイ</t>
    </rPh>
    <rPh sb="2" eb="4">
      <t>シサン</t>
    </rPh>
    <phoneticPr fontId="1"/>
  </si>
  <si>
    <t>受取補助金等</t>
    <rPh sb="0" eb="2">
      <t>ウケトリ</t>
    </rPh>
    <rPh sb="2" eb="6">
      <t>ホジョキントウ</t>
    </rPh>
    <phoneticPr fontId="1"/>
  </si>
  <si>
    <t>受取寄付金</t>
    <rPh sb="0" eb="2">
      <t>ウケトリ</t>
    </rPh>
    <rPh sb="2" eb="5">
      <t>キフキン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</si>
  <si>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</si>
  <si>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</si>
  <si>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</si>
  <si>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受取委託料</t>
    <rPh sb="0" eb="2">
      <t>ウケトリ</t>
    </rPh>
    <rPh sb="2" eb="5">
      <t>イタクリョウ</t>
    </rPh>
    <phoneticPr fontId="1"/>
  </si>
  <si>
    <t>受取会費</t>
    <phoneticPr fontId="1"/>
  </si>
  <si>
    <t>事業費</t>
    <phoneticPr fontId="1"/>
  </si>
  <si>
    <t>諸謝金</t>
    <phoneticPr fontId="1"/>
  </si>
  <si>
    <t>旅費交通費</t>
    <phoneticPr fontId="1"/>
  </si>
  <si>
    <t>通信運搬費</t>
    <phoneticPr fontId="1"/>
  </si>
  <si>
    <t>印刷製本費</t>
    <phoneticPr fontId="1"/>
  </si>
  <si>
    <t>手数料</t>
    <phoneticPr fontId="1"/>
  </si>
  <si>
    <t>管理費</t>
    <phoneticPr fontId="1"/>
  </si>
  <si>
    <t>給料手当</t>
    <phoneticPr fontId="1"/>
  </si>
  <si>
    <t>福利厚生費</t>
    <phoneticPr fontId="1"/>
  </si>
  <si>
    <t>減価償却費</t>
    <phoneticPr fontId="1"/>
  </si>
  <si>
    <t>特定資産利息</t>
    <rPh sb="0" eb="2">
      <t>トクテイ</t>
    </rPh>
    <rPh sb="2" eb="4">
      <t>シサン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</si>
  <si>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</si>
  <si>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</si>
  <si>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受取負担金</t>
    <rPh sb="0" eb="2">
      <t>ウケトリ</t>
    </rPh>
    <rPh sb="2" eb="5">
      <t>フタンキン</t>
    </rPh>
    <phoneticPr fontId="1"/>
  </si>
  <si>
    <t>修繕費</t>
    <rPh sb="0" eb="3">
      <t>シュウゼンヒ</t>
    </rPh>
    <phoneticPr fontId="1"/>
  </si>
  <si>
    <t>燃料費</t>
    <rPh sb="0" eb="3">
      <t>ネンリョウヒ</t>
    </rPh>
    <phoneticPr fontId="1"/>
  </si>
  <si>
    <t>法人会計</t>
    <rPh sb="0" eb="2">
      <t>ホウジン</t>
    </rPh>
    <rPh sb="2" eb="4">
      <t>カイケイ</t>
    </rPh>
    <phoneticPr fontId="1"/>
  </si>
  <si>
    <t>合計</t>
    <rPh sb="0" eb="2">
      <t>ゴウケイ</t>
    </rPh>
    <phoneticPr fontId="1"/>
  </si>
  <si>
    <t>科目</t>
    <rPh sb="0" eb="2">
      <t>カモク</t>
    </rPh>
    <phoneticPr fontId="1"/>
  </si>
  <si>
    <t>一般正味財産期首残高</t>
    <phoneticPr fontId="1"/>
  </si>
  <si>
    <t>一般正味財産期末残高</t>
    <phoneticPr fontId="1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</si>
  <si>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1"/>
  </si>
  <si>
    <t>正会員会費</t>
    <rPh sb="0" eb="1">
      <t>セイ</t>
    </rPh>
    <rPh sb="1" eb="3">
      <t>カイイン</t>
    </rPh>
    <rPh sb="3" eb="5">
      <t>カイヒ</t>
    </rPh>
    <phoneticPr fontId="1"/>
  </si>
  <si>
    <t>賃借料</t>
    <rPh sb="0" eb="3">
      <t>チンシャクリョウ</t>
    </rPh>
    <phoneticPr fontId="1"/>
  </si>
  <si>
    <t>委託料</t>
    <rPh sb="0" eb="3">
      <t>イタクリョウ</t>
    </rPh>
    <phoneticPr fontId="1"/>
  </si>
  <si>
    <t>賛助会員会費</t>
    <rPh sb="0" eb="2">
      <t>サンジョ</t>
    </rPh>
    <rPh sb="2" eb="4">
      <t>カイイン</t>
    </rPh>
    <rPh sb="4" eb="6">
      <t>カイヒ</t>
    </rPh>
    <phoneticPr fontId="1"/>
  </si>
  <si>
    <t>当期指定正味財産増減額</t>
    <rPh sb="2" eb="4">
      <t>シテイ</t>
    </rPh>
    <rPh sb="4" eb="6">
      <t>ショウミ</t>
    </rPh>
    <rPh sb="6" eb="8">
      <t>ザイサン</t>
    </rPh>
    <phoneticPr fontId="1"/>
  </si>
  <si>
    <t>指定正味財産期首残高</t>
    <rPh sb="0" eb="2">
      <t>シテイ</t>
    </rPh>
    <phoneticPr fontId="1"/>
  </si>
  <si>
    <t>指定正味財産期末残高</t>
    <rPh sb="0" eb="2">
      <t>シテイ</t>
    </rPh>
    <phoneticPr fontId="1"/>
  </si>
  <si>
    <t>Ⅱ 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</si>
  <si>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Ⅲ 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</si>
  <si>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Ⅰ 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</si>
  <si>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雑費</t>
    <rPh sb="0" eb="2">
      <t>ザッピ</t>
    </rPh>
    <phoneticPr fontId="1"/>
  </si>
  <si>
    <t>支払負担金</t>
    <rPh sb="0" eb="2">
      <t>シハライ</t>
    </rPh>
    <rPh sb="2" eb="5">
      <t>フタンキン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</si>
  <si>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</si>
  <si>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広報費</t>
    <rPh sb="0" eb="2">
      <t>コウホウ</t>
    </rPh>
    <rPh sb="2" eb="3">
      <t>ヒ</t>
    </rPh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</si>
  <si>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1"/>
  </si>
  <si>
    <t>１.経常収益</t>
    <rPh sb="2" eb="4">
      <t>ケイジョウ</t>
    </rPh>
    <rPh sb="4" eb="6">
      <t>シュウエキ</t>
    </rPh>
    <phoneticPr fontId="1"/>
  </si>
  <si>
    <t>経常収益計</t>
    <rPh sb="0" eb="2">
      <t>ケイジョウ</t>
    </rPh>
    <phoneticPr fontId="1"/>
  </si>
  <si>
    <t>２.経常費用</t>
    <rPh sb="2" eb="4">
      <t>ケイジョウ</t>
    </rPh>
    <rPh sb="4" eb="6">
      <t>ヒヨウ</t>
    </rPh>
    <rPh sb="5" eb="6">
      <t>ケイヒ</t>
    </rPh>
    <phoneticPr fontId="1"/>
  </si>
  <si>
    <t>経常費用計</t>
    <rPh sb="0" eb="2">
      <t>ケイジョウ</t>
    </rPh>
    <phoneticPr fontId="1"/>
  </si>
  <si>
    <t>被害者
支援事業</t>
    <rPh sb="0" eb="3">
      <t>ヒガイシャ</t>
    </rPh>
    <rPh sb="4" eb="6">
      <t>シエン</t>
    </rPh>
    <rPh sb="6" eb="8">
      <t>ジギョウ</t>
    </rPh>
    <phoneticPr fontId="1"/>
  </si>
  <si>
    <t>小計</t>
    <rPh sb="0" eb="2">
      <t>ショウケイ</t>
    </rPh>
    <phoneticPr fontId="1"/>
  </si>
  <si>
    <t>公益１</t>
    <rPh sb="0" eb="2">
      <t>コウエキ</t>
    </rPh>
    <phoneticPr fontId="1"/>
  </si>
  <si>
    <t>公益２</t>
    <phoneticPr fontId="1"/>
  </si>
  <si>
    <t>性暴力被害
者支援事業</t>
    <rPh sb="0" eb="1">
      <t>セイ</t>
    </rPh>
    <rPh sb="1" eb="3">
      <t>ボウリョク</t>
    </rPh>
    <rPh sb="3" eb="5">
      <t>ヒガイ</t>
    </rPh>
    <rPh sb="6" eb="7">
      <t>シャ</t>
    </rPh>
    <rPh sb="7" eb="9">
      <t>シエン</t>
    </rPh>
    <rPh sb="9" eb="11">
      <t>ジギョウ</t>
    </rPh>
    <phoneticPr fontId="1"/>
  </si>
  <si>
    <t>一般正味財産への振替額</t>
    <rPh sb="0" eb="2">
      <t>イッパン</t>
    </rPh>
    <rPh sb="2" eb="4">
      <t>ショウミ</t>
    </rPh>
    <rPh sb="4" eb="6">
      <t>ザイサン</t>
    </rPh>
    <rPh sb="8" eb="10">
      <t>フリカエ</t>
    </rPh>
    <rPh sb="10" eb="11">
      <t>ガク</t>
    </rPh>
    <phoneticPr fontId="1"/>
  </si>
  <si>
    <t>法人会計から公益会計</t>
    <rPh sb="0" eb="2">
      <t>ホウジン</t>
    </rPh>
    <rPh sb="2" eb="4">
      <t>カイケイ</t>
    </rPh>
    <rPh sb="6" eb="8">
      <t>コウエキ</t>
    </rPh>
    <rPh sb="8" eb="10">
      <t>カイケイ</t>
    </rPh>
    <phoneticPr fontId="1"/>
  </si>
  <si>
    <t>　</t>
    <phoneticPr fontId="1"/>
  </si>
  <si>
    <t>[</t>
    <phoneticPr fontId="1"/>
  </si>
  <si>
    <t>]</t>
  </si>
  <si>
    <t>事業収益</t>
    <rPh sb="0" eb="2">
      <t>ジギョウ</t>
    </rPh>
    <rPh sb="2" eb="4">
      <t>シュウエキ</t>
    </rPh>
    <phoneticPr fontId="1"/>
  </si>
  <si>
    <t>※なお、当該予算については、香川県議会における議決が予算成立の条件である。</t>
    <rPh sb="4" eb="6">
      <t>トウガイ</t>
    </rPh>
    <rPh sb="6" eb="8">
      <t>ヨサン</t>
    </rPh>
    <rPh sb="14" eb="16">
      <t>カガワ</t>
    </rPh>
    <rPh sb="16" eb="19">
      <t>ケンギカイ</t>
    </rPh>
    <rPh sb="23" eb="25">
      <t>ギケツ</t>
    </rPh>
    <rPh sb="26" eb="28">
      <t>ヨサン</t>
    </rPh>
    <rPh sb="28" eb="30">
      <t>セイリツ</t>
    </rPh>
    <rPh sb="31" eb="33">
      <t>ジョウケン</t>
    </rPh>
    <phoneticPr fontId="1"/>
  </si>
  <si>
    <t>令和６年４月１日から令和７年３月31日まで</t>
    <rPh sb="0" eb="2">
      <t>レイワ</t>
    </rPh>
    <rPh sb="10" eb="12">
      <t>レイワ</t>
    </rPh>
    <phoneticPr fontId="1"/>
  </si>
  <si>
    <t>(香川県警察本部)</t>
    <rPh sb="1" eb="4">
      <t>カガワケン</t>
    </rPh>
    <rPh sb="4" eb="6">
      <t>ケイサツ</t>
    </rPh>
    <rPh sb="6" eb="8">
      <t>ホンブ</t>
    </rPh>
    <phoneticPr fontId="1"/>
  </si>
  <si>
    <t>(香川県)</t>
    <rPh sb="1" eb="4">
      <t>カガワケン</t>
    </rPh>
    <phoneticPr fontId="1"/>
  </si>
  <si>
    <t>(日本財団)</t>
    <rPh sb="1" eb="3">
      <t>ニホン</t>
    </rPh>
    <rPh sb="3" eb="5">
      <t>ザイダン</t>
    </rPh>
    <phoneticPr fontId="1"/>
  </si>
  <si>
    <t>(香川県警察協会)</t>
    <rPh sb="1" eb="4">
      <t>カガワケン</t>
    </rPh>
    <rPh sb="4" eb="6">
      <t>ケイサツ</t>
    </rPh>
    <rPh sb="6" eb="8">
      <t>キョウカイ</t>
    </rPh>
    <phoneticPr fontId="1"/>
  </si>
  <si>
    <t>(香川県共同募金会)</t>
    <rPh sb="1" eb="4">
      <t>カガワケン</t>
    </rPh>
    <rPh sb="4" eb="6">
      <t>キョウドウ</t>
    </rPh>
    <rPh sb="6" eb="9">
      <t>ボキンカイ</t>
    </rPh>
    <phoneticPr fontId="1"/>
  </si>
  <si>
    <t>(一般)</t>
    <rPh sb="1" eb="3">
      <t>イッパン</t>
    </rPh>
    <phoneticPr fontId="1"/>
  </si>
  <si>
    <t>(警察職員)</t>
    <rPh sb="1" eb="3">
      <t>ケイサツ</t>
    </rPh>
    <rPh sb="3" eb="5">
      <t>ショクイン</t>
    </rPh>
    <phoneticPr fontId="1"/>
  </si>
  <si>
    <t>(支援自販機)</t>
    <rPh sb="1" eb="3">
      <t>シエン</t>
    </rPh>
    <rPh sb="3" eb="6">
      <t>ジハンキ</t>
    </rPh>
    <phoneticPr fontId="1"/>
  </si>
  <si>
    <t>(</t>
    <phoneticPr fontId="1"/>
  </si>
  <si>
    <t>)</t>
    <phoneticPr fontId="1"/>
  </si>
  <si>
    <t>諸謝金</t>
    <rPh sb="0" eb="3">
      <t>ショシャキン</t>
    </rPh>
    <phoneticPr fontId="1"/>
  </si>
  <si>
    <t>当期経常増減額</t>
    <rPh sb="0" eb="2">
      <t>トウキ</t>
    </rPh>
    <rPh sb="2" eb="4">
      <t>ケイジョウ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</si>
  <si>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</si>
  <si>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当期一般正味財産増減額</t>
    <rPh sb="2" eb="4">
      <t>イッパン</t>
    </rPh>
    <rPh sb="4" eb="6">
      <t>ショウミ</t>
    </rPh>
    <rPh sb="6" eb="8">
      <t>ザイサン</t>
    </rPh>
    <phoneticPr fontId="1"/>
  </si>
  <si>
    <t>令 和 ６ 年 度 収 支 予 算 書 内 訳 表</t>
    <rPh sb="0" eb="1">
      <t>レイ</t>
    </rPh>
    <rPh sb="2" eb="3">
      <t>カズ</t>
    </rPh>
    <rPh sb="6" eb="7">
      <t>ネン</t>
    </rPh>
    <rPh sb="8" eb="9">
      <t>タビ</t>
    </rPh>
    <rPh sb="10" eb="11">
      <t>シュウ</t>
    </rPh>
    <rPh sb="12" eb="13">
      <t>シ</t>
    </rPh>
    <rPh sb="14" eb="15">
      <t>ヨ</t>
    </rPh>
    <rPh sb="16" eb="17">
      <t>サン</t>
    </rPh>
    <rPh sb="18" eb="19">
      <t>ショ</t>
    </rPh>
    <rPh sb="20" eb="21">
      <t>ナイ</t>
    </rPh>
    <rPh sb="22" eb="23">
      <t>ヤク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</si>
</sst>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u/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11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3" fillId="0" borderId="10" xfId="0" applyNumberFormat="1" applyFont="1" applyBorder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vertical="center" wrapText="1"/>
    </xf>
    <xf numFmtId="176" fontId="3" fillId="0" borderId="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 shrinkToFit="1"/>
    </xf>
    <xf numFmtId="176" fontId="3" fillId="0" borderId="19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20" xfId="0" applyNumberFormat="1" applyFont="1" applyBorder="1">
      <alignment vertical="center"/>
    </xf>
    <xf numFmtId="176" fontId="3" fillId="0" borderId="20" xfId="0" applyNumberFormat="1" applyFont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/>
    </xf>
    <xf numFmtId="38" fontId="3" fillId="0" borderId="7" xfId="1" applyFont="1" applyFill="1" applyBorder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left" vertical="center" shrinkToFit="1"/>
    </xf>
    <xf numFmtId="176" fontId="3" fillId="0" borderId="5" xfId="0" applyNumberFormat="1" applyFont="1" applyBorder="1" applyAlignment="1">
      <alignment horizontal="left" vertical="center"/>
    </xf>
    <xf numFmtId="176" fontId="2" fillId="0" borderId="21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 shrinkToFit="1"/>
    </xf>
    <xf numFmtId="176" fontId="3" fillId="0" borderId="23" xfId="0" applyNumberFormat="1" applyFont="1" applyBorder="1" applyAlignment="1">
      <alignment horizontal="left"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22" xfId="0" applyNumberFormat="1" applyFont="1" applyBorder="1">
      <alignment vertic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>
      <alignment vertical="center"/>
    </xf>
    <xf numFmtId="176" fontId="3" fillId="0" borderId="21" xfId="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93"/>
  <sheetViews>
    <sheetView tabSelected="1" view="pageBreakPreview" zoomScaleNormal="100" zoomScaleSheetLayoutView="100" workbookViewId="0">
      <selection activeCell="N3" sqref="N3"/>
    </sheetView>
  </sheetViews>
  <sheetFormatPr defaultRowHeight="13.5" x14ac:dyDescent="0.15"/>
  <cols>
    <col min="1" max="2" width="1.25" style="4" customWidth="1"/>
    <col min="3" max="4" width="2.5" style="4" customWidth="1"/>
    <col min="5" max="5" width="25" style="4" customWidth="1"/>
    <col min="6" max="6" width="2.5" style="4" customWidth="1"/>
    <col min="7" max="7" width="3.75" style="44" customWidth="1"/>
    <col min="8" max="8" width="16.25" style="1" customWidth="1"/>
    <col min="9" max="9" width="3.75" style="25" customWidth="1"/>
    <col min="10" max="10" width="3.75" style="1" customWidth="1"/>
    <col min="11" max="11" width="16.25" style="1" customWidth="1"/>
    <col min="12" max="12" width="3.75" style="25" customWidth="1"/>
    <col min="13" max="13" width="3.75" style="44" customWidth="1"/>
    <col min="14" max="14" width="16.25" style="1" customWidth="1"/>
    <col min="15" max="15" width="3.75" style="25" customWidth="1"/>
    <col min="16" max="16" width="3.75" style="44" customWidth="1"/>
    <col min="17" max="17" width="16.25" style="1" customWidth="1"/>
    <col min="18" max="18" width="3.75" style="25" customWidth="1"/>
    <col min="19" max="19" width="3.75" style="44" customWidth="1"/>
    <col min="20" max="20" width="16.25" style="1" customWidth="1"/>
    <col min="21" max="21" width="3.75" style="1" customWidth="1"/>
    <col min="22" max="16384" width="9" style="4"/>
  </cols>
  <sheetData>
    <row r="1" spans="1:21" ht="31.5" customHeight="1" x14ac:dyDescent="0.15">
      <c r="A1" s="98" t="s">
        <v>80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8" customHeight="1" x14ac:dyDescent="0.15">
      <c r="A2" s="99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3.5" customHeight="1" x14ac:dyDescent="0.15">
      <c r="A3" s="38"/>
      <c r="B3" s="38"/>
      <c r="C3" s="38"/>
      <c r="D3" s="38"/>
      <c r="E3" s="38"/>
      <c r="F3" s="38"/>
      <c r="H3" s="38"/>
      <c r="K3" s="38"/>
      <c r="N3" s="25"/>
      <c r="Q3" s="38"/>
      <c r="T3" s="38"/>
      <c r="U3" s="38"/>
    </row>
    <row r="4" spans="1:21" ht="18.75" customHeight="1" x14ac:dyDescent="0.15">
      <c r="A4" s="100" t="s">
        <v>33</v>
      </c>
      <c r="B4" s="100"/>
      <c r="C4" s="100"/>
      <c r="D4" s="100"/>
      <c r="E4" s="100"/>
      <c r="F4" s="100"/>
      <c r="G4" s="101"/>
      <c r="H4" s="101"/>
      <c r="K4" s="25"/>
      <c r="N4" s="25"/>
      <c r="Q4" s="38"/>
      <c r="T4" s="38" t="s">
        <v>3</v>
      </c>
      <c r="U4" s="38"/>
    </row>
    <row r="5" spans="1:21" ht="22.5" customHeight="1" x14ac:dyDescent="0.15">
      <c r="A5" s="82" t="s">
        <v>30</v>
      </c>
      <c r="B5" s="83"/>
      <c r="C5" s="83"/>
      <c r="D5" s="83"/>
      <c r="E5" s="83"/>
      <c r="F5" s="84"/>
      <c r="G5" s="79" t="s">
        <v>48</v>
      </c>
      <c r="H5" s="80"/>
      <c r="I5" s="80"/>
      <c r="J5" s="80"/>
      <c r="K5" s="80"/>
      <c r="L5" s="80"/>
      <c r="M5" s="80"/>
      <c r="N5" s="80"/>
      <c r="O5" s="81"/>
      <c r="P5" s="82" t="s">
        <v>28</v>
      </c>
      <c r="Q5" s="83"/>
      <c r="R5" s="84"/>
      <c r="S5" s="102" t="s">
        <v>29</v>
      </c>
      <c r="T5" s="103"/>
      <c r="U5" s="103"/>
    </row>
    <row r="6" spans="1:21" ht="17.25" customHeight="1" x14ac:dyDescent="0.15">
      <c r="A6" s="85"/>
      <c r="B6" s="86"/>
      <c r="C6" s="86"/>
      <c r="D6" s="86"/>
      <c r="E6" s="86"/>
      <c r="F6" s="87"/>
      <c r="G6" s="91" t="s">
        <v>55</v>
      </c>
      <c r="H6" s="91"/>
      <c r="I6" s="91"/>
      <c r="J6" s="91" t="s">
        <v>56</v>
      </c>
      <c r="K6" s="91"/>
      <c r="L6" s="91"/>
      <c r="M6" s="91" t="s">
        <v>54</v>
      </c>
      <c r="N6" s="91"/>
      <c r="O6" s="91"/>
      <c r="P6" s="85"/>
      <c r="Q6" s="86"/>
      <c r="R6" s="87"/>
      <c r="S6" s="102"/>
      <c r="T6" s="103"/>
      <c r="U6" s="103"/>
    </row>
    <row r="7" spans="1:21" ht="30.75" customHeight="1" x14ac:dyDescent="0.15">
      <c r="A7" s="88"/>
      <c r="B7" s="89"/>
      <c r="C7" s="89"/>
      <c r="D7" s="89"/>
      <c r="E7" s="89"/>
      <c r="F7" s="89"/>
      <c r="G7" s="91" t="s">
        <v>53</v>
      </c>
      <c r="H7" s="91"/>
      <c r="I7" s="91"/>
      <c r="J7" s="92" t="s">
        <v>57</v>
      </c>
      <c r="K7" s="92"/>
      <c r="L7" s="92"/>
      <c r="M7" s="91"/>
      <c r="N7" s="91"/>
      <c r="O7" s="91"/>
      <c r="P7" s="88"/>
      <c r="Q7" s="89"/>
      <c r="R7" s="90"/>
      <c r="S7" s="102"/>
      <c r="T7" s="103"/>
      <c r="U7" s="103"/>
    </row>
    <row r="8" spans="1:21" ht="18" customHeight="1" x14ac:dyDescent="0.15">
      <c r="A8" s="5" t="s">
        <v>43</v>
      </c>
      <c r="B8" s="6"/>
      <c r="C8" s="7"/>
      <c r="D8" s="7"/>
      <c r="E8" s="7"/>
      <c r="F8" s="7"/>
      <c r="G8" s="42"/>
      <c r="H8" s="47"/>
      <c r="I8" s="43"/>
      <c r="J8" s="10"/>
      <c r="K8" s="47"/>
      <c r="L8" s="43"/>
      <c r="M8" s="42"/>
      <c r="N8" s="47"/>
      <c r="O8" s="43"/>
      <c r="P8" s="42"/>
      <c r="Q8" s="47"/>
      <c r="R8" s="43"/>
      <c r="S8" s="46"/>
      <c r="T8" s="49"/>
      <c r="U8" s="60"/>
    </row>
    <row r="9" spans="1:21" ht="18" customHeight="1" x14ac:dyDescent="0.15">
      <c r="A9" s="8"/>
      <c r="B9" s="9" t="s">
        <v>49</v>
      </c>
      <c r="C9" s="9"/>
      <c r="D9" s="9"/>
      <c r="E9" s="9"/>
      <c r="F9" s="9"/>
      <c r="G9" s="42"/>
      <c r="H9" s="24"/>
      <c r="I9" s="43"/>
      <c r="J9" s="10"/>
      <c r="K9" s="24"/>
      <c r="L9" s="43"/>
      <c r="M9" s="42"/>
      <c r="N9" s="24"/>
      <c r="O9" s="43"/>
      <c r="P9" s="42"/>
      <c r="Q9" s="24"/>
      <c r="R9" s="43"/>
      <c r="S9" s="46"/>
      <c r="T9" s="27"/>
      <c r="U9" s="28"/>
    </row>
    <row r="10" spans="1:21" ht="18.75" customHeight="1" x14ac:dyDescent="0.15">
      <c r="A10" s="8"/>
      <c r="B10" s="9"/>
      <c r="C10" s="9" t="s">
        <v>4</v>
      </c>
      <c r="D10" s="9"/>
      <c r="E10" s="9"/>
      <c r="F10" s="9"/>
      <c r="G10" s="42" t="s">
        <v>61</v>
      </c>
      <c r="H10" s="46">
        <f>SUM(H11)</f>
        <v>800</v>
      </c>
      <c r="I10" s="2" t="s">
        <v>62</v>
      </c>
      <c r="J10" s="46" t="s">
        <v>61</v>
      </c>
      <c r="K10" s="46">
        <f>SUM(K11)</f>
        <v>0</v>
      </c>
      <c r="L10" s="2" t="s">
        <v>62</v>
      </c>
      <c r="M10" s="46" t="s">
        <v>61</v>
      </c>
      <c r="N10" s="46">
        <f>SUM(H10,K10)</f>
        <v>800</v>
      </c>
      <c r="O10" s="2" t="s">
        <v>62</v>
      </c>
      <c r="P10" s="46" t="s">
        <v>61</v>
      </c>
      <c r="Q10" s="24">
        <f>SUM(Q11)</f>
        <v>0</v>
      </c>
      <c r="R10" s="2" t="s">
        <v>62</v>
      </c>
      <c r="S10" s="46" t="s">
        <v>61</v>
      </c>
      <c r="T10" s="24">
        <f>SUM(N10,Q10)</f>
        <v>800</v>
      </c>
      <c r="U10" s="2" t="s">
        <v>62</v>
      </c>
    </row>
    <row r="11" spans="1:21" ht="18.75" customHeight="1" x14ac:dyDescent="0.15">
      <c r="A11" s="8"/>
      <c r="B11" s="9"/>
      <c r="C11" s="9"/>
      <c r="D11" s="93" t="s">
        <v>22</v>
      </c>
      <c r="E11" s="93"/>
      <c r="F11" s="9"/>
      <c r="G11" s="42"/>
      <c r="H11" s="24">
        <v>800</v>
      </c>
      <c r="I11" s="43"/>
      <c r="J11" s="10"/>
      <c r="K11" s="24">
        <v>0</v>
      </c>
      <c r="L11" s="43"/>
      <c r="M11" s="42"/>
      <c r="N11" s="24">
        <f>SUM(H11:K11)</f>
        <v>800</v>
      </c>
      <c r="O11" s="43"/>
      <c r="P11" s="42"/>
      <c r="Q11" s="24">
        <v>0</v>
      </c>
      <c r="R11" s="43"/>
      <c r="S11" s="46"/>
      <c r="T11" s="24">
        <f>SUM(N11:Q11)</f>
        <v>800</v>
      </c>
      <c r="U11" s="3"/>
    </row>
    <row r="12" spans="1:21" ht="18.75" customHeight="1" x14ac:dyDescent="0.15">
      <c r="A12" s="8"/>
      <c r="B12" s="9"/>
      <c r="C12" s="9" t="s">
        <v>11</v>
      </c>
      <c r="D12" s="9"/>
      <c r="E12" s="9"/>
      <c r="F12" s="9"/>
      <c r="G12" s="42" t="s">
        <v>61</v>
      </c>
      <c r="H12" s="46">
        <f>SUM(H13:H14)</f>
        <v>470000</v>
      </c>
      <c r="I12" s="2" t="s">
        <v>62</v>
      </c>
      <c r="J12" s="46" t="s">
        <v>61</v>
      </c>
      <c r="K12" s="46">
        <f>SUM(K13:K14)</f>
        <v>0</v>
      </c>
      <c r="L12" s="2" t="s">
        <v>62</v>
      </c>
      <c r="M12" s="46" t="s">
        <v>61</v>
      </c>
      <c r="N12" s="24">
        <f>SUM(N13:N14)</f>
        <v>470000</v>
      </c>
      <c r="O12" s="2" t="s">
        <v>62</v>
      </c>
      <c r="P12" s="46" t="s">
        <v>61</v>
      </c>
      <c r="Q12" s="24">
        <f>SUM(Q13:Q14)</f>
        <v>470000</v>
      </c>
      <c r="R12" s="2" t="s">
        <v>62</v>
      </c>
      <c r="S12" s="46" t="s">
        <v>61</v>
      </c>
      <c r="T12" s="24">
        <f>SUM(T13:T14)</f>
        <v>940000</v>
      </c>
      <c r="U12" s="2" t="s">
        <v>62</v>
      </c>
    </row>
    <row r="13" spans="1:21" ht="18.75" customHeight="1" x14ac:dyDescent="0.15">
      <c r="A13" s="8"/>
      <c r="B13" s="9"/>
      <c r="C13" s="9"/>
      <c r="D13" s="93" t="s">
        <v>34</v>
      </c>
      <c r="E13" s="93"/>
      <c r="F13" s="9"/>
      <c r="G13" s="42"/>
      <c r="H13" s="24">
        <v>120000</v>
      </c>
      <c r="I13" s="43"/>
      <c r="J13" s="10"/>
      <c r="K13" s="24">
        <v>0</v>
      </c>
      <c r="L13" s="43"/>
      <c r="M13" s="42"/>
      <c r="N13" s="24">
        <f>SUM(H13:K13)</f>
        <v>120000</v>
      </c>
      <c r="O13" s="43"/>
      <c r="P13" s="42"/>
      <c r="Q13" s="24">
        <v>120000</v>
      </c>
      <c r="R13" s="43"/>
      <c r="S13" s="46"/>
      <c r="T13" s="24">
        <f>SUM(N13:Q13)</f>
        <v>240000</v>
      </c>
      <c r="U13" s="2"/>
    </row>
    <row r="14" spans="1:21" ht="18.75" customHeight="1" x14ac:dyDescent="0.15">
      <c r="A14" s="8"/>
      <c r="B14" s="9"/>
      <c r="C14" s="9"/>
      <c r="D14" s="93" t="s">
        <v>37</v>
      </c>
      <c r="E14" s="93"/>
      <c r="F14" s="9"/>
      <c r="G14" s="42"/>
      <c r="H14" s="24">
        <v>350000</v>
      </c>
      <c r="I14" s="43"/>
      <c r="J14" s="10"/>
      <c r="K14" s="24">
        <v>0</v>
      </c>
      <c r="L14" s="43"/>
      <c r="M14" s="42"/>
      <c r="N14" s="24">
        <f>SUM(H14:K14)</f>
        <v>350000</v>
      </c>
      <c r="O14" s="43"/>
      <c r="P14" s="42"/>
      <c r="Q14" s="24">
        <v>350000</v>
      </c>
      <c r="R14" s="43"/>
      <c r="S14" s="46"/>
      <c r="T14" s="24">
        <f>SUM(N14:Q14)</f>
        <v>700000</v>
      </c>
      <c r="U14" s="2"/>
    </row>
    <row r="15" spans="1:21" ht="18.75" customHeight="1" x14ac:dyDescent="0.15">
      <c r="A15" s="12"/>
      <c r="B15" s="13"/>
      <c r="C15" s="13" t="s">
        <v>63</v>
      </c>
      <c r="D15" s="13"/>
      <c r="E15" s="13"/>
      <c r="F15" s="13"/>
      <c r="G15" s="42" t="s">
        <v>61</v>
      </c>
      <c r="H15" s="32">
        <f>SUM(H16)</f>
        <v>7013000</v>
      </c>
      <c r="I15" s="2" t="s">
        <v>62</v>
      </c>
      <c r="J15" s="46" t="s">
        <v>61</v>
      </c>
      <c r="K15" s="32">
        <f>SUM(K16)</f>
        <v>15236000</v>
      </c>
      <c r="L15" s="2" t="s">
        <v>62</v>
      </c>
      <c r="M15" s="46" t="s">
        <v>61</v>
      </c>
      <c r="N15" s="33">
        <f>SUM(N16)</f>
        <v>22249000</v>
      </c>
      <c r="O15" s="2" t="s">
        <v>62</v>
      </c>
      <c r="P15" s="46" t="s">
        <v>61</v>
      </c>
      <c r="Q15" s="33">
        <f>SUM(Q16)</f>
        <v>727000</v>
      </c>
      <c r="R15" s="2" t="s">
        <v>62</v>
      </c>
      <c r="S15" s="32" t="s">
        <v>61</v>
      </c>
      <c r="T15" s="33">
        <f>SUM(T16)</f>
        <v>22976000</v>
      </c>
      <c r="U15" s="2" t="s">
        <v>62</v>
      </c>
    </row>
    <row r="16" spans="1:21" ht="18.75" customHeight="1" x14ac:dyDescent="0.15">
      <c r="A16" s="8"/>
      <c r="B16" s="9"/>
      <c r="C16" s="9"/>
      <c r="D16" s="93" t="s">
        <v>10</v>
      </c>
      <c r="E16" s="93"/>
      <c r="F16" s="9"/>
      <c r="G16" s="26"/>
      <c r="H16" s="33">
        <f>SUM(H17:H19)</f>
        <v>7013000</v>
      </c>
      <c r="I16" s="52"/>
      <c r="J16" s="19"/>
      <c r="K16" s="33">
        <f>SUM(K17:K19)</f>
        <v>15236000</v>
      </c>
      <c r="L16" s="52"/>
      <c r="M16" s="26"/>
      <c r="N16" s="33">
        <f>SUM(N17:N19)</f>
        <v>22249000</v>
      </c>
      <c r="O16" s="52"/>
      <c r="P16" s="26"/>
      <c r="Q16" s="33">
        <f>SUM(Q17:Q19)</f>
        <v>727000</v>
      </c>
      <c r="R16" s="52"/>
      <c r="S16" s="32"/>
      <c r="T16" s="59">
        <f>SUM(T17:T19)</f>
        <v>22976000</v>
      </c>
      <c r="U16" s="28"/>
    </row>
    <row r="17" spans="1:21" ht="18.75" customHeight="1" x14ac:dyDescent="0.15">
      <c r="A17" s="8"/>
      <c r="B17" s="9"/>
      <c r="C17" s="9"/>
      <c r="D17" s="9"/>
      <c r="E17" s="6" t="s">
        <v>66</v>
      </c>
      <c r="F17" s="9"/>
      <c r="G17" s="26" t="s">
        <v>74</v>
      </c>
      <c r="H17" s="32">
        <v>5013000</v>
      </c>
      <c r="I17" s="52" t="s">
        <v>75</v>
      </c>
      <c r="J17" s="26" t="s">
        <v>74</v>
      </c>
      <c r="K17" s="32">
        <v>0</v>
      </c>
      <c r="L17" s="52" t="s">
        <v>75</v>
      </c>
      <c r="M17" s="26" t="s">
        <v>74</v>
      </c>
      <c r="N17" s="33">
        <f>SUM(H17:K17)</f>
        <v>5013000</v>
      </c>
      <c r="O17" s="52" t="s">
        <v>75</v>
      </c>
      <c r="P17" s="26" t="s">
        <v>74</v>
      </c>
      <c r="Q17" s="33">
        <v>287000</v>
      </c>
      <c r="R17" s="52" t="s">
        <v>75</v>
      </c>
      <c r="S17" s="32" t="s">
        <v>74</v>
      </c>
      <c r="T17" s="24">
        <f>SUM(N17:Q17)</f>
        <v>5300000</v>
      </c>
      <c r="U17" s="43" t="s">
        <v>75</v>
      </c>
    </row>
    <row r="18" spans="1:21" ht="18.75" customHeight="1" x14ac:dyDescent="0.15">
      <c r="A18" s="8"/>
      <c r="B18" s="9"/>
      <c r="C18" s="9"/>
      <c r="D18" s="9"/>
      <c r="E18" s="6" t="s">
        <v>67</v>
      </c>
      <c r="F18" s="9"/>
      <c r="G18" s="26" t="s">
        <v>74</v>
      </c>
      <c r="H18" s="32">
        <v>2000000</v>
      </c>
      <c r="I18" s="52" t="s">
        <v>75</v>
      </c>
      <c r="J18" s="26" t="s">
        <v>74</v>
      </c>
      <c r="K18" s="32">
        <v>0</v>
      </c>
      <c r="L18" s="52" t="s">
        <v>75</v>
      </c>
      <c r="M18" s="26" t="s">
        <v>74</v>
      </c>
      <c r="N18" s="33">
        <f t="shared" ref="N18:N25" si="0">SUM(H18:K18)</f>
        <v>2000000</v>
      </c>
      <c r="O18" s="52" t="s">
        <v>75</v>
      </c>
      <c r="P18" s="26" t="s">
        <v>74</v>
      </c>
      <c r="Q18" s="33">
        <v>440000</v>
      </c>
      <c r="R18" s="52" t="s">
        <v>75</v>
      </c>
      <c r="S18" s="32" t="s">
        <v>74</v>
      </c>
      <c r="T18" s="24">
        <f t="shared" ref="T18:T24" si="1">SUM(N18:Q18)</f>
        <v>2440000</v>
      </c>
      <c r="U18" s="43" t="s">
        <v>75</v>
      </c>
    </row>
    <row r="19" spans="1:21" ht="18.75" customHeight="1" x14ac:dyDescent="0.15">
      <c r="A19" s="12"/>
      <c r="B19" s="13"/>
      <c r="C19" s="13"/>
      <c r="D19" s="13"/>
      <c r="E19" s="40" t="s">
        <v>67</v>
      </c>
      <c r="F19" s="13"/>
      <c r="G19" s="26" t="s">
        <v>74</v>
      </c>
      <c r="H19" s="33">
        <v>0</v>
      </c>
      <c r="I19" s="52" t="s">
        <v>75</v>
      </c>
      <c r="J19" s="26" t="s">
        <v>74</v>
      </c>
      <c r="K19" s="33">
        <v>15236000</v>
      </c>
      <c r="L19" s="52" t="s">
        <v>75</v>
      </c>
      <c r="M19" s="26" t="s">
        <v>74</v>
      </c>
      <c r="N19" s="33">
        <f t="shared" si="0"/>
        <v>15236000</v>
      </c>
      <c r="O19" s="52" t="s">
        <v>75</v>
      </c>
      <c r="P19" s="26" t="s">
        <v>74</v>
      </c>
      <c r="Q19" s="33">
        <v>0</v>
      </c>
      <c r="R19" s="52" t="s">
        <v>75</v>
      </c>
      <c r="S19" s="32" t="s">
        <v>74</v>
      </c>
      <c r="T19" s="24">
        <f t="shared" si="1"/>
        <v>15236000</v>
      </c>
      <c r="U19" s="43" t="s">
        <v>75</v>
      </c>
    </row>
    <row r="20" spans="1:21" ht="18.75" customHeight="1" x14ac:dyDescent="0.15">
      <c r="A20" s="12"/>
      <c r="B20" s="13"/>
      <c r="C20" s="13" t="s">
        <v>5</v>
      </c>
      <c r="D20" s="13"/>
      <c r="E20" s="40"/>
      <c r="F20" s="13"/>
      <c r="G20" s="42" t="s">
        <v>61</v>
      </c>
      <c r="H20" s="33">
        <f>SUM(H21,H25)</f>
        <v>6919000</v>
      </c>
      <c r="I20" s="2" t="s">
        <v>62</v>
      </c>
      <c r="J20" s="46" t="s">
        <v>61</v>
      </c>
      <c r="K20" s="33">
        <f>SUM(K21,K25)</f>
        <v>0</v>
      </c>
      <c r="L20" s="2" t="s">
        <v>62</v>
      </c>
      <c r="M20" s="46" t="s">
        <v>61</v>
      </c>
      <c r="N20" s="33">
        <f>SUM(N21,N25)</f>
        <v>6919000</v>
      </c>
      <c r="O20" s="2" t="s">
        <v>62</v>
      </c>
      <c r="P20" s="46" t="s">
        <v>61</v>
      </c>
      <c r="Q20" s="33">
        <f>SUM(Q21,Q25)</f>
        <v>1221000</v>
      </c>
      <c r="R20" s="2" t="s">
        <v>62</v>
      </c>
      <c r="S20" s="32" t="s">
        <v>61</v>
      </c>
      <c r="T20" s="24">
        <f>SUM(T21,T25)</f>
        <v>8140000</v>
      </c>
      <c r="U20" s="2" t="s">
        <v>62</v>
      </c>
    </row>
    <row r="21" spans="1:21" ht="18.75" customHeight="1" x14ac:dyDescent="0.15">
      <c r="A21" s="8"/>
      <c r="B21" s="9"/>
      <c r="C21" s="9"/>
      <c r="D21" s="93" t="s">
        <v>0</v>
      </c>
      <c r="E21" s="93"/>
      <c r="F21" s="9"/>
      <c r="G21" s="26"/>
      <c r="H21" s="33">
        <f>SUM(H22:H24)</f>
        <v>5419000</v>
      </c>
      <c r="I21" s="52"/>
      <c r="J21" s="19"/>
      <c r="K21" s="33">
        <f>SUM(K22:K24)</f>
        <v>0</v>
      </c>
      <c r="L21" s="52"/>
      <c r="M21" s="26"/>
      <c r="N21" s="33">
        <f>SUM(N22:N24)</f>
        <v>5419000</v>
      </c>
      <c r="O21" s="52"/>
      <c r="P21" s="26"/>
      <c r="Q21" s="33">
        <f>SUM(Q22:Q24)</f>
        <v>1221000</v>
      </c>
      <c r="R21" s="52"/>
      <c r="S21" s="32"/>
      <c r="T21" s="61">
        <f>SUM(T22:T24)</f>
        <v>6640000</v>
      </c>
      <c r="U21" s="28"/>
    </row>
    <row r="22" spans="1:21" ht="18.75" customHeight="1" x14ac:dyDescent="0.15">
      <c r="A22" s="8"/>
      <c r="B22" s="9"/>
      <c r="C22" s="9"/>
      <c r="D22" s="9"/>
      <c r="E22" s="9" t="s">
        <v>68</v>
      </c>
      <c r="F22" s="9"/>
      <c r="G22" s="26" t="s">
        <v>74</v>
      </c>
      <c r="H22" s="33">
        <v>3494000</v>
      </c>
      <c r="I22" s="52" t="s">
        <v>75</v>
      </c>
      <c r="J22" s="26" t="s">
        <v>74</v>
      </c>
      <c r="K22" s="33">
        <v>0</v>
      </c>
      <c r="L22" s="52" t="s">
        <v>75</v>
      </c>
      <c r="M22" s="26" t="s">
        <v>74</v>
      </c>
      <c r="N22" s="33">
        <f>SUM(H22:K22)</f>
        <v>3494000</v>
      </c>
      <c r="O22" s="52" t="s">
        <v>75</v>
      </c>
      <c r="P22" s="26" t="s">
        <v>74</v>
      </c>
      <c r="Q22" s="33">
        <v>396000</v>
      </c>
      <c r="R22" s="52" t="s">
        <v>75</v>
      </c>
      <c r="S22" s="32" t="s">
        <v>74</v>
      </c>
      <c r="T22" s="24">
        <f>SUM(N22:Q22)</f>
        <v>3890000</v>
      </c>
      <c r="U22" s="43" t="s">
        <v>75</v>
      </c>
    </row>
    <row r="23" spans="1:21" ht="18.75" customHeight="1" x14ac:dyDescent="0.15">
      <c r="A23" s="8"/>
      <c r="B23" s="9"/>
      <c r="C23" s="9"/>
      <c r="D23" s="9"/>
      <c r="E23" s="9" t="s">
        <v>69</v>
      </c>
      <c r="F23" s="9"/>
      <c r="G23" s="26" t="s">
        <v>74</v>
      </c>
      <c r="H23" s="33">
        <v>1400000</v>
      </c>
      <c r="I23" s="52" t="s">
        <v>75</v>
      </c>
      <c r="J23" s="26" t="s">
        <v>74</v>
      </c>
      <c r="K23" s="33">
        <v>0</v>
      </c>
      <c r="L23" s="52" t="s">
        <v>75</v>
      </c>
      <c r="M23" s="26" t="s">
        <v>74</v>
      </c>
      <c r="N23" s="33">
        <f t="shared" si="0"/>
        <v>1400000</v>
      </c>
      <c r="O23" s="52" t="s">
        <v>75</v>
      </c>
      <c r="P23" s="26" t="s">
        <v>74</v>
      </c>
      <c r="Q23" s="33">
        <v>600000</v>
      </c>
      <c r="R23" s="52" t="s">
        <v>75</v>
      </c>
      <c r="S23" s="32" t="s">
        <v>74</v>
      </c>
      <c r="T23" s="27">
        <f t="shared" si="1"/>
        <v>2000000</v>
      </c>
      <c r="U23" s="43" t="s">
        <v>75</v>
      </c>
    </row>
    <row r="24" spans="1:21" ht="18.75" customHeight="1" x14ac:dyDescent="0.15">
      <c r="A24" s="8"/>
      <c r="B24" s="9"/>
      <c r="C24" s="9"/>
      <c r="D24" s="9"/>
      <c r="E24" s="9" t="s">
        <v>70</v>
      </c>
      <c r="F24" s="9"/>
      <c r="G24" s="26" t="s">
        <v>74</v>
      </c>
      <c r="H24" s="32">
        <v>525000</v>
      </c>
      <c r="I24" s="52" t="s">
        <v>75</v>
      </c>
      <c r="J24" s="26" t="s">
        <v>74</v>
      </c>
      <c r="K24" s="32">
        <v>0</v>
      </c>
      <c r="L24" s="52" t="s">
        <v>75</v>
      </c>
      <c r="M24" s="26" t="s">
        <v>74</v>
      </c>
      <c r="N24" s="33">
        <f t="shared" si="0"/>
        <v>525000</v>
      </c>
      <c r="O24" s="52" t="s">
        <v>75</v>
      </c>
      <c r="P24" s="26" t="s">
        <v>74</v>
      </c>
      <c r="Q24" s="33">
        <v>225000</v>
      </c>
      <c r="R24" s="52" t="s">
        <v>75</v>
      </c>
      <c r="S24" s="32" t="s">
        <v>74</v>
      </c>
      <c r="T24" s="24">
        <f t="shared" si="1"/>
        <v>750000</v>
      </c>
      <c r="U24" s="43" t="s">
        <v>75</v>
      </c>
    </row>
    <row r="25" spans="1:21" ht="18.75" customHeight="1" x14ac:dyDescent="0.15">
      <c r="A25" s="8"/>
      <c r="B25" s="9"/>
      <c r="C25" s="9"/>
      <c r="D25" s="93" t="s">
        <v>25</v>
      </c>
      <c r="E25" s="93"/>
      <c r="F25" s="9"/>
      <c r="G25" s="26"/>
      <c r="H25" s="33">
        <v>1500000</v>
      </c>
      <c r="I25" s="52"/>
      <c r="J25" s="19"/>
      <c r="K25" s="33">
        <v>0</v>
      </c>
      <c r="L25" s="52"/>
      <c r="M25" s="26"/>
      <c r="N25" s="33">
        <f t="shared" si="0"/>
        <v>1500000</v>
      </c>
      <c r="O25" s="52"/>
      <c r="P25" s="26"/>
      <c r="Q25" s="33">
        <v>0</v>
      </c>
      <c r="R25" s="52"/>
      <c r="S25" s="32"/>
      <c r="T25" s="27">
        <f>SUM(N25:Q25)</f>
        <v>1500000</v>
      </c>
      <c r="U25" s="28"/>
    </row>
    <row r="26" spans="1:21" ht="18.75" customHeight="1" x14ac:dyDescent="0.15">
      <c r="A26" s="8"/>
      <c r="B26" s="9"/>
      <c r="C26" s="9" t="s">
        <v>6</v>
      </c>
      <c r="D26" s="9"/>
      <c r="E26" s="37"/>
      <c r="F26" s="9"/>
      <c r="G26" s="42" t="s">
        <v>61</v>
      </c>
      <c r="H26" s="32">
        <f>SUM(H27)</f>
        <v>3990000</v>
      </c>
      <c r="I26" s="2" t="s">
        <v>62</v>
      </c>
      <c r="J26" s="46" t="s">
        <v>61</v>
      </c>
      <c r="K26" s="32">
        <f>SUM(K27)</f>
        <v>0</v>
      </c>
      <c r="L26" s="2" t="s">
        <v>62</v>
      </c>
      <c r="M26" s="46" t="s">
        <v>61</v>
      </c>
      <c r="N26" s="33">
        <f>SUM(N27)</f>
        <v>3990000</v>
      </c>
      <c r="O26" s="2" t="s">
        <v>62</v>
      </c>
      <c r="P26" s="46" t="s">
        <v>61</v>
      </c>
      <c r="Q26" s="33">
        <f>SUM(Q27)</f>
        <v>1710000</v>
      </c>
      <c r="R26" s="2" t="s">
        <v>62</v>
      </c>
      <c r="S26" s="32" t="s">
        <v>61</v>
      </c>
      <c r="T26" s="24">
        <f>SUM(T27)</f>
        <v>5700000</v>
      </c>
      <c r="U26" s="2" t="s">
        <v>62</v>
      </c>
    </row>
    <row r="27" spans="1:21" ht="18.75" customHeight="1" x14ac:dyDescent="0.15">
      <c r="A27" s="8"/>
      <c r="B27" s="9"/>
      <c r="C27" s="9"/>
      <c r="D27" s="93" t="s">
        <v>6</v>
      </c>
      <c r="E27" s="93"/>
      <c r="F27" s="9"/>
      <c r="G27" s="26"/>
      <c r="H27" s="33">
        <f>SUM(H28:H30)</f>
        <v>3990000</v>
      </c>
      <c r="I27" s="52"/>
      <c r="J27" s="19"/>
      <c r="K27" s="33">
        <f>SUM(K28:K30)</f>
        <v>0</v>
      </c>
      <c r="L27" s="52"/>
      <c r="M27" s="26"/>
      <c r="N27" s="33">
        <f>SUM(N28:N30)</f>
        <v>3990000</v>
      </c>
      <c r="O27" s="52"/>
      <c r="P27" s="26"/>
      <c r="Q27" s="33">
        <f>SUM(Q28:Q30)</f>
        <v>1710000</v>
      </c>
      <c r="R27" s="52"/>
      <c r="S27" s="32"/>
      <c r="T27" s="24">
        <f>SUM(T28:T30)</f>
        <v>5700000</v>
      </c>
      <c r="U27" s="2"/>
    </row>
    <row r="28" spans="1:21" ht="18.75" customHeight="1" x14ac:dyDescent="0.15">
      <c r="A28" s="8"/>
      <c r="B28" s="9"/>
      <c r="C28" s="9"/>
      <c r="D28" s="9"/>
      <c r="E28" s="9" t="s">
        <v>71</v>
      </c>
      <c r="F28" s="9"/>
      <c r="G28" s="26" t="s">
        <v>74</v>
      </c>
      <c r="H28" s="32">
        <v>280000</v>
      </c>
      <c r="I28" s="52" t="s">
        <v>75</v>
      </c>
      <c r="J28" s="26" t="s">
        <v>74</v>
      </c>
      <c r="K28" s="32">
        <v>0</v>
      </c>
      <c r="L28" s="52" t="s">
        <v>75</v>
      </c>
      <c r="M28" s="26" t="s">
        <v>74</v>
      </c>
      <c r="N28" s="33">
        <f>SUM(H28:K28)</f>
        <v>280000</v>
      </c>
      <c r="O28" s="52" t="s">
        <v>75</v>
      </c>
      <c r="P28" s="26" t="s">
        <v>74</v>
      </c>
      <c r="Q28" s="33">
        <v>120000</v>
      </c>
      <c r="R28" s="52" t="s">
        <v>75</v>
      </c>
      <c r="S28" s="32" t="s">
        <v>74</v>
      </c>
      <c r="T28" s="24">
        <f>SUM(N28:Q28)</f>
        <v>400000</v>
      </c>
      <c r="U28" s="43" t="s">
        <v>75</v>
      </c>
    </row>
    <row r="29" spans="1:21" ht="18.75" customHeight="1" x14ac:dyDescent="0.15">
      <c r="A29" s="8"/>
      <c r="B29" s="9"/>
      <c r="C29" s="9"/>
      <c r="D29" s="9"/>
      <c r="E29" s="9" t="s">
        <v>72</v>
      </c>
      <c r="F29" s="9"/>
      <c r="G29" s="26" t="s">
        <v>74</v>
      </c>
      <c r="H29" s="32">
        <v>1470000</v>
      </c>
      <c r="I29" s="52" t="s">
        <v>75</v>
      </c>
      <c r="J29" s="26" t="s">
        <v>74</v>
      </c>
      <c r="K29" s="32">
        <v>0</v>
      </c>
      <c r="L29" s="52" t="s">
        <v>75</v>
      </c>
      <c r="M29" s="26" t="s">
        <v>74</v>
      </c>
      <c r="N29" s="33">
        <f>SUM(H29:K29)</f>
        <v>1470000</v>
      </c>
      <c r="O29" s="52" t="s">
        <v>75</v>
      </c>
      <c r="P29" s="26" t="s">
        <v>74</v>
      </c>
      <c r="Q29" s="33">
        <v>630000</v>
      </c>
      <c r="R29" s="52" t="s">
        <v>75</v>
      </c>
      <c r="S29" s="32" t="s">
        <v>74</v>
      </c>
      <c r="T29" s="24">
        <f>SUM(N29:Q29)</f>
        <v>2100000</v>
      </c>
      <c r="U29" s="43" t="s">
        <v>75</v>
      </c>
    </row>
    <row r="30" spans="1:21" ht="18.75" customHeight="1" x14ac:dyDescent="0.15">
      <c r="A30" s="11"/>
      <c r="D30" s="41"/>
      <c r="E30" s="4" t="s">
        <v>73</v>
      </c>
      <c r="G30" s="26" t="s">
        <v>74</v>
      </c>
      <c r="H30" s="32">
        <v>2240000</v>
      </c>
      <c r="I30" s="52" t="s">
        <v>75</v>
      </c>
      <c r="J30" s="26" t="s">
        <v>74</v>
      </c>
      <c r="K30" s="32">
        <v>0</v>
      </c>
      <c r="L30" s="52" t="s">
        <v>75</v>
      </c>
      <c r="M30" s="26" t="s">
        <v>74</v>
      </c>
      <c r="N30" s="33">
        <f>SUM(H30:K30)</f>
        <v>2240000</v>
      </c>
      <c r="O30" s="52" t="s">
        <v>75</v>
      </c>
      <c r="P30" s="26" t="s">
        <v>74</v>
      </c>
      <c r="Q30" s="33">
        <v>960000</v>
      </c>
      <c r="R30" s="52" t="s">
        <v>75</v>
      </c>
      <c r="S30" s="32" t="s">
        <v>74</v>
      </c>
      <c r="T30" s="24">
        <f>SUM(N30:Q30)</f>
        <v>3200000</v>
      </c>
      <c r="U30" s="43" t="s">
        <v>75</v>
      </c>
    </row>
    <row r="31" spans="1:21" ht="18.75" customHeight="1" x14ac:dyDescent="0.15">
      <c r="A31" s="8"/>
      <c r="B31" s="9"/>
      <c r="C31" s="9" t="s">
        <v>1</v>
      </c>
      <c r="D31" s="9"/>
      <c r="E31" s="9"/>
      <c r="F31" s="9"/>
      <c r="G31" s="42" t="s">
        <v>61</v>
      </c>
      <c r="H31" s="32">
        <f>SUM(H32:H33)</f>
        <v>400</v>
      </c>
      <c r="I31" s="2" t="s">
        <v>62</v>
      </c>
      <c r="J31" s="46" t="s">
        <v>61</v>
      </c>
      <c r="K31" s="32">
        <f>SUM(K32:K33)</f>
        <v>0</v>
      </c>
      <c r="L31" s="2" t="s">
        <v>62</v>
      </c>
      <c r="M31" s="46" t="s">
        <v>61</v>
      </c>
      <c r="N31" s="33">
        <f>SUM(N32:N33)</f>
        <v>400</v>
      </c>
      <c r="O31" s="2" t="s">
        <v>62</v>
      </c>
      <c r="P31" s="46" t="s">
        <v>61</v>
      </c>
      <c r="Q31" s="33">
        <f>SUM(Q32:Q33)</f>
        <v>100</v>
      </c>
      <c r="R31" s="2" t="s">
        <v>62</v>
      </c>
      <c r="S31" s="32" t="s">
        <v>61</v>
      </c>
      <c r="T31" s="27">
        <f>SUM(T32:T33)</f>
        <v>500</v>
      </c>
      <c r="U31" s="2" t="s">
        <v>62</v>
      </c>
    </row>
    <row r="32" spans="1:21" ht="18.75" customHeight="1" x14ac:dyDescent="0.15">
      <c r="A32" s="8"/>
      <c r="B32" s="9"/>
      <c r="C32" s="9"/>
      <c r="D32" s="93" t="s">
        <v>2</v>
      </c>
      <c r="E32" s="93"/>
      <c r="F32" s="9"/>
      <c r="G32" s="26"/>
      <c r="H32" s="32">
        <v>0</v>
      </c>
      <c r="I32" s="52"/>
      <c r="J32" s="19"/>
      <c r="K32" s="32">
        <v>0</v>
      </c>
      <c r="L32" s="52"/>
      <c r="M32" s="26"/>
      <c r="N32" s="33">
        <f>SUM(H32:K32)</f>
        <v>0</v>
      </c>
      <c r="O32" s="52"/>
      <c r="P32" s="26"/>
      <c r="Q32" s="33">
        <v>100</v>
      </c>
      <c r="R32" s="52"/>
      <c r="S32" s="32"/>
      <c r="T32" s="24">
        <f>SUM(N32:Q32)</f>
        <v>100</v>
      </c>
      <c r="U32" s="2"/>
    </row>
    <row r="33" spans="1:21" ht="18.75" customHeight="1" x14ac:dyDescent="0.15">
      <c r="A33" s="11"/>
      <c r="D33" s="93" t="s">
        <v>1</v>
      </c>
      <c r="E33" s="93"/>
      <c r="G33" s="26"/>
      <c r="H33" s="33">
        <v>400</v>
      </c>
      <c r="I33" s="52"/>
      <c r="J33" s="19"/>
      <c r="K33" s="33">
        <v>0</v>
      </c>
      <c r="L33" s="52"/>
      <c r="M33" s="26"/>
      <c r="N33" s="33">
        <f>SUM(H33:K33)</f>
        <v>400</v>
      </c>
      <c r="O33" s="52"/>
      <c r="P33" s="26"/>
      <c r="Q33" s="33">
        <v>0</v>
      </c>
      <c r="R33" s="52"/>
      <c r="S33" s="32"/>
      <c r="T33" s="24">
        <f>SUM(N33:Q33)</f>
        <v>400</v>
      </c>
      <c r="U33" s="2"/>
    </row>
    <row r="34" spans="1:21" ht="18.75" customHeight="1" thickBot="1" x14ac:dyDescent="0.2">
      <c r="A34" s="15"/>
      <c r="B34" s="16" t="s">
        <v>50</v>
      </c>
      <c r="C34" s="16"/>
      <c r="D34" s="16"/>
      <c r="E34" s="16"/>
      <c r="F34" s="16"/>
      <c r="G34" s="45"/>
      <c r="H34" s="29">
        <f>SUM(H10,H12,H15,H20,H26,H31)</f>
        <v>18393200</v>
      </c>
      <c r="I34" s="53"/>
      <c r="J34" s="17"/>
      <c r="K34" s="29">
        <f>SUM(K10,K12,K15,K20,K26,K31)</f>
        <v>15236000</v>
      </c>
      <c r="L34" s="53"/>
      <c r="M34" s="45"/>
      <c r="N34" s="29">
        <f>SUM(H34:K34)</f>
        <v>33629200</v>
      </c>
      <c r="O34" s="53"/>
      <c r="P34" s="45"/>
      <c r="Q34" s="29">
        <f>SUM(Q10,Q12,Q15,Q20,Q26,Q31)</f>
        <v>4128100</v>
      </c>
      <c r="R34" s="53"/>
      <c r="S34" s="50"/>
      <c r="T34" s="29">
        <f>SUM(N34:Q34)</f>
        <v>37757300</v>
      </c>
      <c r="U34" s="30"/>
    </row>
    <row r="35" spans="1:21" ht="18.75" customHeight="1" x14ac:dyDescent="0.15">
      <c r="A35" s="11"/>
      <c r="B35" s="4" t="s">
        <v>51</v>
      </c>
      <c r="G35" s="26"/>
      <c r="H35" s="49"/>
      <c r="I35" s="52"/>
      <c r="J35" s="19"/>
      <c r="K35" s="49"/>
      <c r="L35" s="52"/>
      <c r="M35" s="26"/>
      <c r="N35" s="49"/>
      <c r="O35" s="52"/>
      <c r="P35" s="26"/>
      <c r="Q35" s="49"/>
      <c r="R35" s="52"/>
      <c r="S35" s="95"/>
      <c r="T35" s="96"/>
      <c r="U35" s="97"/>
    </row>
    <row r="36" spans="1:21" ht="18.75" customHeight="1" x14ac:dyDescent="0.15">
      <c r="A36" s="8"/>
      <c r="B36" s="9"/>
      <c r="C36" s="9" t="s">
        <v>12</v>
      </c>
      <c r="D36" s="9"/>
      <c r="E36" s="9"/>
      <c r="F36" s="9"/>
      <c r="G36" s="26" t="s">
        <v>61</v>
      </c>
      <c r="H36" s="46">
        <f>SUM(H37:H56)</f>
        <v>18731478</v>
      </c>
      <c r="I36" s="2" t="s">
        <v>62</v>
      </c>
      <c r="J36" s="32" t="s">
        <v>61</v>
      </c>
      <c r="K36" s="46">
        <f>SUM(K37:K56)</f>
        <v>15236000</v>
      </c>
      <c r="L36" s="2" t="s">
        <v>62</v>
      </c>
      <c r="M36" s="32" t="s">
        <v>61</v>
      </c>
      <c r="N36" s="46">
        <f>SUM(N37:N56)</f>
        <v>33967478</v>
      </c>
      <c r="O36" s="2" t="s">
        <v>62</v>
      </c>
      <c r="P36" s="42"/>
      <c r="Q36" s="24"/>
      <c r="R36" s="43"/>
      <c r="S36" s="46" t="s">
        <v>61</v>
      </c>
      <c r="T36" s="33">
        <f>SUM(T37:T56)</f>
        <v>33967478</v>
      </c>
      <c r="U36" s="31" t="s">
        <v>62</v>
      </c>
    </row>
    <row r="37" spans="1:21" ht="18.75" customHeight="1" x14ac:dyDescent="0.15">
      <c r="A37" s="8"/>
      <c r="B37" s="9"/>
      <c r="C37" s="9"/>
      <c r="D37" s="93" t="s">
        <v>19</v>
      </c>
      <c r="E37" s="93"/>
      <c r="F37" s="9"/>
      <c r="G37" s="26"/>
      <c r="H37" s="33">
        <v>11800000</v>
      </c>
      <c r="I37" s="52"/>
      <c r="J37" s="19"/>
      <c r="K37" s="33">
        <v>9112260</v>
      </c>
      <c r="L37" s="52"/>
      <c r="M37" s="26"/>
      <c r="N37" s="33">
        <f t="shared" ref="N37:N54" si="2">SUM(H37:K37)</f>
        <v>20912260</v>
      </c>
      <c r="O37" s="52"/>
      <c r="P37" s="26"/>
      <c r="Q37" s="33"/>
      <c r="R37" s="52"/>
      <c r="S37" s="32"/>
      <c r="T37" s="24">
        <f t="shared" ref="T37:T56" si="3">SUM(N37:Q37)</f>
        <v>20912260</v>
      </c>
      <c r="U37" s="2"/>
    </row>
    <row r="38" spans="1:21" ht="18.75" customHeight="1" x14ac:dyDescent="0.15">
      <c r="A38" s="12"/>
      <c r="B38" s="13"/>
      <c r="C38" s="13"/>
      <c r="D38" s="93" t="s">
        <v>20</v>
      </c>
      <c r="E38" s="93"/>
      <c r="F38" s="13"/>
      <c r="G38" s="26"/>
      <c r="H38" s="33">
        <v>1377000</v>
      </c>
      <c r="I38" s="52"/>
      <c r="J38" s="19"/>
      <c r="K38" s="33">
        <v>855508</v>
      </c>
      <c r="L38" s="52"/>
      <c r="M38" s="26"/>
      <c r="N38" s="33">
        <f t="shared" si="2"/>
        <v>2232508</v>
      </c>
      <c r="O38" s="52"/>
      <c r="P38" s="26"/>
      <c r="Q38" s="33"/>
      <c r="R38" s="52"/>
      <c r="S38" s="32"/>
      <c r="T38" s="27">
        <f t="shared" si="3"/>
        <v>2232508</v>
      </c>
      <c r="U38" s="28"/>
    </row>
    <row r="39" spans="1:21" ht="18.75" customHeight="1" x14ac:dyDescent="0.15">
      <c r="A39" s="8"/>
      <c r="B39" s="9"/>
      <c r="C39" s="9"/>
      <c r="D39" s="93" t="s">
        <v>13</v>
      </c>
      <c r="E39" s="93"/>
      <c r="F39" s="9"/>
      <c r="G39" s="26"/>
      <c r="H39" s="33">
        <v>1037000</v>
      </c>
      <c r="I39" s="52"/>
      <c r="J39" s="19"/>
      <c r="K39" s="33">
        <v>698690</v>
      </c>
      <c r="L39" s="52"/>
      <c r="M39" s="26"/>
      <c r="N39" s="33">
        <f t="shared" si="2"/>
        <v>1735690</v>
      </c>
      <c r="O39" s="52"/>
      <c r="P39" s="26"/>
      <c r="Q39" s="33"/>
      <c r="R39" s="52"/>
      <c r="S39" s="32"/>
      <c r="T39" s="24">
        <f t="shared" si="3"/>
        <v>1735690</v>
      </c>
      <c r="U39" s="2"/>
    </row>
    <row r="40" spans="1:21" ht="18.75" customHeight="1" x14ac:dyDescent="0.15">
      <c r="A40" s="8"/>
      <c r="B40" s="9"/>
      <c r="C40" s="9"/>
      <c r="D40" s="93" t="s">
        <v>7</v>
      </c>
      <c r="E40" s="93"/>
      <c r="F40" s="9"/>
      <c r="G40" s="26"/>
      <c r="H40" s="33">
        <v>110000</v>
      </c>
      <c r="I40" s="52"/>
      <c r="J40" s="19"/>
      <c r="K40" s="33">
        <v>0</v>
      </c>
      <c r="L40" s="52"/>
      <c r="M40" s="26"/>
      <c r="N40" s="33">
        <f t="shared" si="2"/>
        <v>110000</v>
      </c>
      <c r="O40" s="52"/>
      <c r="P40" s="26"/>
      <c r="Q40" s="33"/>
      <c r="R40" s="52"/>
      <c r="S40" s="32"/>
      <c r="T40" s="24">
        <f t="shared" si="3"/>
        <v>110000</v>
      </c>
      <c r="U40" s="2"/>
    </row>
    <row r="41" spans="1:21" ht="18.75" customHeight="1" x14ac:dyDescent="0.15">
      <c r="A41" s="12"/>
      <c r="B41" s="13"/>
      <c r="C41" s="13"/>
      <c r="D41" s="93" t="s">
        <v>35</v>
      </c>
      <c r="E41" s="93"/>
      <c r="F41" s="13"/>
      <c r="G41" s="26"/>
      <c r="H41" s="33">
        <v>1365000</v>
      </c>
      <c r="I41" s="52"/>
      <c r="J41" s="19"/>
      <c r="K41" s="33">
        <v>864000</v>
      </c>
      <c r="L41" s="52"/>
      <c r="M41" s="26"/>
      <c r="N41" s="33">
        <f t="shared" si="2"/>
        <v>2229000</v>
      </c>
      <c r="O41" s="52"/>
      <c r="P41" s="26"/>
      <c r="Q41" s="33"/>
      <c r="R41" s="52"/>
      <c r="S41" s="32"/>
      <c r="T41" s="33">
        <f t="shared" si="3"/>
        <v>2229000</v>
      </c>
      <c r="U41" s="28"/>
    </row>
    <row r="42" spans="1:21" ht="18.75" customHeight="1" x14ac:dyDescent="0.15">
      <c r="A42" s="8"/>
      <c r="B42" s="9"/>
      <c r="C42" s="9"/>
      <c r="D42" s="93" t="s">
        <v>36</v>
      </c>
      <c r="E42" s="93"/>
      <c r="F42" s="9"/>
      <c r="G42" s="26"/>
      <c r="H42" s="33">
        <v>30000</v>
      </c>
      <c r="I42" s="52"/>
      <c r="J42" s="19"/>
      <c r="K42" s="33">
        <v>825340</v>
      </c>
      <c r="L42" s="52"/>
      <c r="M42" s="26"/>
      <c r="N42" s="33">
        <f t="shared" si="2"/>
        <v>855340</v>
      </c>
      <c r="O42" s="52"/>
      <c r="P42" s="26"/>
      <c r="Q42" s="33"/>
      <c r="R42" s="52"/>
      <c r="S42" s="32"/>
      <c r="T42" s="33">
        <f t="shared" si="3"/>
        <v>855340</v>
      </c>
      <c r="U42" s="2"/>
    </row>
    <row r="43" spans="1:21" ht="18.75" customHeight="1" x14ac:dyDescent="0.15">
      <c r="A43" s="8"/>
      <c r="B43" s="9"/>
      <c r="C43" s="9"/>
      <c r="D43" s="93" t="s">
        <v>47</v>
      </c>
      <c r="E43" s="93"/>
      <c r="F43" s="9"/>
      <c r="G43" s="26"/>
      <c r="H43" s="33">
        <v>180000</v>
      </c>
      <c r="I43" s="52"/>
      <c r="J43" s="19"/>
      <c r="K43" s="33">
        <v>0</v>
      </c>
      <c r="L43" s="52"/>
      <c r="M43" s="26"/>
      <c r="N43" s="33">
        <f t="shared" si="2"/>
        <v>180000</v>
      </c>
      <c r="O43" s="52"/>
      <c r="P43" s="26"/>
      <c r="Q43" s="33"/>
      <c r="R43" s="52"/>
      <c r="S43" s="32"/>
      <c r="T43" s="24">
        <f t="shared" si="3"/>
        <v>180000</v>
      </c>
      <c r="U43" s="2"/>
    </row>
    <row r="44" spans="1:21" ht="18.75" customHeight="1" x14ac:dyDescent="0.15">
      <c r="A44" s="8"/>
      <c r="B44" s="9"/>
      <c r="C44" s="9"/>
      <c r="D44" s="93" t="s">
        <v>23</v>
      </c>
      <c r="E44" s="93"/>
      <c r="F44" s="9"/>
      <c r="G44" s="26"/>
      <c r="H44" s="33">
        <v>70000</v>
      </c>
      <c r="I44" s="52"/>
      <c r="J44" s="19"/>
      <c r="K44" s="33">
        <v>0</v>
      </c>
      <c r="L44" s="52"/>
      <c r="M44" s="26"/>
      <c r="N44" s="33">
        <f t="shared" si="2"/>
        <v>70000</v>
      </c>
      <c r="O44" s="52"/>
      <c r="P44" s="26"/>
      <c r="Q44" s="33"/>
      <c r="R44" s="52"/>
      <c r="S44" s="32"/>
      <c r="T44" s="24">
        <f t="shared" si="3"/>
        <v>70000</v>
      </c>
      <c r="U44" s="2"/>
    </row>
    <row r="45" spans="1:21" ht="18.75" customHeight="1" x14ac:dyDescent="0.15">
      <c r="A45" s="12"/>
      <c r="B45" s="13"/>
      <c r="C45" s="13"/>
      <c r="D45" s="93" t="s">
        <v>14</v>
      </c>
      <c r="E45" s="93"/>
      <c r="F45" s="13"/>
      <c r="G45" s="26"/>
      <c r="H45" s="33">
        <v>820000</v>
      </c>
      <c r="I45" s="52"/>
      <c r="J45" s="19"/>
      <c r="K45" s="33">
        <v>534620</v>
      </c>
      <c r="L45" s="52"/>
      <c r="M45" s="26"/>
      <c r="N45" s="33">
        <f t="shared" si="2"/>
        <v>1354620</v>
      </c>
      <c r="O45" s="52"/>
      <c r="P45" s="26"/>
      <c r="Q45" s="33"/>
      <c r="R45" s="52"/>
      <c r="S45" s="32"/>
      <c r="T45" s="27">
        <f t="shared" si="3"/>
        <v>1354620</v>
      </c>
      <c r="U45" s="28"/>
    </row>
    <row r="46" spans="1:21" ht="18.75" customHeight="1" x14ac:dyDescent="0.15">
      <c r="A46" s="8"/>
      <c r="B46" s="9"/>
      <c r="C46" s="9"/>
      <c r="D46" s="93" t="s">
        <v>15</v>
      </c>
      <c r="E46" s="93"/>
      <c r="F46" s="9"/>
      <c r="G46" s="26"/>
      <c r="H46" s="33">
        <v>370000</v>
      </c>
      <c r="I46" s="52"/>
      <c r="J46" s="19"/>
      <c r="K46" s="33">
        <v>375780</v>
      </c>
      <c r="L46" s="52"/>
      <c r="M46" s="26"/>
      <c r="N46" s="33">
        <f t="shared" si="2"/>
        <v>745780</v>
      </c>
      <c r="O46" s="52"/>
      <c r="P46" s="26"/>
      <c r="Q46" s="33"/>
      <c r="R46" s="52"/>
      <c r="S46" s="32"/>
      <c r="T46" s="24">
        <f t="shared" si="3"/>
        <v>745780</v>
      </c>
      <c r="U46" s="2"/>
    </row>
    <row r="47" spans="1:21" ht="18.75" customHeight="1" x14ac:dyDescent="0.15">
      <c r="A47" s="8"/>
      <c r="B47" s="9"/>
      <c r="C47" s="9"/>
      <c r="D47" s="93" t="s">
        <v>16</v>
      </c>
      <c r="E47" s="93"/>
      <c r="F47" s="9"/>
      <c r="G47" s="26"/>
      <c r="H47" s="33">
        <v>280000</v>
      </c>
      <c r="I47" s="52"/>
      <c r="J47" s="19"/>
      <c r="K47" s="33">
        <v>50000</v>
      </c>
      <c r="L47" s="52"/>
      <c r="M47" s="26"/>
      <c r="N47" s="33">
        <f t="shared" si="2"/>
        <v>330000</v>
      </c>
      <c r="O47" s="52"/>
      <c r="P47" s="26"/>
      <c r="Q47" s="33"/>
      <c r="R47" s="52"/>
      <c r="S47" s="32"/>
      <c r="T47" s="24">
        <f t="shared" si="3"/>
        <v>330000</v>
      </c>
      <c r="U47" s="2"/>
    </row>
    <row r="48" spans="1:21" ht="18.75" customHeight="1" x14ac:dyDescent="0.15">
      <c r="A48" s="12"/>
      <c r="B48" s="13"/>
      <c r="C48" s="13"/>
      <c r="D48" s="93" t="s">
        <v>8</v>
      </c>
      <c r="E48" s="93"/>
      <c r="F48" s="13"/>
      <c r="G48" s="26"/>
      <c r="H48" s="33">
        <v>100000</v>
      </c>
      <c r="I48" s="52"/>
      <c r="J48" s="19"/>
      <c r="K48" s="33">
        <v>230000</v>
      </c>
      <c r="L48" s="52"/>
      <c r="M48" s="26"/>
      <c r="N48" s="33">
        <f t="shared" si="2"/>
        <v>330000</v>
      </c>
      <c r="O48" s="52"/>
      <c r="P48" s="26"/>
      <c r="Q48" s="33"/>
      <c r="R48" s="52"/>
      <c r="S48" s="32"/>
      <c r="T48" s="24">
        <f t="shared" si="3"/>
        <v>330000</v>
      </c>
      <c r="U48" s="2"/>
    </row>
    <row r="49" spans="1:21" ht="18.75" customHeight="1" x14ac:dyDescent="0.15">
      <c r="A49" s="8"/>
      <c r="B49" s="9"/>
      <c r="C49" s="9"/>
      <c r="D49" s="93" t="s">
        <v>45</v>
      </c>
      <c r="E49" s="93"/>
      <c r="F49" s="9"/>
      <c r="G49" s="26"/>
      <c r="H49" s="33">
        <v>170000</v>
      </c>
      <c r="I49" s="52"/>
      <c r="J49" s="19"/>
      <c r="K49" s="33">
        <v>20500</v>
      </c>
      <c r="L49" s="52"/>
      <c r="M49" s="26"/>
      <c r="N49" s="33">
        <f t="shared" si="2"/>
        <v>190500</v>
      </c>
      <c r="O49" s="52"/>
      <c r="P49" s="26"/>
      <c r="Q49" s="33"/>
      <c r="R49" s="52"/>
      <c r="S49" s="32"/>
      <c r="T49" s="24">
        <f t="shared" si="3"/>
        <v>190500</v>
      </c>
      <c r="U49" s="2"/>
    </row>
    <row r="50" spans="1:21" ht="18.75" customHeight="1" x14ac:dyDescent="0.15">
      <c r="A50" s="8"/>
      <c r="B50" s="9"/>
      <c r="C50" s="9"/>
      <c r="D50" s="93" t="s">
        <v>9</v>
      </c>
      <c r="E50" s="93"/>
      <c r="F50" s="9"/>
      <c r="G50" s="26"/>
      <c r="H50" s="33">
        <v>200000</v>
      </c>
      <c r="I50" s="52"/>
      <c r="J50" s="19"/>
      <c r="K50" s="33">
        <v>240000</v>
      </c>
      <c r="L50" s="52"/>
      <c r="M50" s="26"/>
      <c r="N50" s="33">
        <f t="shared" si="2"/>
        <v>440000</v>
      </c>
      <c r="O50" s="52"/>
      <c r="P50" s="26"/>
      <c r="Q50" s="33"/>
      <c r="R50" s="52"/>
      <c r="S50" s="32"/>
      <c r="T50" s="27">
        <f t="shared" si="3"/>
        <v>440000</v>
      </c>
      <c r="U50" s="28"/>
    </row>
    <row r="51" spans="1:21" ht="18.75" customHeight="1" x14ac:dyDescent="0.15">
      <c r="A51" s="8"/>
      <c r="B51" s="9"/>
      <c r="C51" s="9"/>
      <c r="D51" s="93" t="s">
        <v>24</v>
      </c>
      <c r="E51" s="93"/>
      <c r="F51" s="9"/>
      <c r="G51" s="26"/>
      <c r="H51" s="33">
        <v>300000</v>
      </c>
      <c r="I51" s="52"/>
      <c r="J51" s="19"/>
      <c r="K51" s="33">
        <v>1385000</v>
      </c>
      <c r="L51" s="52"/>
      <c r="M51" s="26"/>
      <c r="N51" s="33">
        <f t="shared" si="2"/>
        <v>1685000</v>
      </c>
      <c r="O51" s="52"/>
      <c r="P51" s="26"/>
      <c r="Q51" s="33"/>
      <c r="R51" s="52"/>
      <c r="S51" s="32"/>
      <c r="T51" s="24">
        <f t="shared" si="3"/>
        <v>1685000</v>
      </c>
      <c r="U51" s="2"/>
    </row>
    <row r="52" spans="1:21" ht="18.75" customHeight="1" x14ac:dyDescent="0.15">
      <c r="A52" s="8"/>
      <c r="B52" s="9"/>
      <c r="C52" s="9"/>
      <c r="D52" s="93" t="s">
        <v>26</v>
      </c>
      <c r="E52" s="93"/>
      <c r="F52" s="9"/>
      <c r="G52" s="26"/>
      <c r="H52" s="33">
        <v>50000</v>
      </c>
      <c r="I52" s="52"/>
      <c r="J52" s="19"/>
      <c r="K52" s="33">
        <v>0</v>
      </c>
      <c r="L52" s="52"/>
      <c r="M52" s="26"/>
      <c r="N52" s="33">
        <f t="shared" si="2"/>
        <v>50000</v>
      </c>
      <c r="O52" s="52"/>
      <c r="P52" s="26"/>
      <c r="Q52" s="33"/>
      <c r="R52" s="52"/>
      <c r="S52" s="32"/>
      <c r="T52" s="27">
        <f t="shared" si="3"/>
        <v>50000</v>
      </c>
      <c r="U52" s="28"/>
    </row>
    <row r="53" spans="1:21" ht="18.75" customHeight="1" x14ac:dyDescent="0.15">
      <c r="A53" s="8"/>
      <c r="B53" s="9"/>
      <c r="C53" s="9"/>
      <c r="D53" s="93" t="s">
        <v>27</v>
      </c>
      <c r="E53" s="93"/>
      <c r="F53" s="9"/>
      <c r="G53" s="26"/>
      <c r="H53" s="33">
        <v>40000</v>
      </c>
      <c r="I53" s="52"/>
      <c r="J53" s="19"/>
      <c r="K53" s="33">
        <v>0</v>
      </c>
      <c r="L53" s="52"/>
      <c r="M53" s="26"/>
      <c r="N53" s="33">
        <f t="shared" si="2"/>
        <v>40000</v>
      </c>
      <c r="O53" s="52"/>
      <c r="P53" s="26"/>
      <c r="Q53" s="33"/>
      <c r="R53" s="52"/>
      <c r="S53" s="32"/>
      <c r="T53" s="24">
        <f t="shared" si="3"/>
        <v>40000</v>
      </c>
      <c r="U53" s="2"/>
    </row>
    <row r="54" spans="1:21" ht="18.75" customHeight="1" x14ac:dyDescent="0.15">
      <c r="A54" s="8"/>
      <c r="B54" s="9"/>
      <c r="C54" s="9"/>
      <c r="D54" s="93" t="s">
        <v>17</v>
      </c>
      <c r="E54" s="93"/>
      <c r="F54" s="9"/>
      <c r="G54" s="26"/>
      <c r="H54" s="33">
        <v>50000</v>
      </c>
      <c r="I54" s="52"/>
      <c r="J54" s="19"/>
      <c r="K54" s="33">
        <v>44302</v>
      </c>
      <c r="L54" s="52"/>
      <c r="M54" s="26"/>
      <c r="N54" s="33">
        <f t="shared" si="2"/>
        <v>94302</v>
      </c>
      <c r="O54" s="52"/>
      <c r="P54" s="26"/>
      <c r="Q54" s="33"/>
      <c r="R54" s="52"/>
      <c r="S54" s="32"/>
      <c r="T54" s="33">
        <f t="shared" si="3"/>
        <v>94302</v>
      </c>
      <c r="U54" s="31"/>
    </row>
    <row r="55" spans="1:21" ht="18.75" customHeight="1" x14ac:dyDescent="0.15">
      <c r="A55" s="8"/>
      <c r="B55" s="9"/>
      <c r="C55" s="9"/>
      <c r="D55" s="93" t="s">
        <v>21</v>
      </c>
      <c r="E55" s="93"/>
      <c r="F55" s="9"/>
      <c r="G55" s="26"/>
      <c r="H55" s="33">
        <v>332478</v>
      </c>
      <c r="I55" s="52"/>
      <c r="J55" s="19"/>
      <c r="K55" s="33">
        <v>0</v>
      </c>
      <c r="L55" s="52"/>
      <c r="M55" s="26"/>
      <c r="N55" s="33">
        <f>SUM(H55:K55)</f>
        <v>332478</v>
      </c>
      <c r="O55" s="52"/>
      <c r="P55" s="26"/>
      <c r="Q55" s="33"/>
      <c r="R55" s="52"/>
      <c r="S55" s="32"/>
      <c r="T55" s="1">
        <f>SUM(N55:Q55)</f>
        <v>332478</v>
      </c>
      <c r="U55" s="2"/>
    </row>
    <row r="56" spans="1:21" ht="18.75" customHeight="1" x14ac:dyDescent="0.15">
      <c r="A56" s="8"/>
      <c r="B56" s="9"/>
      <c r="C56" s="9"/>
      <c r="D56" s="93" t="s">
        <v>44</v>
      </c>
      <c r="E56" s="93"/>
      <c r="F56" s="9"/>
      <c r="G56" s="26"/>
      <c r="H56" s="33">
        <v>50000</v>
      </c>
      <c r="I56" s="52"/>
      <c r="J56" s="19"/>
      <c r="K56" s="33">
        <v>0</v>
      </c>
      <c r="L56" s="52"/>
      <c r="M56" s="26"/>
      <c r="N56" s="33">
        <f>SUM(H56:K56)</f>
        <v>50000</v>
      </c>
      <c r="O56" s="52"/>
      <c r="P56" s="26"/>
      <c r="Q56" s="33"/>
      <c r="R56" s="52"/>
      <c r="S56" s="32"/>
      <c r="T56" s="24">
        <f t="shared" si="3"/>
        <v>50000</v>
      </c>
      <c r="U56" s="2"/>
    </row>
    <row r="57" spans="1:21" ht="18.75" customHeight="1" x14ac:dyDescent="0.15">
      <c r="A57" s="11"/>
      <c r="C57" s="4" t="s">
        <v>18</v>
      </c>
      <c r="G57" s="26"/>
      <c r="H57" s="33"/>
      <c r="I57" s="52"/>
      <c r="J57" s="19"/>
      <c r="K57" s="33"/>
      <c r="L57" s="52"/>
      <c r="M57" s="26"/>
      <c r="N57" s="33"/>
      <c r="O57" s="52"/>
      <c r="P57" s="32" t="s">
        <v>61</v>
      </c>
      <c r="Q57" s="32">
        <f>SUM(Q58:Q74)</f>
        <v>3591120</v>
      </c>
      <c r="R57" s="2" t="s">
        <v>62</v>
      </c>
      <c r="S57" s="32" t="s">
        <v>61</v>
      </c>
      <c r="T57" s="27">
        <f>SUM(T58:T74)</f>
        <v>3591120</v>
      </c>
      <c r="U57" s="28" t="s">
        <v>62</v>
      </c>
    </row>
    <row r="58" spans="1:21" ht="18.75" customHeight="1" x14ac:dyDescent="0.15">
      <c r="A58" s="8"/>
      <c r="B58" s="9"/>
      <c r="C58" s="9"/>
      <c r="D58" s="93" t="s">
        <v>19</v>
      </c>
      <c r="E58" s="93"/>
      <c r="F58" s="9"/>
      <c r="G58" s="26"/>
      <c r="H58" s="33"/>
      <c r="I58" s="52"/>
      <c r="J58" s="19"/>
      <c r="K58" s="33"/>
      <c r="L58" s="52"/>
      <c r="M58" s="26"/>
      <c r="N58" s="33"/>
      <c r="O58" s="52"/>
      <c r="P58" s="26"/>
      <c r="Q58" s="33">
        <v>2357000</v>
      </c>
      <c r="R58" s="52"/>
      <c r="S58" s="32"/>
      <c r="T58" s="24">
        <f t="shared" ref="T58:T74" si="4">SUM(H58:Q58)</f>
        <v>2357000</v>
      </c>
      <c r="U58" s="2"/>
    </row>
    <row r="59" spans="1:21" ht="18.75" customHeight="1" x14ac:dyDescent="0.15">
      <c r="A59" s="8"/>
      <c r="B59" s="9"/>
      <c r="C59" s="9"/>
      <c r="D59" s="93" t="s">
        <v>20</v>
      </c>
      <c r="E59" s="93"/>
      <c r="F59" s="9"/>
      <c r="G59" s="26"/>
      <c r="H59" s="33"/>
      <c r="I59" s="52"/>
      <c r="J59" s="19"/>
      <c r="K59" s="33"/>
      <c r="L59" s="52"/>
      <c r="M59" s="26"/>
      <c r="N59" s="33"/>
      <c r="O59" s="52"/>
      <c r="P59" s="26"/>
      <c r="Q59" s="33">
        <v>345000</v>
      </c>
      <c r="R59" s="52"/>
      <c r="S59" s="32"/>
      <c r="T59" s="24">
        <f t="shared" si="4"/>
        <v>345000</v>
      </c>
      <c r="U59" s="2"/>
    </row>
    <row r="60" spans="1:21" ht="18.75" customHeight="1" x14ac:dyDescent="0.15">
      <c r="A60" s="12"/>
      <c r="B60" s="13"/>
      <c r="C60" s="13"/>
      <c r="D60" s="93" t="s">
        <v>76</v>
      </c>
      <c r="E60" s="93"/>
      <c r="F60" s="13"/>
      <c r="G60" s="26"/>
      <c r="H60" s="33"/>
      <c r="I60" s="52"/>
      <c r="J60" s="19"/>
      <c r="K60" s="33"/>
      <c r="L60" s="52"/>
      <c r="M60" s="26"/>
      <c r="N60" s="33"/>
      <c r="O60" s="52"/>
      <c r="P60" s="26"/>
      <c r="Q60" s="33">
        <v>22000</v>
      </c>
      <c r="R60" s="52"/>
      <c r="S60" s="32"/>
      <c r="T60" s="24">
        <f t="shared" si="4"/>
        <v>22000</v>
      </c>
      <c r="U60" s="28"/>
    </row>
    <row r="61" spans="1:21" ht="18.75" customHeight="1" x14ac:dyDescent="0.15">
      <c r="A61" s="12"/>
      <c r="B61" s="13"/>
      <c r="C61" s="13"/>
      <c r="D61" s="93" t="s">
        <v>7</v>
      </c>
      <c r="E61" s="93"/>
      <c r="F61" s="13"/>
      <c r="G61" s="26"/>
      <c r="H61" s="33"/>
      <c r="I61" s="52"/>
      <c r="J61" s="19"/>
      <c r="K61" s="33"/>
      <c r="L61" s="52"/>
      <c r="M61" s="26"/>
      <c r="N61" s="33"/>
      <c r="O61" s="52"/>
      <c r="P61" s="26"/>
      <c r="Q61" s="33">
        <v>20000</v>
      </c>
      <c r="R61" s="52"/>
      <c r="S61" s="32"/>
      <c r="T61" s="27">
        <f t="shared" si="4"/>
        <v>20000</v>
      </c>
      <c r="U61" s="28"/>
    </row>
    <row r="62" spans="1:21" ht="18.75" customHeight="1" x14ac:dyDescent="0.15">
      <c r="A62" s="8"/>
      <c r="B62" s="9"/>
      <c r="C62" s="9"/>
      <c r="D62" s="93" t="s">
        <v>35</v>
      </c>
      <c r="E62" s="93"/>
      <c r="F62" s="9"/>
      <c r="G62" s="26"/>
      <c r="H62" s="33"/>
      <c r="I62" s="52"/>
      <c r="J62" s="19"/>
      <c r="K62" s="33"/>
      <c r="L62" s="52"/>
      <c r="M62" s="26"/>
      <c r="N62" s="33"/>
      <c r="O62" s="52"/>
      <c r="P62" s="26"/>
      <c r="Q62" s="33">
        <v>242000</v>
      </c>
      <c r="R62" s="52"/>
      <c r="S62" s="32"/>
      <c r="T62" s="24">
        <f t="shared" si="4"/>
        <v>242000</v>
      </c>
      <c r="U62" s="2"/>
    </row>
    <row r="63" spans="1:21" ht="18.75" customHeight="1" x14ac:dyDescent="0.15">
      <c r="A63" s="8"/>
      <c r="B63" s="9"/>
      <c r="C63" s="9"/>
      <c r="D63" s="93" t="s">
        <v>36</v>
      </c>
      <c r="E63" s="93"/>
      <c r="F63" s="9"/>
      <c r="G63" s="26"/>
      <c r="H63" s="33"/>
      <c r="I63" s="52"/>
      <c r="J63" s="19"/>
      <c r="K63" s="33"/>
      <c r="L63" s="52"/>
      <c r="M63" s="26"/>
      <c r="N63" s="33"/>
      <c r="O63" s="52"/>
      <c r="P63" s="26"/>
      <c r="Q63" s="33">
        <v>200000</v>
      </c>
      <c r="R63" s="52"/>
      <c r="S63" s="32"/>
      <c r="T63" s="24">
        <f t="shared" si="4"/>
        <v>200000</v>
      </c>
      <c r="U63" s="2"/>
    </row>
    <row r="64" spans="1:21" ht="18.75" customHeight="1" x14ac:dyDescent="0.15">
      <c r="A64" s="8"/>
      <c r="B64" s="9"/>
      <c r="C64" s="9"/>
      <c r="D64" s="93" t="s">
        <v>23</v>
      </c>
      <c r="E64" s="93"/>
      <c r="F64" s="9"/>
      <c r="G64" s="26"/>
      <c r="H64" s="33"/>
      <c r="I64" s="52"/>
      <c r="J64" s="19"/>
      <c r="K64" s="33"/>
      <c r="L64" s="52"/>
      <c r="M64" s="26"/>
      <c r="N64" s="33"/>
      <c r="O64" s="52"/>
      <c r="P64" s="26"/>
      <c r="Q64" s="33">
        <v>20000</v>
      </c>
      <c r="R64" s="52"/>
      <c r="S64" s="32"/>
      <c r="T64" s="1">
        <f t="shared" si="4"/>
        <v>20000</v>
      </c>
      <c r="U64" s="28"/>
    </row>
    <row r="65" spans="1:21" ht="18.75" customHeight="1" x14ac:dyDescent="0.15">
      <c r="A65" s="12"/>
      <c r="B65" s="13"/>
      <c r="C65" s="13"/>
      <c r="D65" s="93" t="s">
        <v>14</v>
      </c>
      <c r="E65" s="93"/>
      <c r="F65" s="13"/>
      <c r="G65" s="26"/>
      <c r="H65" s="33"/>
      <c r="I65" s="52"/>
      <c r="J65" s="19"/>
      <c r="K65" s="33"/>
      <c r="L65" s="52"/>
      <c r="M65" s="26"/>
      <c r="N65" s="33"/>
      <c r="O65" s="52"/>
      <c r="P65" s="26"/>
      <c r="Q65" s="33">
        <v>30000</v>
      </c>
      <c r="R65" s="52"/>
      <c r="S65" s="32"/>
      <c r="T65" s="27">
        <f t="shared" si="4"/>
        <v>30000</v>
      </c>
      <c r="U65" s="28"/>
    </row>
    <row r="66" spans="1:21" ht="18.75" customHeight="1" x14ac:dyDescent="0.15">
      <c r="A66" s="8"/>
      <c r="B66" s="9"/>
      <c r="C66" s="9"/>
      <c r="D66" s="93" t="s">
        <v>15</v>
      </c>
      <c r="E66" s="93"/>
      <c r="F66" s="9"/>
      <c r="G66" s="26"/>
      <c r="H66" s="33"/>
      <c r="I66" s="52"/>
      <c r="J66" s="19"/>
      <c r="K66" s="33"/>
      <c r="L66" s="52"/>
      <c r="M66" s="26"/>
      <c r="N66" s="33"/>
      <c r="O66" s="52"/>
      <c r="P66" s="26"/>
      <c r="Q66" s="33">
        <v>41000</v>
      </c>
      <c r="R66" s="52"/>
      <c r="S66" s="32"/>
      <c r="T66" s="24">
        <f t="shared" si="4"/>
        <v>41000</v>
      </c>
      <c r="U66" s="2"/>
    </row>
    <row r="67" spans="1:21" ht="18.75" customHeight="1" x14ac:dyDescent="0.15">
      <c r="A67" s="8"/>
      <c r="B67" s="9"/>
      <c r="C67" s="9"/>
      <c r="D67" s="93" t="s">
        <v>46</v>
      </c>
      <c r="E67" s="93"/>
      <c r="F67" s="9"/>
      <c r="G67" s="26"/>
      <c r="H67" s="33"/>
      <c r="I67" s="52"/>
      <c r="J67" s="19"/>
      <c r="K67" s="33"/>
      <c r="L67" s="52"/>
      <c r="M67" s="26"/>
      <c r="N67" s="33"/>
      <c r="O67" s="52"/>
      <c r="P67" s="26"/>
      <c r="Q67" s="33">
        <v>21000</v>
      </c>
      <c r="R67" s="52"/>
      <c r="S67" s="32"/>
      <c r="T67" s="24">
        <f t="shared" si="4"/>
        <v>21000</v>
      </c>
      <c r="U67" s="2"/>
    </row>
    <row r="68" spans="1:21" ht="18.75" customHeight="1" x14ac:dyDescent="0.15">
      <c r="A68" s="8"/>
      <c r="B68" s="9"/>
      <c r="C68" s="9"/>
      <c r="D68" s="93" t="s">
        <v>8</v>
      </c>
      <c r="E68" s="93"/>
      <c r="F68" s="9"/>
      <c r="G68" s="26"/>
      <c r="H68" s="33"/>
      <c r="I68" s="52"/>
      <c r="J68" s="19"/>
      <c r="K68" s="33"/>
      <c r="L68" s="52"/>
      <c r="M68" s="26"/>
      <c r="N68" s="33"/>
      <c r="O68" s="52"/>
      <c r="P68" s="26"/>
      <c r="Q68" s="33">
        <v>30000</v>
      </c>
      <c r="R68" s="52"/>
      <c r="S68" s="32"/>
      <c r="T68" s="24">
        <f t="shared" si="4"/>
        <v>30000</v>
      </c>
      <c r="U68" s="2"/>
    </row>
    <row r="69" spans="1:21" ht="18.75" customHeight="1" x14ac:dyDescent="0.15">
      <c r="A69" s="8"/>
      <c r="B69" s="9"/>
      <c r="C69" s="9"/>
      <c r="D69" s="93" t="s">
        <v>45</v>
      </c>
      <c r="E69" s="93"/>
      <c r="F69" s="9"/>
      <c r="G69" s="26"/>
      <c r="H69" s="33"/>
      <c r="I69" s="52"/>
      <c r="J69" s="19"/>
      <c r="K69" s="33"/>
      <c r="L69" s="52"/>
      <c r="M69" s="26"/>
      <c r="N69" s="33"/>
      <c r="O69" s="52"/>
      <c r="P69" s="26"/>
      <c r="Q69" s="33">
        <v>30000</v>
      </c>
      <c r="R69" s="52"/>
      <c r="S69" s="32"/>
      <c r="T69" s="24">
        <f t="shared" si="4"/>
        <v>30000</v>
      </c>
      <c r="U69" s="2"/>
    </row>
    <row r="70" spans="1:21" ht="18.75" customHeight="1" x14ac:dyDescent="0.15">
      <c r="A70" s="12"/>
      <c r="B70" s="13"/>
      <c r="C70" s="13"/>
      <c r="D70" s="93" t="s">
        <v>9</v>
      </c>
      <c r="E70" s="93"/>
      <c r="F70" s="13"/>
      <c r="G70" s="26"/>
      <c r="H70" s="33"/>
      <c r="I70" s="52"/>
      <c r="J70" s="19"/>
      <c r="K70" s="33"/>
      <c r="L70" s="52"/>
      <c r="M70" s="26"/>
      <c r="N70" s="33"/>
      <c r="O70" s="52"/>
      <c r="P70" s="26"/>
      <c r="Q70" s="33">
        <v>50000</v>
      </c>
      <c r="R70" s="52"/>
      <c r="S70" s="32"/>
      <c r="T70" s="24">
        <f t="shared" si="4"/>
        <v>50000</v>
      </c>
      <c r="U70" s="2"/>
    </row>
    <row r="71" spans="1:21" ht="18.75" customHeight="1" x14ac:dyDescent="0.15">
      <c r="A71" s="8"/>
      <c r="B71" s="9"/>
      <c r="C71" s="9"/>
      <c r="D71" s="93" t="s">
        <v>24</v>
      </c>
      <c r="E71" s="93"/>
      <c r="F71" s="9"/>
      <c r="G71" s="26"/>
      <c r="H71" s="33"/>
      <c r="I71" s="52"/>
      <c r="J71" s="19"/>
      <c r="K71" s="33"/>
      <c r="L71" s="52"/>
      <c r="M71" s="26"/>
      <c r="N71" s="33"/>
      <c r="O71" s="52"/>
      <c r="P71" s="26"/>
      <c r="Q71" s="33">
        <v>60000</v>
      </c>
      <c r="R71" s="52"/>
      <c r="S71" s="32"/>
      <c r="T71" s="27">
        <f t="shared" si="4"/>
        <v>60000</v>
      </c>
      <c r="U71" s="28"/>
    </row>
    <row r="72" spans="1:21" ht="18.75" customHeight="1" x14ac:dyDescent="0.15">
      <c r="A72" s="8"/>
      <c r="B72" s="9"/>
      <c r="C72" s="9"/>
      <c r="D72" s="93" t="s">
        <v>26</v>
      </c>
      <c r="E72" s="93"/>
      <c r="F72" s="9"/>
      <c r="G72" s="26"/>
      <c r="H72" s="33"/>
      <c r="I72" s="52"/>
      <c r="J72" s="19"/>
      <c r="K72" s="33"/>
      <c r="L72" s="52"/>
      <c r="M72" s="26"/>
      <c r="N72" s="33"/>
      <c r="O72" s="52"/>
      <c r="P72" s="26"/>
      <c r="Q72" s="33">
        <v>20000</v>
      </c>
      <c r="R72" s="52"/>
      <c r="S72" s="32"/>
      <c r="T72" s="24">
        <f t="shared" si="4"/>
        <v>20000</v>
      </c>
      <c r="U72" s="2"/>
    </row>
    <row r="73" spans="1:21" ht="18.75" customHeight="1" x14ac:dyDescent="0.15">
      <c r="A73" s="8"/>
      <c r="B73" s="9"/>
      <c r="C73" s="9"/>
      <c r="D73" s="93" t="s">
        <v>17</v>
      </c>
      <c r="E73" s="93"/>
      <c r="F73" s="9"/>
      <c r="G73" s="26"/>
      <c r="H73" s="33"/>
      <c r="I73" s="52"/>
      <c r="J73" s="19"/>
      <c r="K73" s="33"/>
      <c r="L73" s="52"/>
      <c r="M73" s="26"/>
      <c r="N73" s="33"/>
      <c r="O73" s="52"/>
      <c r="P73" s="26"/>
      <c r="Q73" s="33">
        <v>20000</v>
      </c>
      <c r="R73" s="52"/>
      <c r="S73" s="32"/>
      <c r="T73" s="24">
        <f t="shared" si="4"/>
        <v>20000</v>
      </c>
      <c r="U73" s="2"/>
    </row>
    <row r="74" spans="1:21" ht="18.75" customHeight="1" x14ac:dyDescent="0.15">
      <c r="A74" s="8"/>
      <c r="B74" s="9"/>
      <c r="C74" s="9"/>
      <c r="D74" s="93" t="s">
        <v>21</v>
      </c>
      <c r="E74" s="93"/>
      <c r="F74" s="9"/>
      <c r="G74" s="26"/>
      <c r="H74" s="33"/>
      <c r="I74" s="52"/>
      <c r="J74" s="19"/>
      <c r="K74" s="33"/>
      <c r="L74" s="52"/>
      <c r="M74" s="26"/>
      <c r="N74" s="33"/>
      <c r="O74" s="52"/>
      <c r="P74" s="26"/>
      <c r="Q74" s="33">
        <v>83120</v>
      </c>
      <c r="R74" s="52"/>
      <c r="S74" s="32"/>
      <c r="T74" s="24">
        <f t="shared" si="4"/>
        <v>83120</v>
      </c>
      <c r="U74" s="2"/>
    </row>
    <row r="75" spans="1:21" ht="18.75" customHeight="1" thickBot="1" x14ac:dyDescent="0.2">
      <c r="A75" s="20"/>
      <c r="B75" s="21" t="s">
        <v>52</v>
      </c>
      <c r="C75" s="21"/>
      <c r="D75" s="21"/>
      <c r="E75" s="21"/>
      <c r="F75" s="21"/>
      <c r="G75" s="45"/>
      <c r="H75" s="29">
        <f>SUM(H37:H56)</f>
        <v>18731478</v>
      </c>
      <c r="I75" s="53"/>
      <c r="J75" s="17"/>
      <c r="K75" s="29">
        <f>SUM(K37:K56)</f>
        <v>15236000</v>
      </c>
      <c r="L75" s="53"/>
      <c r="M75" s="45"/>
      <c r="N75" s="29">
        <f>SUM(H75:K75)</f>
        <v>33967478</v>
      </c>
      <c r="O75" s="53"/>
      <c r="P75" s="45"/>
      <c r="Q75" s="29">
        <f>SUM(Q58:Q74)</f>
        <v>3591120</v>
      </c>
      <c r="R75" s="53"/>
      <c r="S75" s="50"/>
      <c r="T75" s="29">
        <f>SUM(N75:Q75)</f>
        <v>37558598</v>
      </c>
      <c r="U75" s="30"/>
    </row>
    <row r="76" spans="1:21" ht="18.75" customHeight="1" thickBot="1" x14ac:dyDescent="0.2">
      <c r="A76" s="66"/>
      <c r="B76" s="67" t="s">
        <v>77</v>
      </c>
      <c r="C76" s="67"/>
      <c r="D76" s="67"/>
      <c r="E76" s="67"/>
      <c r="F76" s="67"/>
      <c r="G76" s="68"/>
      <c r="H76" s="69">
        <f>H34-H75</f>
        <v>-338278</v>
      </c>
      <c r="I76" s="70"/>
      <c r="J76" s="71"/>
      <c r="K76" s="72">
        <f>K34-K75</f>
        <v>0</v>
      </c>
      <c r="L76" s="73"/>
      <c r="M76" s="68"/>
      <c r="N76" s="72">
        <f>SUM(H76:K76)</f>
        <v>-338278</v>
      </c>
      <c r="O76" s="73"/>
      <c r="P76" s="68"/>
      <c r="Q76" s="72">
        <f>Q34-Q75</f>
        <v>536980</v>
      </c>
      <c r="R76" s="73"/>
      <c r="S76" s="74"/>
      <c r="T76" s="72">
        <f>SUM(N76:Q76)</f>
        <v>198702</v>
      </c>
      <c r="U76" s="75"/>
    </row>
    <row r="77" spans="1:21" ht="18.75" customHeight="1" x14ac:dyDescent="0.15">
      <c r="A77" s="11"/>
      <c r="C77" s="14" t="s">
        <v>78</v>
      </c>
      <c r="G77" s="63"/>
      <c r="H77" s="35"/>
      <c r="I77" s="64"/>
      <c r="J77" s="36"/>
      <c r="L77" s="65"/>
      <c r="M77" s="63"/>
      <c r="O77" s="65"/>
      <c r="P77" s="63"/>
      <c r="R77" s="65"/>
      <c r="U77" s="3"/>
    </row>
    <row r="78" spans="1:21" ht="18.75" customHeight="1" thickBot="1" x14ac:dyDescent="0.2">
      <c r="A78" s="15"/>
      <c r="B78" s="16"/>
      <c r="C78" s="16"/>
      <c r="D78" s="16" t="s">
        <v>59</v>
      </c>
      <c r="E78" s="16"/>
      <c r="F78" s="16"/>
      <c r="G78" s="45"/>
      <c r="H78" s="48">
        <v>5800</v>
      </c>
      <c r="I78" s="54"/>
      <c r="J78" s="56"/>
      <c r="K78" s="29">
        <v>0</v>
      </c>
      <c r="L78" s="53"/>
      <c r="M78" s="45"/>
      <c r="N78" s="29">
        <f t="shared" ref="N78:N80" si="5">SUM(H78:K78)</f>
        <v>5800</v>
      </c>
      <c r="O78" s="53"/>
      <c r="P78" s="45"/>
      <c r="Q78" s="29">
        <v>-5800</v>
      </c>
      <c r="R78" s="53"/>
      <c r="S78" s="50"/>
      <c r="T78" s="29">
        <f>SUM(N78:Q78)</f>
        <v>0</v>
      </c>
      <c r="U78" s="30"/>
    </row>
    <row r="79" spans="1:21" ht="18.75" customHeight="1" thickBot="1" x14ac:dyDescent="0.2">
      <c r="A79" s="66"/>
      <c r="B79" s="67" t="s">
        <v>79</v>
      </c>
      <c r="C79" s="67"/>
      <c r="D79" s="67"/>
      <c r="E79" s="67"/>
      <c r="F79" s="67"/>
      <c r="G79" s="68"/>
      <c r="H79" s="69">
        <f>SUM(H76:H78)</f>
        <v>-332478</v>
      </c>
      <c r="I79" s="70"/>
      <c r="J79" s="71"/>
      <c r="K79" s="69">
        <f>SUM(K76:K78)</f>
        <v>0</v>
      </c>
      <c r="L79" s="70"/>
      <c r="M79" s="76"/>
      <c r="N79" s="69">
        <f>SUM(N76:N78)</f>
        <v>-332478</v>
      </c>
      <c r="O79" s="70"/>
      <c r="P79" s="76"/>
      <c r="Q79" s="69">
        <f>SUM(Q76:Q78)</f>
        <v>531180</v>
      </c>
      <c r="R79" s="70"/>
      <c r="S79" s="77"/>
      <c r="T79" s="69">
        <f>SUM(T76:T78)</f>
        <v>198702</v>
      </c>
      <c r="U79" s="78"/>
    </row>
    <row r="80" spans="1:21" ht="18.75" customHeight="1" x14ac:dyDescent="0.15">
      <c r="A80" s="18"/>
      <c r="B80" s="14" t="s">
        <v>31</v>
      </c>
      <c r="C80" s="14"/>
      <c r="D80" s="14"/>
      <c r="E80" s="14"/>
      <c r="F80" s="14"/>
      <c r="G80" s="26"/>
      <c r="H80" s="33">
        <v>1936902</v>
      </c>
      <c r="I80" s="52"/>
      <c r="J80" s="19"/>
      <c r="K80" s="33">
        <v>0</v>
      </c>
      <c r="L80" s="52"/>
      <c r="M80" s="26"/>
      <c r="N80" s="33">
        <f t="shared" si="5"/>
        <v>1936902</v>
      </c>
      <c r="O80" s="52"/>
      <c r="P80" s="26"/>
      <c r="Q80" s="33">
        <v>234221</v>
      </c>
      <c r="R80" s="52"/>
      <c r="S80" s="32"/>
      <c r="T80" s="33">
        <f>SUM(N80:Q80)</f>
        <v>2171123</v>
      </c>
      <c r="U80" s="31"/>
    </row>
    <row r="81" spans="1:21" ht="18.75" customHeight="1" thickBot="1" x14ac:dyDescent="0.2">
      <c r="A81" s="20"/>
      <c r="B81" s="21" t="s">
        <v>32</v>
      </c>
      <c r="C81" s="21"/>
      <c r="D81" s="21"/>
      <c r="E81" s="21"/>
      <c r="F81" s="21"/>
      <c r="G81" s="45"/>
      <c r="H81" s="48">
        <f>SUM(H79:H80)</f>
        <v>1604424</v>
      </c>
      <c r="I81" s="54"/>
      <c r="J81" s="56"/>
      <c r="K81" s="29">
        <f>SUM(K76:K80)</f>
        <v>0</v>
      </c>
      <c r="L81" s="53"/>
      <c r="M81" s="45"/>
      <c r="N81" s="29">
        <f>SUM(H81:K81)</f>
        <v>1604424</v>
      </c>
      <c r="O81" s="53"/>
      <c r="P81" s="45"/>
      <c r="Q81" s="29">
        <f>SUM(Q79:Q80)</f>
        <v>765401</v>
      </c>
      <c r="R81" s="53"/>
      <c r="S81" s="50"/>
      <c r="T81" s="29">
        <f>SUM(T79:T80)</f>
        <v>2369825</v>
      </c>
      <c r="U81" s="30"/>
    </row>
    <row r="82" spans="1:21" ht="18.75" customHeight="1" x14ac:dyDescent="0.15">
      <c r="A82" s="22" t="s">
        <v>41</v>
      </c>
      <c r="B82" s="23"/>
      <c r="C82" s="39"/>
      <c r="D82" s="39"/>
      <c r="E82" s="39"/>
      <c r="F82" s="39"/>
      <c r="G82" s="26"/>
      <c r="H82" s="49"/>
      <c r="I82" s="52"/>
      <c r="J82" s="19"/>
      <c r="K82" s="49"/>
      <c r="L82" s="52"/>
      <c r="M82" s="26"/>
      <c r="N82" s="49"/>
      <c r="O82" s="52"/>
      <c r="P82" s="26"/>
      <c r="Q82" s="49"/>
      <c r="R82" s="52"/>
      <c r="S82" s="32"/>
      <c r="T82" s="49"/>
      <c r="U82" s="62"/>
    </row>
    <row r="83" spans="1:21" ht="18.75" customHeight="1" x14ac:dyDescent="0.15">
      <c r="A83" s="22"/>
      <c r="B83" s="23"/>
      <c r="C83" s="23" t="s">
        <v>58</v>
      </c>
      <c r="D83" s="23"/>
      <c r="E83" s="39"/>
      <c r="F83" s="39"/>
      <c r="G83" s="26"/>
      <c r="H83" s="32">
        <v>0</v>
      </c>
      <c r="I83" s="52"/>
      <c r="J83" s="19"/>
      <c r="K83" s="32">
        <v>0</v>
      </c>
      <c r="L83" s="52"/>
      <c r="M83" s="26"/>
      <c r="N83" s="32">
        <f>SUM(H83:K83)</f>
        <v>0</v>
      </c>
      <c r="O83" s="52"/>
      <c r="P83" s="26"/>
      <c r="Q83" s="32">
        <v>0</v>
      </c>
      <c r="R83" s="52"/>
      <c r="S83" s="32"/>
      <c r="T83" s="32">
        <f>SUM(N83:Q83)</f>
        <v>0</v>
      </c>
      <c r="U83" s="34"/>
    </row>
    <row r="84" spans="1:21" ht="18.75" customHeight="1" x14ac:dyDescent="0.15">
      <c r="A84" s="8"/>
      <c r="B84" s="9" t="s">
        <v>38</v>
      </c>
      <c r="C84" s="9"/>
      <c r="D84" s="9"/>
      <c r="E84" s="9"/>
      <c r="F84" s="9"/>
      <c r="G84" s="26"/>
      <c r="H84" s="33">
        <f>SUM(H83)</f>
        <v>0</v>
      </c>
      <c r="I84" s="52"/>
      <c r="J84" s="19"/>
      <c r="K84" s="33">
        <v>0</v>
      </c>
      <c r="L84" s="52"/>
      <c r="M84" s="26"/>
      <c r="N84" s="33">
        <f>SUM(H84:K84)</f>
        <v>0</v>
      </c>
      <c r="O84" s="52"/>
      <c r="P84" s="26"/>
      <c r="Q84" s="33">
        <v>0</v>
      </c>
      <c r="R84" s="52"/>
      <c r="S84" s="32"/>
      <c r="T84" s="33">
        <f>SUM(N84:Q84)</f>
        <v>0</v>
      </c>
      <c r="U84" s="31"/>
    </row>
    <row r="85" spans="1:21" ht="18.75" customHeight="1" x14ac:dyDescent="0.15">
      <c r="A85" s="8"/>
      <c r="B85" s="9" t="s">
        <v>39</v>
      </c>
      <c r="C85" s="9"/>
      <c r="D85" s="9"/>
      <c r="E85" s="9"/>
      <c r="F85" s="9"/>
      <c r="G85" s="26"/>
      <c r="H85" s="24">
        <v>17000000</v>
      </c>
      <c r="I85" s="52"/>
      <c r="J85" s="19"/>
      <c r="K85" s="24">
        <v>0</v>
      </c>
      <c r="L85" s="52"/>
      <c r="M85" s="26"/>
      <c r="N85" s="24">
        <f>SUM(H85:K85)</f>
        <v>17000000</v>
      </c>
      <c r="O85" s="52"/>
      <c r="P85" s="26"/>
      <c r="Q85" s="24">
        <v>0</v>
      </c>
      <c r="R85" s="52"/>
      <c r="S85" s="32"/>
      <c r="T85" s="33">
        <f>SUM(N85:Q85)</f>
        <v>17000000</v>
      </c>
      <c r="U85" s="31"/>
    </row>
    <row r="86" spans="1:21" ht="18.75" customHeight="1" thickBot="1" x14ac:dyDescent="0.2">
      <c r="A86" s="15"/>
      <c r="B86" s="16" t="s">
        <v>40</v>
      </c>
      <c r="C86" s="16"/>
      <c r="D86" s="16"/>
      <c r="E86" s="16"/>
      <c r="F86" s="16"/>
      <c r="G86" s="45"/>
      <c r="H86" s="29">
        <f>SUM(H84:H85)</f>
        <v>17000000</v>
      </c>
      <c r="I86" s="53"/>
      <c r="J86" s="17"/>
      <c r="K86" s="29">
        <f>SUM(K84:K85)</f>
        <v>0</v>
      </c>
      <c r="L86" s="53"/>
      <c r="M86" s="45"/>
      <c r="N86" s="29">
        <f>SUM(H86:K86)</f>
        <v>17000000</v>
      </c>
      <c r="O86" s="53"/>
      <c r="P86" s="45"/>
      <c r="Q86" s="29">
        <f>SUM(Q84:Q85)</f>
        <v>0</v>
      </c>
      <c r="R86" s="53"/>
      <c r="S86" s="50"/>
      <c r="T86" s="29">
        <f>SUM(N86:Q86)</f>
        <v>17000000</v>
      </c>
      <c r="U86" s="30"/>
    </row>
    <row r="87" spans="1:21" ht="18.75" customHeight="1" x14ac:dyDescent="0.15">
      <c r="A87" s="22" t="s">
        <v>42</v>
      </c>
      <c r="B87" s="23"/>
      <c r="C87" s="39"/>
      <c r="D87" s="39"/>
      <c r="E87" s="39"/>
      <c r="F87" s="39"/>
      <c r="G87" s="58"/>
      <c r="H87" s="51">
        <f>SUM(H81,H86)</f>
        <v>18604424</v>
      </c>
      <c r="I87" s="55"/>
      <c r="J87" s="57"/>
      <c r="K87" s="51">
        <f>SUM(K81,K86)</f>
        <v>0</v>
      </c>
      <c r="L87" s="55"/>
      <c r="M87" s="58"/>
      <c r="N87" s="51">
        <f>SUM(N81,N86)</f>
        <v>18604424</v>
      </c>
      <c r="O87" s="55"/>
      <c r="P87" s="58"/>
      <c r="Q87" s="51">
        <f>SUM(Q81,Q86)</f>
        <v>765401</v>
      </c>
      <c r="R87" s="55"/>
      <c r="S87" s="51"/>
      <c r="T87" s="32">
        <f>SUM(N87:Q87)</f>
        <v>19369825</v>
      </c>
      <c r="U87" s="34"/>
    </row>
    <row r="88" spans="1:21" ht="9.75" customHeight="1" x14ac:dyDescent="0.15"/>
    <row r="89" spans="1:21" ht="18" customHeight="1" x14ac:dyDescent="0.15">
      <c r="H89" s="94" t="s">
        <v>64</v>
      </c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</row>
    <row r="90" spans="1:21" ht="18" customHeight="1" x14ac:dyDescent="0.15">
      <c r="H90" s="94" t="s">
        <v>60</v>
      </c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</row>
    <row r="91" spans="1:21" ht="18" customHeight="1" x14ac:dyDescent="0.15"/>
    <row r="92" spans="1:21" ht="18" customHeight="1" x14ac:dyDescent="0.15"/>
    <row r="93" spans="1:21" ht="18" customHeight="1" x14ac:dyDescent="0.15"/>
  </sheetData>
  <mergeCells count="61">
    <mergeCell ref="D74:E74"/>
    <mergeCell ref="H89:U89"/>
    <mergeCell ref="H90:T90"/>
    <mergeCell ref="D68:E68"/>
    <mergeCell ref="D69:E69"/>
    <mergeCell ref="D70:E70"/>
    <mergeCell ref="D71:E71"/>
    <mergeCell ref="D72:E72"/>
    <mergeCell ref="D73:E73"/>
    <mergeCell ref="D67:E67"/>
    <mergeCell ref="D55:E55"/>
    <mergeCell ref="D56:E56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42:E42"/>
    <mergeCell ref="D21:E21"/>
    <mergeCell ref="D25:E25"/>
    <mergeCell ref="D27:E27"/>
    <mergeCell ref="D32:E32"/>
    <mergeCell ref="D33:E33"/>
    <mergeCell ref="D37:E37"/>
    <mergeCell ref="D38:E38"/>
    <mergeCell ref="D39:E39"/>
    <mergeCell ref="D40:E40"/>
    <mergeCell ref="D41:E41"/>
    <mergeCell ref="S35:U35"/>
    <mergeCell ref="G7:I7"/>
    <mergeCell ref="J7:L7"/>
    <mergeCell ref="D11:E11"/>
    <mergeCell ref="D13:E13"/>
    <mergeCell ref="D14:E14"/>
    <mergeCell ref="D16:E16"/>
    <mergeCell ref="A1:U1"/>
    <mergeCell ref="A2:U2"/>
    <mergeCell ref="A4:H4"/>
    <mergeCell ref="A5:F7"/>
    <mergeCell ref="G5:O5"/>
    <mergeCell ref="P5:R7"/>
    <mergeCell ref="S5:U7"/>
    <mergeCell ref="G6:I6"/>
    <mergeCell ref="J6:L6"/>
    <mergeCell ref="M6:O7"/>
  </mergeCells>
  <phoneticPr fontId="1"/>
  <pageMargins left="1.2598425196850394" right="0.23622047244094491" top="0.35433070866141736" bottom="7.874015748031496E-2" header="0.31496062992125984" footer="0.19685039370078741"/>
  <pageSetup paperSize="9" scale="52" orientation="portrait" r:id="rId1"/>
  <headerFooter alignWithMargins="0"/>
  <rowBreaks count="3" manualBreakCount="3">
    <brk id="4" max="16383" man="1"/>
    <brk id="34" max="16383" man="1"/>
    <brk id="35" max="16383" man="1"/>
  </rowBreaks>
  <colBreaks count="1" manualBreakCount="1">
    <brk id="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予算書Ａ4</vt:lpstr>
      <vt:lpstr>Sheet7</vt:lpstr>
      <vt:lpstr>予算書Ａ4!Print_Area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香川県警察協会</dc:creator>
  <cp:lastModifiedBy>被害者支援センター かがわ</cp:lastModifiedBy>
  <cp:lastPrinted>2024-01-31T06:18:55Z</cp:lastPrinted>
  <dcterms:created xsi:type="dcterms:W3CDTF">2006-11-17T01:34:37Z</dcterms:created>
  <dcterms:modified xsi:type="dcterms:W3CDTF">2024-06-18T01:42:53Z</dcterms:modified>
</cp:coreProperties>
</file>