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日本財団CANPAN\予算\"/>
    </mc:Choice>
  </mc:AlternateContent>
  <xr:revisionPtr revIDLastSave="0" documentId="13_ncr:1_{A1859391-CA99-4C3A-BDFA-FED08CC0CA6E}" xr6:coauthVersionLast="47" xr6:coauthVersionMax="47" xr10:uidLastSave="{00000000-0000-0000-0000-000000000000}"/>
  <bookViews>
    <workbookView xWindow="-120" yWindow="-120" windowWidth="20730" windowHeight="11160" xr2:uid="{6F9A3D1E-33F4-4E94-B4FF-10632F420A34}"/>
  </bookViews>
  <sheets>
    <sheet name="予算書" sheetId="1" r:id="rId1"/>
  </sheets>
  <definedNames>
    <definedName name="_xlnm.Print_Area" localSheetId="0">予算書!$A$1:$U$89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6" i="1" l="1"/>
  <c r="K86" i="1"/>
  <c r="N85" i="1"/>
  <c r="T85" i="1" s="1"/>
  <c r="H84" i="1"/>
  <c r="H86" i="1" s="1"/>
  <c r="N86" i="1" s="1"/>
  <c r="T86" i="1" s="1"/>
  <c r="T83" i="1"/>
  <c r="N83" i="1"/>
  <c r="N80" i="1"/>
  <c r="T80" i="1" s="1"/>
  <c r="N78" i="1"/>
  <c r="T78" i="1" s="1"/>
  <c r="Q75" i="1"/>
  <c r="K75" i="1"/>
  <c r="N75" i="1" s="1"/>
  <c r="T75" i="1" s="1"/>
  <c r="H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7" i="1" s="1"/>
  <c r="T59" i="1"/>
  <c r="T58" i="1"/>
  <c r="Q57" i="1"/>
  <c r="T56" i="1"/>
  <c r="N56" i="1"/>
  <c r="N55" i="1"/>
  <c r="T55" i="1" s="1"/>
  <c r="T54" i="1"/>
  <c r="N54" i="1"/>
  <c r="N53" i="1"/>
  <c r="T53" i="1" s="1"/>
  <c r="T52" i="1"/>
  <c r="N52" i="1"/>
  <c r="N51" i="1"/>
  <c r="T51" i="1" s="1"/>
  <c r="T50" i="1"/>
  <c r="N50" i="1"/>
  <c r="N49" i="1"/>
  <c r="T49" i="1" s="1"/>
  <c r="T48" i="1"/>
  <c r="N48" i="1"/>
  <c r="N47" i="1"/>
  <c r="T47" i="1" s="1"/>
  <c r="T46" i="1"/>
  <c r="N46" i="1"/>
  <c r="N45" i="1"/>
  <c r="T45" i="1" s="1"/>
  <c r="T44" i="1"/>
  <c r="N44" i="1"/>
  <c r="N43" i="1"/>
  <c r="T43" i="1" s="1"/>
  <c r="T42" i="1"/>
  <c r="N42" i="1"/>
  <c r="N41" i="1"/>
  <c r="T41" i="1" s="1"/>
  <c r="T40" i="1"/>
  <c r="N40" i="1"/>
  <c r="N39" i="1"/>
  <c r="T39" i="1" s="1"/>
  <c r="T38" i="1"/>
  <c r="N38" i="1"/>
  <c r="N37" i="1"/>
  <c r="N36" i="1" s="1"/>
  <c r="K36" i="1"/>
  <c r="H36" i="1"/>
  <c r="N33" i="1"/>
  <c r="T33" i="1" s="1"/>
  <c r="T32" i="1" s="1"/>
  <c r="Q32" i="1"/>
  <c r="K32" i="1"/>
  <c r="H32" i="1"/>
  <c r="T31" i="1"/>
  <c r="N31" i="1"/>
  <c r="N30" i="1"/>
  <c r="N28" i="1" s="1"/>
  <c r="N27" i="1" s="1"/>
  <c r="T29" i="1"/>
  <c r="N29" i="1"/>
  <c r="Q28" i="1"/>
  <c r="Q27" i="1" s="1"/>
  <c r="K28" i="1"/>
  <c r="H28" i="1"/>
  <c r="K27" i="1"/>
  <c r="H27" i="1"/>
  <c r="T26" i="1"/>
  <c r="N26" i="1"/>
  <c r="N25" i="1"/>
  <c r="T25" i="1" s="1"/>
  <c r="T24" i="1"/>
  <c r="N24" i="1"/>
  <c r="N23" i="1"/>
  <c r="N21" i="1" s="1"/>
  <c r="N20" i="1" s="1"/>
  <c r="T22" i="1"/>
  <c r="N22" i="1"/>
  <c r="Q21" i="1"/>
  <c r="Q20" i="1" s="1"/>
  <c r="K21" i="1"/>
  <c r="H21" i="1"/>
  <c r="K20" i="1"/>
  <c r="H20" i="1"/>
  <c r="T19" i="1"/>
  <c r="N19" i="1"/>
  <c r="N18" i="1"/>
  <c r="N16" i="1" s="1"/>
  <c r="N15" i="1" s="1"/>
  <c r="T17" i="1"/>
  <c r="N17" i="1"/>
  <c r="Q16" i="1"/>
  <c r="Q15" i="1" s="1"/>
  <c r="K16" i="1"/>
  <c r="H16" i="1"/>
  <c r="K15" i="1"/>
  <c r="H15" i="1"/>
  <c r="T14" i="1"/>
  <c r="N14" i="1"/>
  <c r="N13" i="1"/>
  <c r="N12" i="1" s="1"/>
  <c r="Q12" i="1"/>
  <c r="K12" i="1"/>
  <c r="K34" i="1" s="1"/>
  <c r="K76" i="1" s="1"/>
  <c r="H12" i="1"/>
  <c r="N11" i="1"/>
  <c r="T11" i="1" s="1"/>
  <c r="Q10" i="1"/>
  <c r="K10" i="1"/>
  <c r="H10" i="1"/>
  <c r="H34" i="1" s="1"/>
  <c r="H76" i="1" l="1"/>
  <c r="N34" i="1"/>
  <c r="T34" i="1" s="1"/>
  <c r="K79" i="1"/>
  <c r="K81" i="1" s="1"/>
  <c r="K87" i="1" s="1"/>
  <c r="Q34" i="1"/>
  <c r="Q76" i="1" s="1"/>
  <c r="Q79" i="1" s="1"/>
  <c r="Q81" i="1" s="1"/>
  <c r="Q87" i="1" s="1"/>
  <c r="T13" i="1"/>
  <c r="T12" i="1" s="1"/>
  <c r="T30" i="1"/>
  <c r="T28" i="1" s="1"/>
  <c r="T27" i="1" s="1"/>
  <c r="T37" i="1"/>
  <c r="T36" i="1" s="1"/>
  <c r="N10" i="1"/>
  <c r="T10" i="1" s="1"/>
  <c r="N32" i="1"/>
  <c r="N84" i="1"/>
  <c r="T84" i="1" s="1"/>
  <c r="T18" i="1"/>
  <c r="T16" i="1" s="1"/>
  <c r="T15" i="1" s="1"/>
  <c r="T23" i="1"/>
  <c r="T21" i="1" s="1"/>
  <c r="T20" i="1" s="1"/>
  <c r="H79" i="1" l="1"/>
  <c r="H81" i="1" s="1"/>
  <c r="N76" i="1"/>
  <c r="N79" i="1" l="1"/>
  <c r="T76" i="1"/>
  <c r="T79" i="1" s="1"/>
  <c r="T81" i="1" s="1"/>
  <c r="H87" i="1"/>
  <c r="N81" i="1"/>
  <c r="N87" i="1" s="1"/>
  <c r="T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被害者支援センターかがわ</author>
  </authors>
  <commentList>
    <comment ref="Q17" authorId="0" shapeId="0" xr:uid="{92E7E74D-D8F1-4B4C-9049-7D14EA2F21B0}">
      <text>
        <r>
          <rPr>
            <sz val="9"/>
            <color indexed="81"/>
            <rFont val="ＭＳ Ｐゴシック"/>
            <family val="3"/>
            <charset val="128"/>
          </rPr>
          <t>306,000にする</t>
        </r>
      </text>
    </comment>
  </commentList>
</comments>
</file>

<file path=xl/sharedStrings.xml><?xml version="1.0" encoding="utf-8"?>
<sst xmlns="http://schemas.openxmlformats.org/spreadsheetml/2006/main" count="267" uniqueCount="82">
  <si>
    <t>令 和 ７ 年 度 収 支 予 算 書 内 訳 表</t>
    <rPh sb="0" eb="1">
      <t>レイ</t>
    </rPh>
    <rPh sb="2" eb="3">
      <t>カズ</t>
    </rPh>
    <rPh sb="6" eb="7">
      <t>ネン</t>
    </rPh>
    <rPh sb="8" eb="9">
      <t>タビ</t>
    </rPh>
    <rPh sb="10" eb="11">
      <t>シュウ</t>
    </rPh>
    <rPh sb="12" eb="13">
      <t>シ</t>
    </rPh>
    <rPh sb="14" eb="15">
      <t>ヨ</t>
    </rPh>
    <rPh sb="16" eb="17">
      <t>サン</t>
    </rPh>
    <rPh sb="18" eb="19">
      <t>ショ</t>
    </rPh>
    <rPh sb="20" eb="21">
      <t>ナイ</t>
    </rPh>
    <rPh sb="22" eb="23">
      <t>ヤク</t>
    </rPh>
    <rPh sb="24" eb="25">
      <t>ヒョウ</t>
    </rPh>
    <phoneticPr fontId="3"/>
  </si>
  <si>
    <t>令和７年４月１日から令和８年３月31日まで</t>
    <rPh sb="0" eb="2">
      <t>レイワ</t>
    </rPh>
    <rPh sb="10" eb="12">
      <t>レイワ</t>
    </rPh>
    <phoneticPr fontId="3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</si>
  <si>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3"/>
  </si>
  <si>
    <t>(単位：円）</t>
  </si>
  <si>
    <t>科目</t>
    <rPh sb="0" eb="2">
      <t>カモク</t>
    </rPh>
    <phoneticPr fontId="3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</si>
  <si>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3"/>
  </si>
  <si>
    <t>法人会計</t>
    <rPh sb="0" eb="2">
      <t>ホウジン</t>
    </rPh>
    <rPh sb="2" eb="4">
      <t>カイケイ</t>
    </rPh>
    <phoneticPr fontId="3"/>
  </si>
  <si>
    <t>合計</t>
    <rPh sb="0" eb="2">
      <t>ゴウケイ</t>
    </rPh>
    <phoneticPr fontId="3"/>
  </si>
  <si>
    <t>公益１</t>
    <rPh sb="0" eb="2">
      <t>コウエキ</t>
    </rPh>
    <phoneticPr fontId="3"/>
  </si>
  <si>
    <t>公益２</t>
    <phoneticPr fontId="3"/>
  </si>
  <si>
    <t>小計</t>
    <rPh sb="0" eb="2">
      <t>ショウケイ</t>
    </rPh>
    <phoneticPr fontId="3"/>
  </si>
  <si>
    <t>被害者
支援事業</t>
    <rPh sb="0" eb="3">
      <t>ヒガイシャ</t>
    </rPh>
    <rPh sb="4" eb="6">
      <t>シエン</t>
    </rPh>
    <rPh sb="6" eb="8">
      <t>ジギョウ</t>
    </rPh>
    <phoneticPr fontId="3"/>
  </si>
  <si>
    <t>性暴力被害
者支援事業</t>
    <rPh sb="0" eb="1">
      <t>セイ</t>
    </rPh>
    <rPh sb="1" eb="3">
      <t>ボウリョク</t>
    </rPh>
    <rPh sb="3" eb="5">
      <t>ヒガイ</t>
    </rPh>
    <rPh sb="6" eb="7">
      <t>シャ</t>
    </rPh>
    <rPh sb="7" eb="9">
      <t>シエン</t>
    </rPh>
    <rPh sb="9" eb="11">
      <t>ジギョウ</t>
    </rPh>
    <phoneticPr fontId="3"/>
  </si>
  <si>
    <t>Ⅰ 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</si>
  <si>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１.経常収益</t>
    <rPh sb="2" eb="4">
      <t>ケイジョウ</t>
    </rPh>
    <rPh sb="4" eb="6">
      <t>シュウエキ</t>
    </rPh>
    <phoneticPr fontId="3"/>
  </si>
  <si>
    <t>特定資産運用益</t>
    <rPh sb="0" eb="2">
      <t>トクテイ</t>
    </rPh>
    <rPh sb="2" eb="4">
      <t>シサン</t>
    </rPh>
    <phoneticPr fontId="3"/>
  </si>
  <si>
    <t>[</t>
    <phoneticPr fontId="3"/>
  </si>
  <si>
    <t>]</t>
  </si>
  <si>
    <t>特定資産利息</t>
    <rPh sb="0" eb="2">
      <t>トクテイ</t>
    </rPh>
    <rPh sb="2" eb="4">
      <t>シサン</t>
    </rPh>
    <phoneticPr fontId="3"/>
  </si>
  <si>
    <t>受取会費</t>
    <phoneticPr fontId="3"/>
  </si>
  <si>
    <t>正会員会費</t>
    <rPh sb="0" eb="1">
      <t>セイ</t>
    </rPh>
    <rPh sb="1" eb="3">
      <t>カイイン</t>
    </rPh>
    <rPh sb="3" eb="5">
      <t>カイヒ</t>
    </rPh>
    <phoneticPr fontId="3"/>
  </si>
  <si>
    <t>賛助会員会費</t>
    <rPh sb="0" eb="2">
      <t>サンジョ</t>
    </rPh>
    <rPh sb="2" eb="4">
      <t>カイイン</t>
    </rPh>
    <rPh sb="4" eb="6">
      <t>カイヒ</t>
    </rPh>
    <phoneticPr fontId="3"/>
  </si>
  <si>
    <t>事業収益</t>
    <rPh sb="0" eb="2">
      <t>ジギョウ</t>
    </rPh>
    <rPh sb="2" eb="4">
      <t>シュウエキ</t>
    </rPh>
    <phoneticPr fontId="3"/>
  </si>
  <si>
    <t>受取委託料</t>
    <rPh sb="0" eb="2">
      <t>ウケトリ</t>
    </rPh>
    <rPh sb="2" eb="5">
      <t>イタクリョウ</t>
    </rPh>
    <phoneticPr fontId="3"/>
  </si>
  <si>
    <t>(香川県警察本部)</t>
    <rPh sb="1" eb="4">
      <t>カガワケン</t>
    </rPh>
    <rPh sb="4" eb="6">
      <t>ケイサツ</t>
    </rPh>
    <rPh sb="6" eb="8">
      <t>ホンブ</t>
    </rPh>
    <phoneticPr fontId="3"/>
  </si>
  <si>
    <t>(</t>
    <phoneticPr fontId="3"/>
  </si>
  <si>
    <t>)</t>
    <phoneticPr fontId="3"/>
  </si>
  <si>
    <t>(香川県)</t>
    <rPh sb="1" eb="4">
      <t>カガワケン</t>
    </rPh>
    <phoneticPr fontId="3"/>
  </si>
  <si>
    <t>受取補助金等</t>
    <rPh sb="0" eb="2">
      <t>ウケトリ</t>
    </rPh>
    <rPh sb="2" eb="6">
      <t>ホジョキントウ</t>
    </rPh>
    <phoneticPr fontId="3"/>
  </si>
  <si>
    <t>受取助成金</t>
    <rPh sb="0" eb="2">
      <t>ウケトリ</t>
    </rPh>
    <rPh sb="2" eb="5">
      <t>ジョセイキン</t>
    </rPh>
    <phoneticPr fontId="3"/>
  </si>
  <si>
    <t>(日本財団)</t>
    <rPh sb="1" eb="3">
      <t>ニホン</t>
    </rPh>
    <rPh sb="3" eb="5">
      <t>ザイダン</t>
    </rPh>
    <phoneticPr fontId="3"/>
  </si>
  <si>
    <t>(香川県警察協会)</t>
    <rPh sb="1" eb="4">
      <t>カガワケン</t>
    </rPh>
    <rPh sb="4" eb="6">
      <t>ケイサツ</t>
    </rPh>
    <rPh sb="6" eb="8">
      <t>キョウカイ</t>
    </rPh>
    <phoneticPr fontId="3"/>
  </si>
  <si>
    <t>(香川県共同募金会)</t>
    <rPh sb="1" eb="4">
      <t>カガワケン</t>
    </rPh>
    <rPh sb="4" eb="6">
      <t>キョウドウ</t>
    </rPh>
    <rPh sb="6" eb="9">
      <t>ボキンカイ</t>
    </rPh>
    <phoneticPr fontId="3"/>
  </si>
  <si>
    <t>(中央共同募金会)</t>
    <rPh sb="1" eb="3">
      <t>チュウオウ</t>
    </rPh>
    <rPh sb="3" eb="5">
      <t>キョウドウ</t>
    </rPh>
    <rPh sb="5" eb="8">
      <t>ボキンカイ</t>
    </rPh>
    <phoneticPr fontId="3"/>
  </si>
  <si>
    <t>受取負担金</t>
    <rPh sb="0" eb="2">
      <t>ウケトリ</t>
    </rPh>
    <rPh sb="2" eb="5">
      <t>フタンキン</t>
    </rPh>
    <phoneticPr fontId="3"/>
  </si>
  <si>
    <t>受取寄付金</t>
    <rPh sb="0" eb="2">
      <t>ウケトリ</t>
    </rPh>
    <rPh sb="2" eb="5">
      <t>キフキン</t>
    </rPh>
    <phoneticPr fontId="3"/>
  </si>
  <si>
    <t>(一般)</t>
    <rPh sb="1" eb="3">
      <t>イッパン</t>
    </rPh>
    <phoneticPr fontId="3"/>
  </si>
  <si>
    <t>(警察職員)</t>
    <rPh sb="1" eb="3">
      <t>ケイサツ</t>
    </rPh>
    <rPh sb="3" eb="5">
      <t>ショクイン</t>
    </rPh>
    <phoneticPr fontId="3"/>
  </si>
  <si>
    <t>(支援自販機)</t>
    <rPh sb="1" eb="3">
      <t>シエン</t>
    </rPh>
    <rPh sb="3" eb="6">
      <t>ジハンキ</t>
    </rPh>
    <phoneticPr fontId="3"/>
  </si>
  <si>
    <t>雑収益</t>
    <rPh sb="0" eb="3">
      <t>ザツシュウエキ</t>
    </rPh>
    <phoneticPr fontId="3"/>
  </si>
  <si>
    <t>受取利息</t>
    <rPh sb="0" eb="2">
      <t>ウケトリ</t>
    </rPh>
    <rPh sb="2" eb="4">
      <t>リソク</t>
    </rPh>
    <phoneticPr fontId="3"/>
  </si>
  <si>
    <t>経常収益計</t>
    <rPh sb="0" eb="2">
      <t>ケイジョウ</t>
    </rPh>
    <phoneticPr fontId="3"/>
  </si>
  <si>
    <t>２.経常費用</t>
    <rPh sb="2" eb="4">
      <t>ケイジョウ</t>
    </rPh>
    <rPh sb="4" eb="6">
      <t>ヒヨウ</t>
    </rPh>
    <rPh sb="5" eb="6">
      <t>ケイヒ</t>
    </rPh>
    <phoneticPr fontId="3"/>
  </si>
  <si>
    <t>事業費</t>
    <phoneticPr fontId="3"/>
  </si>
  <si>
    <t>給料手当</t>
    <phoneticPr fontId="3"/>
  </si>
  <si>
    <t>福利厚生費</t>
    <phoneticPr fontId="3"/>
  </si>
  <si>
    <t>諸謝金</t>
    <phoneticPr fontId="3"/>
  </si>
  <si>
    <t>施設使用料</t>
    <rPh sb="0" eb="2">
      <t>シセツ</t>
    </rPh>
    <rPh sb="2" eb="4">
      <t>シヨウ</t>
    </rPh>
    <rPh sb="4" eb="5">
      <t>リョウ</t>
    </rPh>
    <phoneticPr fontId="3"/>
  </si>
  <si>
    <t>賃借料</t>
    <rPh sb="0" eb="3">
      <t>チンシャクリョウ</t>
    </rPh>
    <phoneticPr fontId="3"/>
  </si>
  <si>
    <t>委託料</t>
    <rPh sb="0" eb="3">
      <t>イタクリョウ</t>
    </rPh>
    <phoneticPr fontId="3"/>
  </si>
  <si>
    <t>広報費</t>
    <rPh sb="0" eb="2">
      <t>コウホウ</t>
    </rPh>
    <rPh sb="2" eb="3">
      <t>ヒ</t>
    </rPh>
    <phoneticPr fontId="3"/>
  </si>
  <si>
    <t>保険料</t>
    <rPh sb="0" eb="3">
      <t>ホケンリョウ</t>
    </rPh>
    <phoneticPr fontId="3"/>
  </si>
  <si>
    <t>旅費交通費</t>
    <phoneticPr fontId="3"/>
  </si>
  <si>
    <t>通信運搬費</t>
    <phoneticPr fontId="3"/>
  </si>
  <si>
    <t>印刷製本費</t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</si>
  <si>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</si>
  <si>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支払負担金</t>
    <rPh sb="0" eb="2">
      <t>シハライ</t>
    </rPh>
    <rPh sb="2" eb="5">
      <t>フタンキン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</si>
  <si>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</si>
  <si>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租税公課</t>
    <rPh sb="0" eb="2">
      <t>ソゼイ</t>
    </rPh>
    <rPh sb="2" eb="4">
      <t>コウカ</t>
    </rPh>
    <phoneticPr fontId="3"/>
  </si>
  <si>
    <t>修繕費</t>
    <rPh sb="0" eb="3">
      <t>シュウゼンヒ</t>
    </rPh>
    <phoneticPr fontId="3"/>
  </si>
  <si>
    <t>燃料費</t>
    <rPh sb="0" eb="3">
      <t>ネンリョウヒ</t>
    </rPh>
    <phoneticPr fontId="3"/>
  </si>
  <si>
    <t>手数料</t>
    <phoneticPr fontId="3"/>
  </si>
  <si>
    <t>減価償却費</t>
    <phoneticPr fontId="3"/>
  </si>
  <si>
    <t>雑費</t>
    <rPh sb="0" eb="2">
      <t>ザッピ</t>
    </rPh>
    <phoneticPr fontId="3"/>
  </si>
  <si>
    <t>管理費</t>
    <phoneticPr fontId="3"/>
  </si>
  <si>
    <t>諸謝金</t>
    <rPh sb="0" eb="3">
      <t>ショシャキン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</si>
  <si>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</si>
  <si>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経常費用計</t>
    <rPh sb="0" eb="2">
      <t>ケイジョウ</t>
    </rPh>
    <phoneticPr fontId="3"/>
  </si>
  <si>
    <t>当期経常増減額</t>
    <rPh sb="0" eb="2">
      <t>トウキ</t>
    </rPh>
    <rPh sb="2" eb="4">
      <t>ケイジョウ</t>
    </rPh>
    <phoneticPr fontId="3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</si>
  <si>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3"/>
  </si>
  <si>
    <t>法人会計から公益会計</t>
    <rPh sb="0" eb="2">
      <t>ホウジン</t>
    </rPh>
    <rPh sb="2" eb="4">
      <t>カイケイ</t>
    </rPh>
    <rPh sb="6" eb="8">
      <t>コウエキ</t>
    </rPh>
    <rPh sb="8" eb="10">
      <t>カイケイ</t>
    </rPh>
    <phoneticPr fontId="3"/>
  </si>
  <si>
    <t>当期一般正味財産増減額</t>
    <rPh sb="2" eb="4">
      <t>イッパン</t>
    </rPh>
    <rPh sb="4" eb="6">
      <t>ショウミ</t>
    </rPh>
    <rPh sb="6" eb="8">
      <t>ザイサン</t>
    </rPh>
    <phoneticPr fontId="3"/>
  </si>
  <si>
    <t>一般正味財産期首残高</t>
    <phoneticPr fontId="3"/>
  </si>
  <si>
    <t>一般正味財産期末残高</t>
    <phoneticPr fontId="3"/>
  </si>
  <si>
    <t>Ⅱ 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</si>
  <si>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一般正味財産への振替額</t>
    <rPh sb="0" eb="2">
      <t>イッパン</t>
    </rPh>
    <rPh sb="2" eb="4">
      <t>ショウミ</t>
    </rPh>
    <rPh sb="4" eb="6">
      <t>ザイサン</t>
    </rPh>
    <rPh sb="8" eb="10">
      <t>フリカエ</t>
    </rPh>
    <rPh sb="10" eb="11">
      <t>ガク</t>
    </rPh>
    <phoneticPr fontId="3"/>
  </si>
  <si>
    <t>当期指定正味財産増減額</t>
    <rPh sb="2" eb="4">
      <t>シテイ</t>
    </rPh>
    <rPh sb="4" eb="6">
      <t>ショウミ</t>
    </rPh>
    <rPh sb="6" eb="8">
      <t>ザイサン</t>
    </rPh>
    <phoneticPr fontId="3"/>
  </si>
  <si>
    <t>指定正味財産期首残高</t>
    <rPh sb="0" eb="2">
      <t>シテイ</t>
    </rPh>
    <phoneticPr fontId="3"/>
  </si>
  <si>
    <t>指定正味財産期末残高</t>
    <rPh sb="0" eb="2">
      <t>シテイ</t>
    </rPh>
    <phoneticPr fontId="3"/>
  </si>
  <si>
    <t>Ⅲ 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</si>
  <si>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※なお、当該予算については、香川県議会における議決が予算成立の条件である。</t>
    <rPh sb="4" eb="6">
      <t>トウガイ</t>
    </rPh>
    <rPh sb="6" eb="8">
      <t>ヨサン</t>
    </rPh>
    <rPh sb="14" eb="16">
      <t>カガワ</t>
    </rPh>
    <rPh sb="16" eb="19">
      <t>ケンギカイ</t>
    </rPh>
    <rPh sb="23" eb="25">
      <t>ギケツ</t>
    </rPh>
    <rPh sb="26" eb="28">
      <t>ヨサン</t>
    </rPh>
    <rPh sb="28" eb="30">
      <t>セイリツ</t>
    </rPh>
    <rPh sb="31" eb="33">
      <t>ジョウケン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</si>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</sst>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left" vertical="center"/>
    </xf>
    <xf numFmtId="176" fontId="5" fillId="0" borderId="5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6" fontId="6" fillId="0" borderId="6" xfId="0" applyNumberFormat="1" applyFont="1" applyBorder="1" applyAlignment="1">
      <alignment horizontal="distributed" vertical="center"/>
    </xf>
    <xf numFmtId="176" fontId="5" fillId="0" borderId="1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1" xfId="0" applyNumberFormat="1" applyFont="1" applyBorder="1">
      <alignment vertical="center"/>
    </xf>
    <xf numFmtId="38" fontId="5" fillId="0" borderId="3" xfId="1" applyFont="1" applyFill="1" applyBorder="1" applyAlignment="1">
      <alignment horizontal="right" vertical="center"/>
    </xf>
    <xf numFmtId="176" fontId="6" fillId="0" borderId="3" xfId="0" applyNumberFormat="1" applyFont="1" applyBorder="1" applyAlignment="1">
      <alignment horizontal="left" vertical="center"/>
    </xf>
    <xf numFmtId="38" fontId="5" fillId="0" borderId="3" xfId="1" applyFont="1" applyFill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vertical="center" wrapText="1"/>
    </xf>
    <xf numFmtId="176" fontId="6" fillId="0" borderId="13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vertical="center" shrinkToFit="1"/>
    </xf>
    <xf numFmtId="176" fontId="5" fillId="0" borderId="22" xfId="0" applyNumberFormat="1" applyFont="1" applyBorder="1" applyAlignment="1">
      <alignment horizontal="left"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0" borderId="21" xfId="0" applyNumberFormat="1" applyFont="1" applyBorder="1">
      <alignment vertical="center"/>
    </xf>
    <xf numFmtId="176" fontId="5" fillId="0" borderId="22" xfId="0" applyNumberFormat="1" applyFont="1" applyBorder="1" applyAlignment="1">
      <alignment horizontal="left" vertical="center"/>
    </xf>
    <xf numFmtId="176" fontId="5" fillId="0" borderId="22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 shrinkToFit="1"/>
    </xf>
    <xf numFmtId="176" fontId="5" fillId="0" borderId="10" xfId="0" applyNumberFormat="1" applyFont="1" applyBorder="1" applyAlignment="1">
      <alignment horizontal="left"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left" vertical="center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20" xfId="0" applyNumberFormat="1" applyFont="1" applyBorder="1" applyAlignment="1">
      <alignment horizontal="right" vertical="center" shrinkToFit="1"/>
    </xf>
    <xf numFmtId="176" fontId="5" fillId="0" borderId="22" xfId="0" applyNumberFormat="1" applyFont="1" applyBorder="1" applyAlignment="1">
      <alignment vertical="center" shrinkToFit="1"/>
    </xf>
    <xf numFmtId="176" fontId="6" fillId="0" borderId="11" xfId="0" applyNumberFormat="1" applyFont="1" applyBorder="1">
      <alignment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left" vertical="center"/>
    </xf>
    <xf numFmtId="176" fontId="5" fillId="0" borderId="23" xfId="0" applyNumberFormat="1" applyFont="1" applyBorder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6" fillId="0" borderId="6" xfId="0" applyNumberFormat="1" applyFont="1" applyBorder="1" applyAlignment="1">
      <alignment horizontal="distributed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D5DD-3AFC-44C4-B359-9D52F2FB9FAF}">
  <dimension ref="A1:U93"/>
  <sheetViews>
    <sheetView tabSelected="1" view="pageBreakPreview" topLeftCell="A25" zoomScaleNormal="100" zoomScaleSheetLayoutView="100" workbookViewId="0">
      <selection activeCell="K20" sqref="K20"/>
    </sheetView>
  </sheetViews>
  <sheetFormatPr defaultRowHeight="13.5" x14ac:dyDescent="0.15"/>
  <cols>
    <col min="1" max="2" width="1.25" style="1" customWidth="1"/>
    <col min="3" max="4" width="2.5" style="1" customWidth="1"/>
    <col min="5" max="5" width="25" style="1" customWidth="1"/>
    <col min="6" max="6" width="2.5" style="1" customWidth="1"/>
    <col min="7" max="7" width="3.75" style="76" customWidth="1"/>
    <col min="8" max="8" width="16.25" style="78" customWidth="1"/>
    <col min="9" max="9" width="3.75" style="77" customWidth="1"/>
    <col min="10" max="10" width="3.75" style="78" customWidth="1"/>
    <col min="11" max="11" width="16.25" style="78" customWidth="1"/>
    <col min="12" max="12" width="3.75" style="77" customWidth="1"/>
    <col min="13" max="13" width="3.75" style="76" customWidth="1"/>
    <col min="14" max="14" width="16.25" style="78" customWidth="1"/>
    <col min="15" max="15" width="3.75" style="77" customWidth="1"/>
    <col min="16" max="16" width="3.75" style="76" customWidth="1"/>
    <col min="17" max="17" width="16.25" style="78" customWidth="1"/>
    <col min="18" max="18" width="3.75" style="77" customWidth="1"/>
    <col min="19" max="19" width="3.75" style="76" customWidth="1"/>
    <col min="20" max="20" width="16.25" style="78" customWidth="1"/>
    <col min="21" max="21" width="3.75" style="78" customWidth="1"/>
    <col min="22" max="16384" width="9" style="1"/>
  </cols>
  <sheetData>
    <row r="1" spans="1:21" ht="31.5" customHeight="1" x14ac:dyDescent="0.1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18" customHeight="1" x14ac:dyDescent="0.1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13.5" customHeight="1" x14ac:dyDescent="0.15">
      <c r="A3" s="2"/>
      <c r="B3" s="2"/>
      <c r="C3" s="2"/>
      <c r="D3" s="2"/>
      <c r="E3" s="2"/>
      <c r="F3" s="2"/>
      <c r="G3" s="3"/>
      <c r="H3" s="2"/>
      <c r="I3" s="4"/>
      <c r="J3" s="5"/>
      <c r="K3" s="2"/>
      <c r="L3" s="4"/>
      <c r="M3" s="3"/>
      <c r="N3" s="4"/>
      <c r="O3" s="4"/>
      <c r="P3" s="3"/>
      <c r="Q3" s="2"/>
      <c r="R3" s="4"/>
      <c r="S3" s="3"/>
      <c r="T3" s="2"/>
      <c r="U3" s="2"/>
    </row>
    <row r="4" spans="1:21" ht="18.75" customHeight="1" x14ac:dyDescent="0.15">
      <c r="A4" s="89" t="s">
        <v>2</v>
      </c>
      <c r="B4" s="89"/>
      <c r="C4" s="89"/>
      <c r="D4" s="89"/>
      <c r="E4" s="89"/>
      <c r="F4" s="89"/>
      <c r="G4" s="90"/>
      <c r="H4" s="90"/>
      <c r="I4" s="4"/>
      <c r="J4" s="5"/>
      <c r="K4" s="4"/>
      <c r="L4" s="4"/>
      <c r="M4" s="3"/>
      <c r="N4" s="4"/>
      <c r="O4" s="4"/>
      <c r="P4" s="3"/>
      <c r="Q4" s="2"/>
      <c r="R4" s="4"/>
      <c r="S4" s="3"/>
      <c r="T4" s="2" t="s">
        <v>3</v>
      </c>
      <c r="U4" s="2"/>
    </row>
    <row r="5" spans="1:21" ht="22.5" customHeight="1" x14ac:dyDescent="0.15">
      <c r="A5" s="91" t="s">
        <v>4</v>
      </c>
      <c r="B5" s="92"/>
      <c r="C5" s="92"/>
      <c r="D5" s="92"/>
      <c r="E5" s="92"/>
      <c r="F5" s="93"/>
      <c r="G5" s="99" t="s">
        <v>5</v>
      </c>
      <c r="H5" s="100"/>
      <c r="I5" s="100"/>
      <c r="J5" s="100"/>
      <c r="K5" s="100"/>
      <c r="L5" s="100"/>
      <c r="M5" s="100"/>
      <c r="N5" s="100"/>
      <c r="O5" s="101"/>
      <c r="P5" s="91" t="s">
        <v>6</v>
      </c>
      <c r="Q5" s="92"/>
      <c r="R5" s="93"/>
      <c r="S5" s="103" t="s">
        <v>7</v>
      </c>
      <c r="T5" s="103"/>
      <c r="U5" s="103"/>
    </row>
    <row r="6" spans="1:21" ht="17.25" customHeight="1" x14ac:dyDescent="0.15">
      <c r="A6" s="94"/>
      <c r="B6" s="95"/>
      <c r="C6" s="95"/>
      <c r="D6" s="95"/>
      <c r="E6" s="95"/>
      <c r="F6" s="96"/>
      <c r="G6" s="85" t="s">
        <v>8</v>
      </c>
      <c r="H6" s="85"/>
      <c r="I6" s="85"/>
      <c r="J6" s="85" t="s">
        <v>9</v>
      </c>
      <c r="K6" s="85"/>
      <c r="L6" s="85"/>
      <c r="M6" s="85" t="s">
        <v>10</v>
      </c>
      <c r="N6" s="85"/>
      <c r="O6" s="85"/>
      <c r="P6" s="94"/>
      <c r="Q6" s="95"/>
      <c r="R6" s="96"/>
      <c r="S6" s="103"/>
      <c r="T6" s="103"/>
      <c r="U6" s="103"/>
    </row>
    <row r="7" spans="1:21" ht="30.75" customHeight="1" x14ac:dyDescent="0.15">
      <c r="A7" s="97"/>
      <c r="B7" s="98"/>
      <c r="C7" s="98"/>
      <c r="D7" s="98"/>
      <c r="E7" s="98"/>
      <c r="F7" s="98"/>
      <c r="G7" s="85" t="s">
        <v>11</v>
      </c>
      <c r="H7" s="85"/>
      <c r="I7" s="85"/>
      <c r="J7" s="86" t="s">
        <v>12</v>
      </c>
      <c r="K7" s="86"/>
      <c r="L7" s="86"/>
      <c r="M7" s="85"/>
      <c r="N7" s="85"/>
      <c r="O7" s="85"/>
      <c r="P7" s="97"/>
      <c r="Q7" s="98"/>
      <c r="R7" s="102"/>
      <c r="S7" s="103"/>
      <c r="T7" s="103"/>
      <c r="U7" s="103"/>
    </row>
    <row r="8" spans="1:21" ht="18" customHeight="1" x14ac:dyDescent="0.15">
      <c r="A8" s="7" t="s">
        <v>13</v>
      </c>
      <c r="B8" s="8"/>
      <c r="C8" s="9"/>
      <c r="D8" s="9"/>
      <c r="E8" s="9"/>
      <c r="F8" s="9"/>
      <c r="G8" s="10"/>
      <c r="H8" s="11"/>
      <c r="I8" s="12"/>
      <c r="J8" s="13"/>
      <c r="K8" s="11"/>
      <c r="L8" s="12"/>
      <c r="M8" s="10"/>
      <c r="N8" s="11"/>
      <c r="O8" s="12"/>
      <c r="P8" s="10"/>
      <c r="Q8" s="11"/>
      <c r="R8" s="12"/>
      <c r="S8" s="10"/>
      <c r="T8" s="14"/>
      <c r="U8" s="15"/>
    </row>
    <row r="9" spans="1:21" ht="18" customHeight="1" x14ac:dyDescent="0.15">
      <c r="A9" s="16"/>
      <c r="B9" s="17" t="s">
        <v>14</v>
      </c>
      <c r="C9" s="17"/>
      <c r="D9" s="17"/>
      <c r="E9" s="17"/>
      <c r="F9" s="17"/>
      <c r="G9" s="10"/>
      <c r="H9" s="18"/>
      <c r="I9" s="12"/>
      <c r="J9" s="13"/>
      <c r="K9" s="18"/>
      <c r="L9" s="12"/>
      <c r="M9" s="10"/>
      <c r="N9" s="18"/>
      <c r="O9" s="12"/>
      <c r="P9" s="10"/>
      <c r="Q9" s="18"/>
      <c r="R9" s="12"/>
      <c r="S9" s="10"/>
      <c r="T9" s="19"/>
      <c r="U9" s="20"/>
    </row>
    <row r="10" spans="1:21" ht="18.75" customHeight="1" x14ac:dyDescent="0.15">
      <c r="A10" s="16"/>
      <c r="B10" s="17"/>
      <c r="C10" s="17" t="s">
        <v>15</v>
      </c>
      <c r="D10" s="17"/>
      <c r="E10" s="17"/>
      <c r="F10" s="17"/>
      <c r="G10" s="10" t="s">
        <v>16</v>
      </c>
      <c r="H10" s="21">
        <f>SUM(H11)</f>
        <v>800</v>
      </c>
      <c r="I10" s="22" t="s">
        <v>17</v>
      </c>
      <c r="J10" s="21" t="s">
        <v>16</v>
      </c>
      <c r="K10" s="21">
        <f>SUM(K11)</f>
        <v>0</v>
      </c>
      <c r="L10" s="22" t="s">
        <v>17</v>
      </c>
      <c r="M10" s="21" t="s">
        <v>16</v>
      </c>
      <c r="N10" s="21">
        <f>SUM(H10,K10)</f>
        <v>800</v>
      </c>
      <c r="O10" s="22" t="s">
        <v>17</v>
      </c>
      <c r="P10" s="21" t="s">
        <v>16</v>
      </c>
      <c r="Q10" s="18">
        <f>SUM(Q11)</f>
        <v>0</v>
      </c>
      <c r="R10" s="22" t="s">
        <v>17</v>
      </c>
      <c r="S10" s="10" t="s">
        <v>16</v>
      </c>
      <c r="T10" s="18">
        <f>SUM(N10,Q10)</f>
        <v>800</v>
      </c>
      <c r="U10" s="22" t="s">
        <v>17</v>
      </c>
    </row>
    <row r="11" spans="1:21" ht="18" customHeight="1" x14ac:dyDescent="0.15">
      <c r="A11" s="16"/>
      <c r="B11" s="17"/>
      <c r="C11" s="17"/>
      <c r="D11" s="81" t="s">
        <v>18</v>
      </c>
      <c r="E11" s="81"/>
      <c r="F11" s="17"/>
      <c r="G11" s="10"/>
      <c r="H11" s="18">
        <v>800</v>
      </c>
      <c r="I11" s="12"/>
      <c r="J11" s="13"/>
      <c r="K11" s="18">
        <v>0</v>
      </c>
      <c r="L11" s="12"/>
      <c r="M11" s="10"/>
      <c r="N11" s="18">
        <f>SUM(H11:K11)</f>
        <v>800</v>
      </c>
      <c r="O11" s="12"/>
      <c r="P11" s="10"/>
      <c r="Q11" s="18">
        <v>0</v>
      </c>
      <c r="R11" s="12"/>
      <c r="S11" s="10"/>
      <c r="T11" s="18">
        <f>SUM(N11:Q11)</f>
        <v>800</v>
      </c>
      <c r="U11" s="24"/>
    </row>
    <row r="12" spans="1:21" ht="18" customHeight="1" x14ac:dyDescent="0.15">
      <c r="A12" s="16"/>
      <c r="B12" s="17"/>
      <c r="C12" s="17" t="s">
        <v>19</v>
      </c>
      <c r="D12" s="17"/>
      <c r="E12" s="17"/>
      <c r="F12" s="17"/>
      <c r="G12" s="10" t="s">
        <v>16</v>
      </c>
      <c r="H12" s="21">
        <f>SUM(H13:H14)</f>
        <v>470000</v>
      </c>
      <c r="I12" s="22" t="s">
        <v>17</v>
      </c>
      <c r="J12" s="21" t="s">
        <v>16</v>
      </c>
      <c r="K12" s="21">
        <f>SUM(K13:K14)</f>
        <v>0</v>
      </c>
      <c r="L12" s="22" t="s">
        <v>17</v>
      </c>
      <c r="M12" s="21" t="s">
        <v>16</v>
      </c>
      <c r="N12" s="18">
        <f>SUM(N13:N14)</f>
        <v>470000</v>
      </c>
      <c r="O12" s="22" t="s">
        <v>17</v>
      </c>
      <c r="P12" s="21" t="s">
        <v>16</v>
      </c>
      <c r="Q12" s="18">
        <f>SUM(Q13:Q14)</f>
        <v>470000</v>
      </c>
      <c r="R12" s="22" t="s">
        <v>17</v>
      </c>
      <c r="S12" s="10" t="s">
        <v>16</v>
      </c>
      <c r="T12" s="18">
        <f>SUM(T13:T14)</f>
        <v>940000</v>
      </c>
      <c r="U12" s="22" t="s">
        <v>17</v>
      </c>
    </row>
    <row r="13" spans="1:21" ht="18.75" customHeight="1" x14ac:dyDescent="0.15">
      <c r="A13" s="16"/>
      <c r="B13" s="17"/>
      <c r="C13" s="17"/>
      <c r="D13" s="81" t="s">
        <v>20</v>
      </c>
      <c r="E13" s="81"/>
      <c r="F13" s="17"/>
      <c r="G13" s="10"/>
      <c r="H13" s="18">
        <v>120000</v>
      </c>
      <c r="I13" s="12"/>
      <c r="J13" s="13"/>
      <c r="K13" s="18">
        <v>0</v>
      </c>
      <c r="L13" s="12"/>
      <c r="M13" s="10"/>
      <c r="N13" s="18">
        <f>SUM(H13:K13)</f>
        <v>120000</v>
      </c>
      <c r="O13" s="12"/>
      <c r="P13" s="10"/>
      <c r="Q13" s="18">
        <v>120000</v>
      </c>
      <c r="R13" s="12"/>
      <c r="S13" s="10"/>
      <c r="T13" s="18">
        <f>SUM(N13:Q13)</f>
        <v>240000</v>
      </c>
      <c r="U13" s="22"/>
    </row>
    <row r="14" spans="1:21" ht="18" customHeight="1" x14ac:dyDescent="0.15">
      <c r="A14" s="16"/>
      <c r="B14" s="17"/>
      <c r="C14" s="17"/>
      <c r="D14" s="81" t="s">
        <v>21</v>
      </c>
      <c r="E14" s="81"/>
      <c r="F14" s="17"/>
      <c r="G14" s="10"/>
      <c r="H14" s="18">
        <v>350000</v>
      </c>
      <c r="I14" s="12"/>
      <c r="J14" s="13"/>
      <c r="K14" s="18">
        <v>0</v>
      </c>
      <c r="L14" s="12"/>
      <c r="M14" s="10"/>
      <c r="N14" s="18">
        <f>SUM(H14:K14)</f>
        <v>350000</v>
      </c>
      <c r="O14" s="12"/>
      <c r="P14" s="10"/>
      <c r="Q14" s="18">
        <v>350000</v>
      </c>
      <c r="R14" s="12"/>
      <c r="S14" s="10"/>
      <c r="T14" s="18">
        <f>SUM(N14:Q14)</f>
        <v>700000</v>
      </c>
      <c r="U14" s="22"/>
    </row>
    <row r="15" spans="1:21" ht="18" customHeight="1" x14ac:dyDescent="0.15">
      <c r="A15" s="25"/>
      <c r="B15" s="26"/>
      <c r="C15" s="26" t="s">
        <v>22</v>
      </c>
      <c r="D15" s="26"/>
      <c r="E15" s="26"/>
      <c r="F15" s="26"/>
      <c r="G15" s="10" t="s">
        <v>16</v>
      </c>
      <c r="H15" s="27">
        <f>SUM(H16)</f>
        <v>6711982</v>
      </c>
      <c r="I15" s="22" t="s">
        <v>17</v>
      </c>
      <c r="J15" s="21" t="s">
        <v>16</v>
      </c>
      <c r="K15" s="27">
        <f>SUM(K16)</f>
        <v>13182000</v>
      </c>
      <c r="L15" s="22" t="s">
        <v>17</v>
      </c>
      <c r="M15" s="21" t="s">
        <v>16</v>
      </c>
      <c r="N15" s="28">
        <f>SUM(N16)</f>
        <v>19893982</v>
      </c>
      <c r="O15" s="22" t="s">
        <v>17</v>
      </c>
      <c r="P15" s="21" t="s">
        <v>16</v>
      </c>
      <c r="Q15" s="28">
        <f>SUM(Q16)</f>
        <v>3694018</v>
      </c>
      <c r="R15" s="22" t="s">
        <v>17</v>
      </c>
      <c r="S15" s="29" t="s">
        <v>16</v>
      </c>
      <c r="T15" s="28">
        <f>SUM(T16)</f>
        <v>23588000</v>
      </c>
      <c r="U15" s="22" t="s">
        <v>17</v>
      </c>
    </row>
    <row r="16" spans="1:21" ht="18.75" customHeight="1" x14ac:dyDescent="0.15">
      <c r="A16" s="16"/>
      <c r="B16" s="17"/>
      <c r="C16" s="17"/>
      <c r="D16" s="81" t="s">
        <v>23</v>
      </c>
      <c r="E16" s="81"/>
      <c r="F16" s="17"/>
      <c r="G16" s="29"/>
      <c r="H16" s="28">
        <f>SUM(H17:H19)</f>
        <v>6711982</v>
      </c>
      <c r="I16" s="30"/>
      <c r="J16" s="31"/>
      <c r="K16" s="28">
        <f>SUM(K17:K19)</f>
        <v>13182000</v>
      </c>
      <c r="L16" s="30"/>
      <c r="M16" s="29"/>
      <c r="N16" s="28">
        <f>SUM(N17:N19)</f>
        <v>19893982</v>
      </c>
      <c r="O16" s="30"/>
      <c r="P16" s="29"/>
      <c r="Q16" s="28">
        <f>SUM(Q17:Q19)</f>
        <v>3694018</v>
      </c>
      <c r="R16" s="30"/>
      <c r="S16" s="29"/>
      <c r="T16" s="32">
        <f>SUM(T17:T19)</f>
        <v>23588000</v>
      </c>
      <c r="U16" s="20"/>
    </row>
    <row r="17" spans="1:21" ht="18.75" customHeight="1" x14ac:dyDescent="0.15">
      <c r="A17" s="16"/>
      <c r="B17" s="17"/>
      <c r="C17" s="17"/>
      <c r="D17" s="17"/>
      <c r="E17" s="8" t="s">
        <v>24</v>
      </c>
      <c r="F17" s="17"/>
      <c r="G17" s="29" t="s">
        <v>25</v>
      </c>
      <c r="H17" s="27">
        <v>4990000</v>
      </c>
      <c r="I17" s="30" t="s">
        <v>26</v>
      </c>
      <c r="J17" s="29" t="s">
        <v>25</v>
      </c>
      <c r="K17" s="27">
        <v>0</v>
      </c>
      <c r="L17" s="30" t="s">
        <v>26</v>
      </c>
      <c r="M17" s="29" t="s">
        <v>25</v>
      </c>
      <c r="N17" s="28">
        <f>SUM(H17:K17)</f>
        <v>4990000</v>
      </c>
      <c r="O17" s="30" t="s">
        <v>26</v>
      </c>
      <c r="P17" s="29" t="s">
        <v>25</v>
      </c>
      <c r="Q17" s="28">
        <v>499000</v>
      </c>
      <c r="R17" s="30" t="s">
        <v>26</v>
      </c>
      <c r="S17" s="29" t="s">
        <v>25</v>
      </c>
      <c r="T17" s="18">
        <f>SUM(N17:Q17)</f>
        <v>5489000</v>
      </c>
      <c r="U17" s="12" t="s">
        <v>26</v>
      </c>
    </row>
    <row r="18" spans="1:21" ht="18.75" customHeight="1" x14ac:dyDescent="0.15">
      <c r="A18" s="16"/>
      <c r="B18" s="17"/>
      <c r="C18" s="17"/>
      <c r="D18" s="17"/>
      <c r="E18" s="8" t="s">
        <v>27</v>
      </c>
      <c r="F18" s="17"/>
      <c r="G18" s="29" t="s">
        <v>25</v>
      </c>
      <c r="H18" s="27">
        <v>1721982</v>
      </c>
      <c r="I18" s="30" t="s">
        <v>26</v>
      </c>
      <c r="J18" s="29" t="s">
        <v>25</v>
      </c>
      <c r="K18" s="27">
        <v>0</v>
      </c>
      <c r="L18" s="30" t="s">
        <v>26</v>
      </c>
      <c r="M18" s="29" t="s">
        <v>25</v>
      </c>
      <c r="N18" s="28">
        <f t="shared" ref="N18:N26" si="0">SUM(H18:K18)</f>
        <v>1721982</v>
      </c>
      <c r="O18" s="30" t="s">
        <v>26</v>
      </c>
      <c r="P18" s="29" t="s">
        <v>25</v>
      </c>
      <c r="Q18" s="28">
        <v>718018</v>
      </c>
      <c r="R18" s="30" t="s">
        <v>26</v>
      </c>
      <c r="S18" s="29" t="s">
        <v>25</v>
      </c>
      <c r="T18" s="18">
        <f t="shared" ref="T18:T25" si="1">SUM(N18:Q18)</f>
        <v>2440000</v>
      </c>
      <c r="U18" s="12" t="s">
        <v>26</v>
      </c>
    </row>
    <row r="19" spans="1:21" ht="18.75" customHeight="1" x14ac:dyDescent="0.15">
      <c r="A19" s="25"/>
      <c r="B19" s="26"/>
      <c r="C19" s="26"/>
      <c r="D19" s="26"/>
      <c r="E19" s="33" t="s">
        <v>27</v>
      </c>
      <c r="F19" s="26"/>
      <c r="G19" s="29" t="s">
        <v>25</v>
      </c>
      <c r="H19" s="28">
        <v>0</v>
      </c>
      <c r="I19" s="30" t="s">
        <v>26</v>
      </c>
      <c r="J19" s="29" t="s">
        <v>25</v>
      </c>
      <c r="K19" s="28">
        <v>13182000</v>
      </c>
      <c r="L19" s="30" t="s">
        <v>26</v>
      </c>
      <c r="M19" s="29" t="s">
        <v>25</v>
      </c>
      <c r="N19" s="28">
        <f t="shared" si="0"/>
        <v>13182000</v>
      </c>
      <c r="O19" s="30" t="s">
        <v>26</v>
      </c>
      <c r="P19" s="29" t="s">
        <v>25</v>
      </c>
      <c r="Q19" s="28">
        <v>2477000</v>
      </c>
      <c r="R19" s="30" t="s">
        <v>26</v>
      </c>
      <c r="S19" s="29" t="s">
        <v>25</v>
      </c>
      <c r="T19" s="18">
        <f t="shared" si="1"/>
        <v>15659000</v>
      </c>
      <c r="U19" s="12" t="s">
        <v>26</v>
      </c>
    </row>
    <row r="20" spans="1:21" ht="18.75" customHeight="1" x14ac:dyDescent="0.15">
      <c r="A20" s="25"/>
      <c r="B20" s="26"/>
      <c r="C20" s="26" t="s">
        <v>28</v>
      </c>
      <c r="D20" s="26"/>
      <c r="E20" s="33"/>
      <c r="F20" s="26"/>
      <c r="G20" s="10" t="s">
        <v>16</v>
      </c>
      <c r="H20" s="28">
        <f>SUM(H21,H26)</f>
        <v>8779000</v>
      </c>
      <c r="I20" s="22" t="s">
        <v>17</v>
      </c>
      <c r="J20" s="21" t="s">
        <v>16</v>
      </c>
      <c r="K20" s="28">
        <f>SUM(K21,K26)</f>
        <v>0</v>
      </c>
      <c r="L20" s="22" t="s">
        <v>17</v>
      </c>
      <c r="M20" s="21" t="s">
        <v>16</v>
      </c>
      <c r="N20" s="28">
        <f>SUM(N21,N26)</f>
        <v>8779000</v>
      </c>
      <c r="O20" s="22" t="s">
        <v>17</v>
      </c>
      <c r="P20" s="21" t="s">
        <v>16</v>
      </c>
      <c r="Q20" s="28">
        <f>SUM(Q21,Q26)</f>
        <v>1221000</v>
      </c>
      <c r="R20" s="22" t="s">
        <v>17</v>
      </c>
      <c r="S20" s="29" t="s">
        <v>16</v>
      </c>
      <c r="T20" s="18">
        <f>SUM(T21,T26)</f>
        <v>10000000</v>
      </c>
      <c r="U20" s="22" t="s">
        <v>17</v>
      </c>
    </row>
    <row r="21" spans="1:21" ht="18" customHeight="1" x14ac:dyDescent="0.15">
      <c r="A21" s="16"/>
      <c r="B21" s="17"/>
      <c r="C21" s="17"/>
      <c r="D21" s="81" t="s">
        <v>29</v>
      </c>
      <c r="E21" s="81"/>
      <c r="F21" s="17"/>
      <c r="G21" s="29"/>
      <c r="H21" s="28">
        <f>SUM(H22:H25)</f>
        <v>7279000</v>
      </c>
      <c r="I21" s="30"/>
      <c r="J21" s="31"/>
      <c r="K21" s="28">
        <f>SUM(K22:K24)</f>
        <v>0</v>
      </c>
      <c r="L21" s="30"/>
      <c r="M21" s="29"/>
      <c r="N21" s="28">
        <f>SUM(N22:N25)</f>
        <v>7279000</v>
      </c>
      <c r="O21" s="30"/>
      <c r="P21" s="29"/>
      <c r="Q21" s="28">
        <f>SUM(Q22:Q25)</f>
        <v>1221000</v>
      </c>
      <c r="R21" s="30"/>
      <c r="S21" s="29"/>
      <c r="T21" s="34">
        <f>SUM(T22:T25)</f>
        <v>8500000</v>
      </c>
      <c r="U21" s="20"/>
    </row>
    <row r="22" spans="1:21" ht="18" customHeight="1" x14ac:dyDescent="0.15">
      <c r="A22" s="16"/>
      <c r="B22" s="17"/>
      <c r="C22" s="17"/>
      <c r="D22" s="17"/>
      <c r="E22" s="17" t="s">
        <v>30</v>
      </c>
      <c r="F22" s="17"/>
      <c r="G22" s="29" t="s">
        <v>25</v>
      </c>
      <c r="H22" s="28">
        <v>4434000</v>
      </c>
      <c r="I22" s="30" t="s">
        <v>26</v>
      </c>
      <c r="J22" s="29" t="s">
        <v>25</v>
      </c>
      <c r="K22" s="28">
        <v>0</v>
      </c>
      <c r="L22" s="30" t="s">
        <v>26</v>
      </c>
      <c r="M22" s="29" t="s">
        <v>25</v>
      </c>
      <c r="N22" s="28">
        <f>SUM(H22:K22)</f>
        <v>4434000</v>
      </c>
      <c r="O22" s="30" t="s">
        <v>26</v>
      </c>
      <c r="P22" s="29" t="s">
        <v>25</v>
      </c>
      <c r="Q22" s="28">
        <v>396000</v>
      </c>
      <c r="R22" s="30" t="s">
        <v>26</v>
      </c>
      <c r="S22" s="29" t="s">
        <v>25</v>
      </c>
      <c r="T22" s="18">
        <f>SUM(N22:Q22)</f>
        <v>4830000</v>
      </c>
      <c r="U22" s="12" t="s">
        <v>26</v>
      </c>
    </row>
    <row r="23" spans="1:21" ht="18" customHeight="1" x14ac:dyDescent="0.15">
      <c r="A23" s="16"/>
      <c r="B23" s="17"/>
      <c r="C23" s="17"/>
      <c r="D23" s="17"/>
      <c r="E23" s="17" t="s">
        <v>31</v>
      </c>
      <c r="F23" s="17"/>
      <c r="G23" s="29" t="s">
        <v>25</v>
      </c>
      <c r="H23" s="28">
        <v>1400000</v>
      </c>
      <c r="I23" s="30" t="s">
        <v>26</v>
      </c>
      <c r="J23" s="29" t="s">
        <v>25</v>
      </c>
      <c r="K23" s="28">
        <v>0</v>
      </c>
      <c r="L23" s="30" t="s">
        <v>26</v>
      </c>
      <c r="M23" s="29" t="s">
        <v>25</v>
      </c>
      <c r="N23" s="28">
        <f t="shared" si="0"/>
        <v>1400000</v>
      </c>
      <c r="O23" s="30" t="s">
        <v>26</v>
      </c>
      <c r="P23" s="29" t="s">
        <v>25</v>
      </c>
      <c r="Q23" s="28">
        <v>600000</v>
      </c>
      <c r="R23" s="30" t="s">
        <v>26</v>
      </c>
      <c r="S23" s="29" t="s">
        <v>25</v>
      </c>
      <c r="T23" s="19">
        <f t="shared" si="1"/>
        <v>2000000</v>
      </c>
      <c r="U23" s="12" t="s">
        <v>26</v>
      </c>
    </row>
    <row r="24" spans="1:21" ht="18" customHeight="1" x14ac:dyDescent="0.15">
      <c r="A24" s="16"/>
      <c r="B24" s="17"/>
      <c r="C24" s="17"/>
      <c r="D24" s="17"/>
      <c r="E24" s="17" t="s">
        <v>32</v>
      </c>
      <c r="F24" s="17"/>
      <c r="G24" s="29" t="s">
        <v>25</v>
      </c>
      <c r="H24" s="27">
        <v>525000</v>
      </c>
      <c r="I24" s="30" t="s">
        <v>26</v>
      </c>
      <c r="J24" s="29" t="s">
        <v>25</v>
      </c>
      <c r="K24" s="27">
        <v>0</v>
      </c>
      <c r="L24" s="30" t="s">
        <v>26</v>
      </c>
      <c r="M24" s="29" t="s">
        <v>25</v>
      </c>
      <c r="N24" s="28">
        <f t="shared" si="0"/>
        <v>525000</v>
      </c>
      <c r="O24" s="30" t="s">
        <v>26</v>
      </c>
      <c r="P24" s="29" t="s">
        <v>25</v>
      </c>
      <c r="Q24" s="28">
        <v>225000</v>
      </c>
      <c r="R24" s="30" t="s">
        <v>26</v>
      </c>
      <c r="S24" s="29" t="s">
        <v>25</v>
      </c>
      <c r="T24" s="18">
        <f t="shared" si="1"/>
        <v>750000</v>
      </c>
      <c r="U24" s="12" t="s">
        <v>26</v>
      </c>
    </row>
    <row r="25" spans="1:21" ht="18" customHeight="1" x14ac:dyDescent="0.15">
      <c r="A25" s="16"/>
      <c r="B25" s="17"/>
      <c r="C25" s="17"/>
      <c r="D25" s="17"/>
      <c r="E25" s="17" t="s">
        <v>33</v>
      </c>
      <c r="F25" s="17"/>
      <c r="G25" s="29" t="s">
        <v>25</v>
      </c>
      <c r="H25" s="27">
        <v>920000</v>
      </c>
      <c r="I25" s="30" t="s">
        <v>26</v>
      </c>
      <c r="J25" s="29" t="s">
        <v>25</v>
      </c>
      <c r="K25" s="27">
        <v>0</v>
      </c>
      <c r="L25" s="30" t="s">
        <v>26</v>
      </c>
      <c r="M25" s="29" t="s">
        <v>25</v>
      </c>
      <c r="N25" s="28">
        <f t="shared" si="0"/>
        <v>920000</v>
      </c>
      <c r="O25" s="30" t="s">
        <v>26</v>
      </c>
      <c r="P25" s="29" t="s">
        <v>25</v>
      </c>
      <c r="Q25" s="28">
        <v>0</v>
      </c>
      <c r="R25" s="30" t="s">
        <v>26</v>
      </c>
      <c r="S25" s="29" t="s">
        <v>25</v>
      </c>
      <c r="T25" s="18">
        <f t="shared" si="1"/>
        <v>920000</v>
      </c>
      <c r="U25" s="12" t="s">
        <v>26</v>
      </c>
    </row>
    <row r="26" spans="1:21" ht="18.75" customHeight="1" x14ac:dyDescent="0.15">
      <c r="A26" s="16"/>
      <c r="B26" s="17"/>
      <c r="C26" s="17"/>
      <c r="D26" s="81" t="s">
        <v>34</v>
      </c>
      <c r="E26" s="81"/>
      <c r="F26" s="17"/>
      <c r="G26" s="29"/>
      <c r="H26" s="28">
        <v>1500000</v>
      </c>
      <c r="I26" s="30"/>
      <c r="J26" s="31"/>
      <c r="K26" s="28">
        <v>0</v>
      </c>
      <c r="L26" s="30"/>
      <c r="M26" s="29"/>
      <c r="N26" s="28">
        <f t="shared" si="0"/>
        <v>1500000</v>
      </c>
      <c r="O26" s="30"/>
      <c r="P26" s="29"/>
      <c r="Q26" s="28">
        <v>0</v>
      </c>
      <c r="R26" s="30"/>
      <c r="S26" s="29"/>
      <c r="T26" s="19">
        <f>SUM(N26:Q26)</f>
        <v>1500000</v>
      </c>
      <c r="U26" s="20"/>
    </row>
    <row r="27" spans="1:21" ht="18.75" customHeight="1" x14ac:dyDescent="0.15">
      <c r="A27" s="16"/>
      <c r="B27" s="17"/>
      <c r="C27" s="17" t="s">
        <v>35</v>
      </c>
      <c r="D27" s="17"/>
      <c r="E27" s="23"/>
      <c r="F27" s="17"/>
      <c r="G27" s="10" t="s">
        <v>16</v>
      </c>
      <c r="H27" s="27">
        <f>SUM(H28)</f>
        <v>3990000</v>
      </c>
      <c r="I27" s="22" t="s">
        <v>17</v>
      </c>
      <c r="J27" s="21" t="s">
        <v>16</v>
      </c>
      <c r="K27" s="27">
        <f>SUM(K28)</f>
        <v>0</v>
      </c>
      <c r="L27" s="22" t="s">
        <v>17</v>
      </c>
      <c r="M27" s="21" t="s">
        <v>16</v>
      </c>
      <c r="N27" s="28">
        <f>SUM(N28)</f>
        <v>3990000</v>
      </c>
      <c r="O27" s="22" t="s">
        <v>17</v>
      </c>
      <c r="P27" s="21" t="s">
        <v>16</v>
      </c>
      <c r="Q27" s="28">
        <f>SUM(Q28)</f>
        <v>1710000</v>
      </c>
      <c r="R27" s="22" t="s">
        <v>17</v>
      </c>
      <c r="S27" s="29" t="s">
        <v>16</v>
      </c>
      <c r="T27" s="18">
        <f>SUM(T28)</f>
        <v>5700000</v>
      </c>
      <c r="U27" s="22" t="s">
        <v>17</v>
      </c>
    </row>
    <row r="28" spans="1:21" ht="18.75" customHeight="1" x14ac:dyDescent="0.15">
      <c r="A28" s="16"/>
      <c r="B28" s="17"/>
      <c r="C28" s="17"/>
      <c r="D28" s="81" t="s">
        <v>35</v>
      </c>
      <c r="E28" s="81"/>
      <c r="F28" s="17"/>
      <c r="G28" s="29"/>
      <c r="H28" s="28">
        <f>SUM(H29:H31)</f>
        <v>3990000</v>
      </c>
      <c r="I28" s="30"/>
      <c r="J28" s="31"/>
      <c r="K28" s="28">
        <f>SUM(K29:K31)</f>
        <v>0</v>
      </c>
      <c r="L28" s="30"/>
      <c r="M28" s="29"/>
      <c r="N28" s="28">
        <f>SUM(N29:N31)</f>
        <v>3990000</v>
      </c>
      <c r="O28" s="30"/>
      <c r="P28" s="29"/>
      <c r="Q28" s="28">
        <f>SUM(Q29:Q31)</f>
        <v>1710000</v>
      </c>
      <c r="R28" s="30"/>
      <c r="S28" s="29"/>
      <c r="T28" s="18">
        <f>SUM(T29:T31)</f>
        <v>5700000</v>
      </c>
      <c r="U28" s="22"/>
    </row>
    <row r="29" spans="1:21" ht="18.75" customHeight="1" x14ac:dyDescent="0.15">
      <c r="A29" s="16"/>
      <c r="B29" s="17"/>
      <c r="C29" s="17"/>
      <c r="D29" s="17"/>
      <c r="E29" s="17" t="s">
        <v>36</v>
      </c>
      <c r="F29" s="17"/>
      <c r="G29" s="29" t="s">
        <v>25</v>
      </c>
      <c r="H29" s="27">
        <v>280000</v>
      </c>
      <c r="I29" s="30" t="s">
        <v>26</v>
      </c>
      <c r="J29" s="29" t="s">
        <v>25</v>
      </c>
      <c r="K29" s="27">
        <v>0</v>
      </c>
      <c r="L29" s="30" t="s">
        <v>26</v>
      </c>
      <c r="M29" s="29" t="s">
        <v>25</v>
      </c>
      <c r="N29" s="28">
        <f>SUM(H29:K29)</f>
        <v>280000</v>
      </c>
      <c r="O29" s="30" t="s">
        <v>26</v>
      </c>
      <c r="P29" s="29" t="s">
        <v>25</v>
      </c>
      <c r="Q29" s="28">
        <v>120000</v>
      </c>
      <c r="R29" s="30" t="s">
        <v>26</v>
      </c>
      <c r="S29" s="29" t="s">
        <v>25</v>
      </c>
      <c r="T29" s="18">
        <f>SUM(N29:Q29)</f>
        <v>400000</v>
      </c>
      <c r="U29" s="12" t="s">
        <v>26</v>
      </c>
    </row>
    <row r="30" spans="1:21" ht="18.75" customHeight="1" x14ac:dyDescent="0.15">
      <c r="A30" s="16"/>
      <c r="B30" s="17"/>
      <c r="C30" s="17"/>
      <c r="D30" s="17"/>
      <c r="E30" s="17" t="s">
        <v>37</v>
      </c>
      <c r="F30" s="17"/>
      <c r="G30" s="29" t="s">
        <v>25</v>
      </c>
      <c r="H30" s="27">
        <v>1470000</v>
      </c>
      <c r="I30" s="30" t="s">
        <v>26</v>
      </c>
      <c r="J30" s="29" t="s">
        <v>25</v>
      </c>
      <c r="K30" s="27">
        <v>0</v>
      </c>
      <c r="L30" s="30" t="s">
        <v>26</v>
      </c>
      <c r="M30" s="29" t="s">
        <v>25</v>
      </c>
      <c r="N30" s="28">
        <f>SUM(H30:K30)</f>
        <v>1470000</v>
      </c>
      <c r="O30" s="30" t="s">
        <v>26</v>
      </c>
      <c r="P30" s="29" t="s">
        <v>25</v>
      </c>
      <c r="Q30" s="28">
        <v>630000</v>
      </c>
      <c r="R30" s="30" t="s">
        <v>26</v>
      </c>
      <c r="S30" s="29" t="s">
        <v>25</v>
      </c>
      <c r="T30" s="18">
        <f>SUM(N30:Q30)</f>
        <v>2100000</v>
      </c>
      <c r="U30" s="12" t="s">
        <v>26</v>
      </c>
    </row>
    <row r="31" spans="1:21" ht="18.75" customHeight="1" x14ac:dyDescent="0.15">
      <c r="A31" s="35"/>
      <c r="B31" s="36"/>
      <c r="C31" s="36"/>
      <c r="D31" s="37"/>
      <c r="E31" s="36" t="s">
        <v>38</v>
      </c>
      <c r="F31" s="36"/>
      <c r="G31" s="29" t="s">
        <v>25</v>
      </c>
      <c r="H31" s="27">
        <v>2240000</v>
      </c>
      <c r="I31" s="30" t="s">
        <v>26</v>
      </c>
      <c r="J31" s="29" t="s">
        <v>25</v>
      </c>
      <c r="K31" s="27">
        <v>0</v>
      </c>
      <c r="L31" s="30" t="s">
        <v>26</v>
      </c>
      <c r="M31" s="29" t="s">
        <v>25</v>
      </c>
      <c r="N31" s="28">
        <f>SUM(H31:K31)</f>
        <v>2240000</v>
      </c>
      <c r="O31" s="30" t="s">
        <v>26</v>
      </c>
      <c r="P31" s="29" t="s">
        <v>25</v>
      </c>
      <c r="Q31" s="28">
        <v>960000</v>
      </c>
      <c r="R31" s="30" t="s">
        <v>26</v>
      </c>
      <c r="S31" s="29" t="s">
        <v>25</v>
      </c>
      <c r="T31" s="18">
        <f>SUM(N31:Q31)</f>
        <v>3200000</v>
      </c>
      <c r="U31" s="12" t="s">
        <v>26</v>
      </c>
    </row>
    <row r="32" spans="1:21" ht="18" customHeight="1" x14ac:dyDescent="0.15">
      <c r="A32" s="16"/>
      <c r="B32" s="17"/>
      <c r="C32" s="17" t="s">
        <v>39</v>
      </c>
      <c r="D32" s="17"/>
      <c r="E32" s="17"/>
      <c r="F32" s="17"/>
      <c r="G32" s="10" t="s">
        <v>16</v>
      </c>
      <c r="H32" s="27">
        <f>SUM(H33)</f>
        <v>0</v>
      </c>
      <c r="I32" s="22" t="s">
        <v>17</v>
      </c>
      <c r="J32" s="21" t="s">
        <v>16</v>
      </c>
      <c r="K32" s="27">
        <f>SUM(K33)</f>
        <v>0</v>
      </c>
      <c r="L32" s="22" t="s">
        <v>17</v>
      </c>
      <c r="M32" s="21" t="s">
        <v>16</v>
      </c>
      <c r="N32" s="28">
        <f>SUM(N33)</f>
        <v>0</v>
      </c>
      <c r="O32" s="22" t="s">
        <v>17</v>
      </c>
      <c r="P32" s="21" t="s">
        <v>16</v>
      </c>
      <c r="Q32" s="28">
        <f>SUM(Q33)</f>
        <v>100</v>
      </c>
      <c r="R32" s="22" t="s">
        <v>17</v>
      </c>
      <c r="S32" s="29" t="s">
        <v>16</v>
      </c>
      <c r="T32" s="19">
        <f>SUM(T33)</f>
        <v>100</v>
      </c>
      <c r="U32" s="22" t="s">
        <v>17</v>
      </c>
    </row>
    <row r="33" spans="1:21" ht="18" customHeight="1" x14ac:dyDescent="0.15">
      <c r="A33" s="16"/>
      <c r="B33" s="17"/>
      <c r="C33" s="17"/>
      <c r="D33" s="81" t="s">
        <v>40</v>
      </c>
      <c r="E33" s="81"/>
      <c r="F33" s="17"/>
      <c r="G33" s="29"/>
      <c r="H33" s="27">
        <v>0</v>
      </c>
      <c r="I33" s="30"/>
      <c r="J33" s="31"/>
      <c r="K33" s="27">
        <v>0</v>
      </c>
      <c r="L33" s="30"/>
      <c r="M33" s="29"/>
      <c r="N33" s="28">
        <f>SUM(H33:K33)</f>
        <v>0</v>
      </c>
      <c r="O33" s="30"/>
      <c r="P33" s="29"/>
      <c r="Q33" s="28">
        <v>100</v>
      </c>
      <c r="R33" s="30"/>
      <c r="S33" s="29"/>
      <c r="T33" s="18">
        <f>SUM(N33:Q33)</f>
        <v>100</v>
      </c>
      <c r="U33" s="22"/>
    </row>
    <row r="34" spans="1:21" ht="18" customHeight="1" thickBot="1" x14ac:dyDescent="0.2">
      <c r="A34" s="38"/>
      <c r="B34" s="39" t="s">
        <v>41</v>
      </c>
      <c r="C34" s="39"/>
      <c r="D34" s="39"/>
      <c r="E34" s="39"/>
      <c r="F34" s="39"/>
      <c r="G34" s="40"/>
      <c r="H34" s="41">
        <f>SUM(H10,H12,H15,H20,H27,H32)</f>
        <v>19951782</v>
      </c>
      <c r="I34" s="42"/>
      <c r="J34" s="43"/>
      <c r="K34" s="41">
        <f>SUM(K10,K12,K15,K20,K27,K32)</f>
        <v>13182000</v>
      </c>
      <c r="L34" s="42"/>
      <c r="M34" s="40"/>
      <c r="N34" s="41">
        <f>SUM(H34:K34)</f>
        <v>33133782</v>
      </c>
      <c r="O34" s="42"/>
      <c r="P34" s="40"/>
      <c r="Q34" s="41">
        <f>SUM(Q10,Q12,Q15,Q20,Q27,Q32)</f>
        <v>7095118</v>
      </c>
      <c r="R34" s="42"/>
      <c r="S34" s="40"/>
      <c r="T34" s="41">
        <f>SUM(N34:Q34)</f>
        <v>40228900</v>
      </c>
      <c r="U34" s="44"/>
    </row>
    <row r="35" spans="1:21" ht="18" customHeight="1" x14ac:dyDescent="0.15">
      <c r="A35" s="35"/>
      <c r="B35" s="36" t="s">
        <v>42</v>
      </c>
      <c r="C35" s="36"/>
      <c r="D35" s="36"/>
      <c r="E35" s="36"/>
      <c r="F35" s="36"/>
      <c r="G35" s="29"/>
      <c r="H35" s="14"/>
      <c r="I35" s="30"/>
      <c r="J35" s="31"/>
      <c r="K35" s="14"/>
      <c r="L35" s="30"/>
      <c r="M35" s="29"/>
      <c r="N35" s="14"/>
      <c r="O35" s="30"/>
      <c r="P35" s="29"/>
      <c r="Q35" s="14"/>
      <c r="R35" s="30"/>
      <c r="S35" s="82"/>
      <c r="T35" s="83"/>
      <c r="U35" s="84"/>
    </row>
    <row r="36" spans="1:21" ht="18" customHeight="1" x14ac:dyDescent="0.15">
      <c r="A36" s="16"/>
      <c r="B36" s="17"/>
      <c r="C36" s="17" t="s">
        <v>43</v>
      </c>
      <c r="D36" s="17"/>
      <c r="E36" s="17"/>
      <c r="F36" s="17"/>
      <c r="G36" s="29" t="s">
        <v>16</v>
      </c>
      <c r="H36" s="21">
        <f>SUM(H37:H56)</f>
        <v>20391658</v>
      </c>
      <c r="I36" s="22" t="s">
        <v>17</v>
      </c>
      <c r="J36" s="27" t="s">
        <v>16</v>
      </c>
      <c r="K36" s="21">
        <f>SUM(K37:K56)</f>
        <v>13182000</v>
      </c>
      <c r="L36" s="22" t="s">
        <v>17</v>
      </c>
      <c r="M36" s="27" t="s">
        <v>16</v>
      </c>
      <c r="N36" s="21">
        <f>SUM(N37:N56)</f>
        <v>33573658</v>
      </c>
      <c r="O36" s="22" t="s">
        <v>17</v>
      </c>
      <c r="P36" s="10"/>
      <c r="Q36" s="18"/>
      <c r="R36" s="12"/>
      <c r="S36" s="10" t="s">
        <v>16</v>
      </c>
      <c r="T36" s="28">
        <f>SUM(T37:T56)</f>
        <v>33573658</v>
      </c>
      <c r="U36" s="45" t="s">
        <v>17</v>
      </c>
    </row>
    <row r="37" spans="1:21" ht="18.75" customHeight="1" x14ac:dyDescent="0.15">
      <c r="A37" s="16"/>
      <c r="B37" s="17"/>
      <c r="C37" s="17"/>
      <c r="D37" s="81" t="s">
        <v>44</v>
      </c>
      <c r="E37" s="81"/>
      <c r="F37" s="17"/>
      <c r="G37" s="29"/>
      <c r="H37" s="28">
        <v>12350000</v>
      </c>
      <c r="I37" s="30"/>
      <c r="J37" s="31"/>
      <c r="K37" s="28">
        <v>9112260</v>
      </c>
      <c r="L37" s="30"/>
      <c r="M37" s="29"/>
      <c r="N37" s="28">
        <f t="shared" ref="N37:N54" si="2">SUM(H37:K37)</f>
        <v>21462260</v>
      </c>
      <c r="O37" s="30"/>
      <c r="P37" s="29"/>
      <c r="Q37" s="28"/>
      <c r="R37" s="30"/>
      <c r="S37" s="29"/>
      <c r="T37" s="18">
        <f t="shared" ref="T37:T56" si="3">SUM(N37:Q37)</f>
        <v>21462260</v>
      </c>
      <c r="U37" s="22"/>
    </row>
    <row r="38" spans="1:21" ht="18.75" customHeight="1" x14ac:dyDescent="0.15">
      <c r="A38" s="25"/>
      <c r="B38" s="26"/>
      <c r="C38" s="26"/>
      <c r="D38" s="81" t="s">
        <v>45</v>
      </c>
      <c r="E38" s="81"/>
      <c r="F38" s="26"/>
      <c r="G38" s="29"/>
      <c r="H38" s="28">
        <v>1520000</v>
      </c>
      <c r="I38" s="30"/>
      <c r="J38" s="31"/>
      <c r="K38" s="28">
        <v>880500</v>
      </c>
      <c r="L38" s="30"/>
      <c r="M38" s="29"/>
      <c r="N38" s="28">
        <f t="shared" si="2"/>
        <v>2400500</v>
      </c>
      <c r="O38" s="30"/>
      <c r="P38" s="29"/>
      <c r="Q38" s="28"/>
      <c r="R38" s="30"/>
      <c r="S38" s="29"/>
      <c r="T38" s="19">
        <f t="shared" si="3"/>
        <v>2400500</v>
      </c>
      <c r="U38" s="20"/>
    </row>
    <row r="39" spans="1:21" ht="18.75" customHeight="1" x14ac:dyDescent="0.15">
      <c r="A39" s="16"/>
      <c r="B39" s="17"/>
      <c r="C39" s="17"/>
      <c r="D39" s="81" t="s">
        <v>46</v>
      </c>
      <c r="E39" s="81"/>
      <c r="F39" s="17"/>
      <c r="G39" s="29"/>
      <c r="H39" s="28">
        <v>1120000</v>
      </c>
      <c r="I39" s="30"/>
      <c r="J39" s="31"/>
      <c r="K39" s="28">
        <v>374520</v>
      </c>
      <c r="L39" s="30"/>
      <c r="M39" s="29"/>
      <c r="N39" s="28">
        <f t="shared" si="2"/>
        <v>1494520</v>
      </c>
      <c r="O39" s="30"/>
      <c r="P39" s="29"/>
      <c r="Q39" s="28"/>
      <c r="R39" s="30"/>
      <c r="S39" s="29"/>
      <c r="T39" s="18">
        <f t="shared" si="3"/>
        <v>1494520</v>
      </c>
      <c r="U39" s="22"/>
    </row>
    <row r="40" spans="1:21" ht="18.75" customHeight="1" x14ac:dyDescent="0.15">
      <c r="A40" s="16"/>
      <c r="B40" s="17"/>
      <c r="C40" s="17"/>
      <c r="D40" s="81" t="s">
        <v>47</v>
      </c>
      <c r="E40" s="81"/>
      <c r="F40" s="17"/>
      <c r="G40" s="29"/>
      <c r="H40" s="28">
        <v>110000</v>
      </c>
      <c r="I40" s="30"/>
      <c r="J40" s="31"/>
      <c r="K40" s="28">
        <v>0</v>
      </c>
      <c r="L40" s="30"/>
      <c r="M40" s="29"/>
      <c r="N40" s="28">
        <f t="shared" si="2"/>
        <v>110000</v>
      </c>
      <c r="O40" s="30"/>
      <c r="P40" s="29"/>
      <c r="Q40" s="28"/>
      <c r="R40" s="30"/>
      <c r="S40" s="29"/>
      <c r="T40" s="18">
        <f t="shared" si="3"/>
        <v>110000</v>
      </c>
      <c r="U40" s="22"/>
    </row>
    <row r="41" spans="1:21" ht="18.75" customHeight="1" x14ac:dyDescent="0.15">
      <c r="A41" s="25"/>
      <c r="B41" s="26"/>
      <c r="C41" s="26"/>
      <c r="D41" s="81" t="s">
        <v>48</v>
      </c>
      <c r="E41" s="81"/>
      <c r="F41" s="26"/>
      <c r="G41" s="29"/>
      <c r="H41" s="28">
        <v>1440000</v>
      </c>
      <c r="I41" s="30"/>
      <c r="J41" s="31"/>
      <c r="K41" s="28">
        <v>792000</v>
      </c>
      <c r="L41" s="30"/>
      <c r="M41" s="29"/>
      <c r="N41" s="28">
        <f t="shared" si="2"/>
        <v>2232000</v>
      </c>
      <c r="O41" s="30"/>
      <c r="P41" s="29"/>
      <c r="Q41" s="28"/>
      <c r="R41" s="30"/>
      <c r="S41" s="29"/>
      <c r="T41" s="28">
        <f t="shared" si="3"/>
        <v>2232000</v>
      </c>
      <c r="U41" s="20"/>
    </row>
    <row r="42" spans="1:21" ht="18.75" customHeight="1" x14ac:dyDescent="0.15">
      <c r="A42" s="16"/>
      <c r="B42" s="17"/>
      <c r="C42" s="17"/>
      <c r="D42" s="81" t="s">
        <v>49</v>
      </c>
      <c r="E42" s="81"/>
      <c r="F42" s="17"/>
      <c r="G42" s="29"/>
      <c r="H42" s="28">
        <v>143000</v>
      </c>
      <c r="I42" s="30"/>
      <c r="J42" s="31"/>
      <c r="K42" s="28">
        <v>888120</v>
      </c>
      <c r="L42" s="30"/>
      <c r="M42" s="29"/>
      <c r="N42" s="28">
        <f t="shared" si="2"/>
        <v>1031120</v>
      </c>
      <c r="O42" s="30"/>
      <c r="P42" s="29"/>
      <c r="Q42" s="28"/>
      <c r="R42" s="30"/>
      <c r="S42" s="29"/>
      <c r="T42" s="28">
        <f t="shared" si="3"/>
        <v>1031120</v>
      </c>
      <c r="U42" s="22"/>
    </row>
    <row r="43" spans="1:21" ht="19.5" customHeight="1" x14ac:dyDescent="0.15">
      <c r="A43" s="16"/>
      <c r="B43" s="17"/>
      <c r="C43" s="17"/>
      <c r="D43" s="81" t="s">
        <v>50</v>
      </c>
      <c r="E43" s="81"/>
      <c r="F43" s="17"/>
      <c r="G43" s="29"/>
      <c r="H43" s="28">
        <v>380000</v>
      </c>
      <c r="I43" s="30"/>
      <c r="J43" s="31"/>
      <c r="K43" s="28">
        <v>0</v>
      </c>
      <c r="L43" s="30"/>
      <c r="M43" s="29"/>
      <c r="N43" s="28">
        <f t="shared" si="2"/>
        <v>380000</v>
      </c>
      <c r="O43" s="30"/>
      <c r="P43" s="29"/>
      <c r="Q43" s="28"/>
      <c r="R43" s="30"/>
      <c r="S43" s="29"/>
      <c r="T43" s="18">
        <f t="shared" si="3"/>
        <v>380000</v>
      </c>
      <c r="U43" s="22"/>
    </row>
    <row r="44" spans="1:21" ht="18.75" customHeight="1" x14ac:dyDescent="0.15">
      <c r="A44" s="16"/>
      <c r="B44" s="17"/>
      <c r="C44" s="17"/>
      <c r="D44" s="81" t="s">
        <v>51</v>
      </c>
      <c r="E44" s="81"/>
      <c r="F44" s="17"/>
      <c r="G44" s="29"/>
      <c r="H44" s="28">
        <v>70000</v>
      </c>
      <c r="I44" s="30"/>
      <c r="J44" s="31"/>
      <c r="K44" s="28">
        <v>0</v>
      </c>
      <c r="L44" s="30"/>
      <c r="M44" s="29"/>
      <c r="N44" s="28">
        <f t="shared" si="2"/>
        <v>70000</v>
      </c>
      <c r="O44" s="30"/>
      <c r="P44" s="29"/>
      <c r="Q44" s="28"/>
      <c r="R44" s="30"/>
      <c r="S44" s="29"/>
      <c r="T44" s="18">
        <f t="shared" si="3"/>
        <v>70000</v>
      </c>
      <c r="U44" s="22"/>
    </row>
    <row r="45" spans="1:21" ht="18.75" customHeight="1" x14ac:dyDescent="0.15">
      <c r="A45" s="25"/>
      <c r="B45" s="26"/>
      <c r="C45" s="26"/>
      <c r="D45" s="81" t="s">
        <v>52</v>
      </c>
      <c r="E45" s="81"/>
      <c r="F45" s="26"/>
      <c r="G45" s="29"/>
      <c r="H45" s="28">
        <v>882000</v>
      </c>
      <c r="I45" s="30"/>
      <c r="J45" s="31"/>
      <c r="K45" s="28">
        <v>275100</v>
      </c>
      <c r="L45" s="30"/>
      <c r="M45" s="29"/>
      <c r="N45" s="28">
        <f t="shared" si="2"/>
        <v>1157100</v>
      </c>
      <c r="O45" s="30"/>
      <c r="P45" s="29"/>
      <c r="Q45" s="28"/>
      <c r="R45" s="30"/>
      <c r="S45" s="29"/>
      <c r="T45" s="19">
        <f t="shared" si="3"/>
        <v>1157100</v>
      </c>
      <c r="U45" s="20"/>
    </row>
    <row r="46" spans="1:21" ht="18.75" customHeight="1" x14ac:dyDescent="0.15">
      <c r="A46" s="16"/>
      <c r="B46" s="17"/>
      <c r="C46" s="17"/>
      <c r="D46" s="81" t="s">
        <v>53</v>
      </c>
      <c r="E46" s="81"/>
      <c r="F46" s="17"/>
      <c r="G46" s="29"/>
      <c r="H46" s="28">
        <v>390000</v>
      </c>
      <c r="I46" s="30"/>
      <c r="J46" s="31"/>
      <c r="K46" s="28">
        <v>344000</v>
      </c>
      <c r="L46" s="30"/>
      <c r="M46" s="29"/>
      <c r="N46" s="28">
        <f t="shared" si="2"/>
        <v>734000</v>
      </c>
      <c r="O46" s="30"/>
      <c r="P46" s="29"/>
      <c r="Q46" s="28"/>
      <c r="R46" s="30"/>
      <c r="S46" s="29"/>
      <c r="T46" s="18">
        <f t="shared" si="3"/>
        <v>734000</v>
      </c>
      <c r="U46" s="22"/>
    </row>
    <row r="47" spans="1:21" ht="18.75" customHeight="1" x14ac:dyDescent="0.15">
      <c r="A47" s="16"/>
      <c r="B47" s="17"/>
      <c r="C47" s="17"/>
      <c r="D47" s="81" t="s">
        <v>54</v>
      </c>
      <c r="E47" s="81"/>
      <c r="F47" s="17"/>
      <c r="G47" s="29"/>
      <c r="H47" s="28">
        <v>794000</v>
      </c>
      <c r="I47" s="30"/>
      <c r="J47" s="31"/>
      <c r="K47" s="28">
        <v>25000</v>
      </c>
      <c r="L47" s="30"/>
      <c r="M47" s="29"/>
      <c r="N47" s="28">
        <f t="shared" si="2"/>
        <v>819000</v>
      </c>
      <c r="O47" s="30"/>
      <c r="P47" s="29"/>
      <c r="Q47" s="28"/>
      <c r="R47" s="30"/>
      <c r="S47" s="29"/>
      <c r="T47" s="18">
        <f t="shared" si="3"/>
        <v>819000</v>
      </c>
      <c r="U47" s="22"/>
    </row>
    <row r="48" spans="1:21" ht="18.75" customHeight="1" x14ac:dyDescent="0.15">
      <c r="A48" s="25"/>
      <c r="B48" s="26"/>
      <c r="C48" s="26"/>
      <c r="D48" s="81" t="s">
        <v>55</v>
      </c>
      <c r="E48" s="81"/>
      <c r="F48" s="26"/>
      <c r="G48" s="29"/>
      <c r="H48" s="28">
        <v>100000</v>
      </c>
      <c r="I48" s="30"/>
      <c r="J48" s="31"/>
      <c r="K48" s="28">
        <v>230000</v>
      </c>
      <c r="L48" s="30"/>
      <c r="M48" s="29"/>
      <c r="N48" s="28">
        <f t="shared" si="2"/>
        <v>330000</v>
      </c>
      <c r="O48" s="30"/>
      <c r="P48" s="29"/>
      <c r="Q48" s="28"/>
      <c r="R48" s="30"/>
      <c r="S48" s="29"/>
      <c r="T48" s="18">
        <f t="shared" si="3"/>
        <v>330000</v>
      </c>
      <c r="U48" s="22"/>
    </row>
    <row r="49" spans="1:21" ht="18.75" customHeight="1" x14ac:dyDescent="0.15">
      <c r="A49" s="16"/>
      <c r="B49" s="17"/>
      <c r="C49" s="17"/>
      <c r="D49" s="81" t="s">
        <v>56</v>
      </c>
      <c r="E49" s="81"/>
      <c r="F49" s="17"/>
      <c r="G49" s="29"/>
      <c r="H49" s="28">
        <v>170000</v>
      </c>
      <c r="I49" s="30"/>
      <c r="J49" s="31"/>
      <c r="K49" s="28">
        <v>20500</v>
      </c>
      <c r="L49" s="30"/>
      <c r="M49" s="29"/>
      <c r="N49" s="28">
        <f t="shared" si="2"/>
        <v>190500</v>
      </c>
      <c r="O49" s="30"/>
      <c r="P49" s="29"/>
      <c r="Q49" s="28"/>
      <c r="R49" s="30"/>
      <c r="S49" s="29"/>
      <c r="T49" s="18">
        <f t="shared" si="3"/>
        <v>190500</v>
      </c>
      <c r="U49" s="22"/>
    </row>
    <row r="50" spans="1:21" ht="18.75" customHeight="1" x14ac:dyDescent="0.15">
      <c r="A50" s="16"/>
      <c r="B50" s="17"/>
      <c r="C50" s="17"/>
      <c r="D50" s="81" t="s">
        <v>57</v>
      </c>
      <c r="E50" s="81"/>
      <c r="F50" s="17"/>
      <c r="G50" s="29"/>
      <c r="H50" s="28">
        <v>200000</v>
      </c>
      <c r="I50" s="30"/>
      <c r="J50" s="31"/>
      <c r="K50" s="28">
        <v>240000</v>
      </c>
      <c r="L50" s="30"/>
      <c r="M50" s="29"/>
      <c r="N50" s="28">
        <f t="shared" si="2"/>
        <v>440000</v>
      </c>
      <c r="O50" s="30"/>
      <c r="P50" s="29"/>
      <c r="Q50" s="28"/>
      <c r="R50" s="30"/>
      <c r="S50" s="29"/>
      <c r="T50" s="19">
        <f t="shared" si="3"/>
        <v>440000</v>
      </c>
      <c r="U50" s="20"/>
    </row>
    <row r="51" spans="1:21" ht="18" customHeight="1" x14ac:dyDescent="0.15">
      <c r="A51" s="16"/>
      <c r="B51" s="17"/>
      <c r="C51" s="17"/>
      <c r="D51" s="81" t="s">
        <v>58</v>
      </c>
      <c r="E51" s="81"/>
      <c r="F51" s="17"/>
      <c r="G51" s="29"/>
      <c r="H51" s="28">
        <v>100000</v>
      </c>
      <c r="I51" s="30"/>
      <c r="J51" s="31"/>
      <c r="K51" s="28">
        <v>0</v>
      </c>
      <c r="L51" s="30"/>
      <c r="M51" s="29"/>
      <c r="N51" s="28">
        <f t="shared" si="2"/>
        <v>100000</v>
      </c>
      <c r="O51" s="30"/>
      <c r="P51" s="29"/>
      <c r="Q51" s="28"/>
      <c r="R51" s="30"/>
      <c r="S51" s="29"/>
      <c r="T51" s="18">
        <f t="shared" si="3"/>
        <v>100000</v>
      </c>
      <c r="U51" s="22"/>
    </row>
    <row r="52" spans="1:21" ht="18.75" customHeight="1" x14ac:dyDescent="0.15">
      <c r="A52" s="16"/>
      <c r="B52" s="17"/>
      <c r="C52" s="17"/>
      <c r="D52" s="81" t="s">
        <v>59</v>
      </c>
      <c r="E52" s="81"/>
      <c r="F52" s="17"/>
      <c r="G52" s="29"/>
      <c r="H52" s="28">
        <v>50000</v>
      </c>
      <c r="I52" s="30"/>
      <c r="J52" s="31"/>
      <c r="K52" s="28">
        <v>0</v>
      </c>
      <c r="L52" s="30"/>
      <c r="M52" s="29"/>
      <c r="N52" s="28">
        <f t="shared" si="2"/>
        <v>50000</v>
      </c>
      <c r="O52" s="30"/>
      <c r="P52" s="29"/>
      <c r="Q52" s="28"/>
      <c r="R52" s="30"/>
      <c r="S52" s="29"/>
      <c r="T52" s="19">
        <f t="shared" si="3"/>
        <v>50000</v>
      </c>
      <c r="U52" s="20"/>
    </row>
    <row r="53" spans="1:21" ht="18" customHeight="1" x14ac:dyDescent="0.15">
      <c r="A53" s="16"/>
      <c r="B53" s="17"/>
      <c r="C53" s="17"/>
      <c r="D53" s="81" t="s">
        <v>60</v>
      </c>
      <c r="E53" s="81"/>
      <c r="F53" s="17"/>
      <c r="G53" s="29"/>
      <c r="H53" s="28">
        <v>40000</v>
      </c>
      <c r="I53" s="30"/>
      <c r="J53" s="31"/>
      <c r="K53" s="28">
        <v>0</v>
      </c>
      <c r="L53" s="30"/>
      <c r="M53" s="29"/>
      <c r="N53" s="28">
        <f t="shared" si="2"/>
        <v>40000</v>
      </c>
      <c r="O53" s="30"/>
      <c r="P53" s="29"/>
      <c r="Q53" s="28"/>
      <c r="R53" s="30"/>
      <c r="S53" s="29"/>
      <c r="T53" s="18">
        <f t="shared" si="3"/>
        <v>40000</v>
      </c>
      <c r="U53" s="22"/>
    </row>
    <row r="54" spans="1:21" ht="18" customHeight="1" x14ac:dyDescent="0.15">
      <c r="A54" s="16"/>
      <c r="B54" s="17"/>
      <c r="C54" s="17"/>
      <c r="D54" s="81" t="s">
        <v>61</v>
      </c>
      <c r="E54" s="81"/>
      <c r="F54" s="17"/>
      <c r="G54" s="29"/>
      <c r="H54" s="28">
        <v>80000</v>
      </c>
      <c r="I54" s="30"/>
      <c r="J54" s="31"/>
      <c r="K54" s="28">
        <v>0</v>
      </c>
      <c r="L54" s="30"/>
      <c r="M54" s="29"/>
      <c r="N54" s="28">
        <f t="shared" si="2"/>
        <v>80000</v>
      </c>
      <c r="O54" s="30"/>
      <c r="P54" s="29"/>
      <c r="Q54" s="28"/>
      <c r="R54" s="30"/>
      <c r="S54" s="29"/>
      <c r="T54" s="28">
        <f t="shared" si="3"/>
        <v>80000</v>
      </c>
      <c r="U54" s="45"/>
    </row>
    <row r="55" spans="1:21" ht="18" customHeight="1" x14ac:dyDescent="0.15">
      <c r="A55" s="16"/>
      <c r="B55" s="17"/>
      <c r="C55" s="17"/>
      <c r="D55" s="81" t="s">
        <v>62</v>
      </c>
      <c r="E55" s="81"/>
      <c r="F55" s="17"/>
      <c r="G55" s="29"/>
      <c r="H55" s="28">
        <v>402658</v>
      </c>
      <c r="I55" s="30"/>
      <c r="J55" s="31"/>
      <c r="K55" s="28">
        <v>0</v>
      </c>
      <c r="L55" s="30"/>
      <c r="M55" s="29"/>
      <c r="N55" s="28">
        <f>SUM(H55:K55)</f>
        <v>402658</v>
      </c>
      <c r="O55" s="30"/>
      <c r="P55" s="29"/>
      <c r="Q55" s="28"/>
      <c r="R55" s="30"/>
      <c r="S55" s="29"/>
      <c r="T55" s="5">
        <f>SUM(N55:Q55)</f>
        <v>402658</v>
      </c>
      <c r="U55" s="24"/>
    </row>
    <row r="56" spans="1:21" ht="18" customHeight="1" x14ac:dyDescent="0.15">
      <c r="A56" s="16"/>
      <c r="B56" s="17"/>
      <c r="C56" s="17"/>
      <c r="D56" s="81" t="s">
        <v>63</v>
      </c>
      <c r="E56" s="81"/>
      <c r="F56" s="17"/>
      <c r="G56" s="29"/>
      <c r="H56" s="28">
        <v>50000</v>
      </c>
      <c r="I56" s="30"/>
      <c r="J56" s="31"/>
      <c r="K56" s="28">
        <v>0</v>
      </c>
      <c r="L56" s="30"/>
      <c r="M56" s="29"/>
      <c r="N56" s="28">
        <f>SUM(H56:K56)</f>
        <v>50000</v>
      </c>
      <c r="O56" s="30"/>
      <c r="P56" s="29"/>
      <c r="Q56" s="28"/>
      <c r="R56" s="30"/>
      <c r="S56" s="29"/>
      <c r="T56" s="18">
        <f t="shared" si="3"/>
        <v>50000</v>
      </c>
      <c r="U56" s="22"/>
    </row>
    <row r="57" spans="1:21" ht="18" customHeight="1" x14ac:dyDescent="0.15">
      <c r="A57" s="35"/>
      <c r="B57" s="36"/>
      <c r="C57" s="36" t="s">
        <v>64</v>
      </c>
      <c r="D57" s="36"/>
      <c r="E57" s="36"/>
      <c r="F57" s="36"/>
      <c r="G57" s="29"/>
      <c r="H57" s="28"/>
      <c r="I57" s="30"/>
      <c r="J57" s="31"/>
      <c r="K57" s="28"/>
      <c r="L57" s="30"/>
      <c r="M57" s="29"/>
      <c r="N57" s="28"/>
      <c r="O57" s="30"/>
      <c r="P57" s="27" t="s">
        <v>16</v>
      </c>
      <c r="Q57" s="27">
        <f>SUM(Q58:Q74)</f>
        <v>6125120</v>
      </c>
      <c r="R57" s="22" t="s">
        <v>17</v>
      </c>
      <c r="S57" s="29" t="s">
        <v>16</v>
      </c>
      <c r="T57" s="19">
        <f>SUM(T58:T74)</f>
        <v>6125120</v>
      </c>
      <c r="U57" s="20" t="s">
        <v>17</v>
      </c>
    </row>
    <row r="58" spans="1:21" ht="18.75" customHeight="1" x14ac:dyDescent="0.15">
      <c r="A58" s="16"/>
      <c r="B58" s="17"/>
      <c r="C58" s="17"/>
      <c r="D58" s="81" t="s">
        <v>44</v>
      </c>
      <c r="E58" s="81"/>
      <c r="F58" s="17"/>
      <c r="G58" s="29"/>
      <c r="H58" s="28"/>
      <c r="I58" s="30"/>
      <c r="J58" s="31"/>
      <c r="K58" s="28"/>
      <c r="L58" s="30"/>
      <c r="M58" s="29"/>
      <c r="N58" s="28"/>
      <c r="O58" s="30"/>
      <c r="P58" s="29"/>
      <c r="Q58" s="28">
        <v>2358000</v>
      </c>
      <c r="R58" s="30"/>
      <c r="S58" s="29"/>
      <c r="T58" s="18">
        <f t="shared" ref="T58:T74" si="4">SUM(H58:Q58)</f>
        <v>2358000</v>
      </c>
      <c r="U58" s="22"/>
    </row>
    <row r="59" spans="1:21" ht="18" customHeight="1" x14ac:dyDescent="0.15">
      <c r="A59" s="16"/>
      <c r="B59" s="17"/>
      <c r="C59" s="17"/>
      <c r="D59" s="81" t="s">
        <v>45</v>
      </c>
      <c r="E59" s="81"/>
      <c r="F59" s="17"/>
      <c r="G59" s="29"/>
      <c r="H59" s="28"/>
      <c r="I59" s="30"/>
      <c r="J59" s="31"/>
      <c r="K59" s="28"/>
      <c r="L59" s="30"/>
      <c r="M59" s="29"/>
      <c r="N59" s="28"/>
      <c r="O59" s="30"/>
      <c r="P59" s="29"/>
      <c r="Q59" s="28">
        <v>380000</v>
      </c>
      <c r="R59" s="30"/>
      <c r="S59" s="29"/>
      <c r="T59" s="18">
        <f t="shared" si="4"/>
        <v>380000</v>
      </c>
      <c r="U59" s="22"/>
    </row>
    <row r="60" spans="1:21" ht="18" customHeight="1" x14ac:dyDescent="0.15">
      <c r="A60" s="25"/>
      <c r="B60" s="26"/>
      <c r="C60" s="26"/>
      <c r="D60" s="81" t="s">
        <v>65</v>
      </c>
      <c r="E60" s="81"/>
      <c r="F60" s="26"/>
      <c r="G60" s="29"/>
      <c r="H60" s="28"/>
      <c r="I60" s="30"/>
      <c r="J60" s="31"/>
      <c r="K60" s="28"/>
      <c r="L60" s="30"/>
      <c r="M60" s="29"/>
      <c r="N60" s="28"/>
      <c r="O60" s="30"/>
      <c r="P60" s="29"/>
      <c r="Q60" s="28">
        <v>22000</v>
      </c>
      <c r="R60" s="30"/>
      <c r="S60" s="29"/>
      <c r="T60" s="18">
        <f t="shared" si="4"/>
        <v>22000</v>
      </c>
      <c r="U60" s="20"/>
    </row>
    <row r="61" spans="1:21" ht="18" customHeight="1" x14ac:dyDescent="0.15">
      <c r="A61" s="25"/>
      <c r="B61" s="26"/>
      <c r="C61" s="26"/>
      <c r="D61" s="81" t="s">
        <v>47</v>
      </c>
      <c r="E61" s="81"/>
      <c r="F61" s="26"/>
      <c r="G61" s="29"/>
      <c r="H61" s="28"/>
      <c r="I61" s="30"/>
      <c r="J61" s="31"/>
      <c r="K61" s="28"/>
      <c r="L61" s="30"/>
      <c r="M61" s="29"/>
      <c r="N61" s="28"/>
      <c r="O61" s="30"/>
      <c r="P61" s="29"/>
      <c r="Q61" s="28">
        <v>20000</v>
      </c>
      <c r="R61" s="30"/>
      <c r="S61" s="29"/>
      <c r="T61" s="19">
        <f t="shared" si="4"/>
        <v>20000</v>
      </c>
      <c r="U61" s="20"/>
    </row>
    <row r="62" spans="1:21" ht="18.75" customHeight="1" x14ac:dyDescent="0.15">
      <c r="A62" s="16"/>
      <c r="B62" s="17"/>
      <c r="C62" s="17"/>
      <c r="D62" s="81" t="s">
        <v>48</v>
      </c>
      <c r="E62" s="81"/>
      <c r="F62" s="17"/>
      <c r="G62" s="29"/>
      <c r="H62" s="28"/>
      <c r="I62" s="30"/>
      <c r="J62" s="31"/>
      <c r="K62" s="28"/>
      <c r="L62" s="30"/>
      <c r="M62" s="29"/>
      <c r="N62" s="28"/>
      <c r="O62" s="30"/>
      <c r="P62" s="29"/>
      <c r="Q62" s="28">
        <v>256000</v>
      </c>
      <c r="R62" s="30"/>
      <c r="S62" s="29"/>
      <c r="T62" s="18">
        <f t="shared" si="4"/>
        <v>256000</v>
      </c>
      <c r="U62" s="22"/>
    </row>
    <row r="63" spans="1:21" ht="18.75" customHeight="1" x14ac:dyDescent="0.15">
      <c r="A63" s="16"/>
      <c r="B63" s="17"/>
      <c r="C63" s="17"/>
      <c r="D63" s="81" t="s">
        <v>49</v>
      </c>
      <c r="E63" s="81"/>
      <c r="F63" s="17"/>
      <c r="G63" s="29"/>
      <c r="H63" s="28"/>
      <c r="I63" s="30"/>
      <c r="J63" s="31"/>
      <c r="K63" s="28"/>
      <c r="L63" s="30"/>
      <c r="M63" s="29"/>
      <c r="N63" s="28"/>
      <c r="O63" s="30"/>
      <c r="P63" s="29"/>
      <c r="Q63" s="28">
        <v>200000</v>
      </c>
      <c r="R63" s="30"/>
      <c r="S63" s="29"/>
      <c r="T63" s="18">
        <f t="shared" si="4"/>
        <v>200000</v>
      </c>
      <c r="U63" s="22"/>
    </row>
    <row r="64" spans="1:21" ht="18" customHeight="1" x14ac:dyDescent="0.15">
      <c r="A64" s="16"/>
      <c r="B64" s="17"/>
      <c r="C64" s="17"/>
      <c r="D64" s="81" t="s">
        <v>51</v>
      </c>
      <c r="E64" s="81"/>
      <c r="F64" s="17"/>
      <c r="G64" s="29"/>
      <c r="H64" s="28"/>
      <c r="I64" s="30"/>
      <c r="J64" s="31"/>
      <c r="K64" s="28"/>
      <c r="L64" s="30"/>
      <c r="M64" s="29"/>
      <c r="N64" s="28"/>
      <c r="O64" s="30"/>
      <c r="P64" s="29"/>
      <c r="Q64" s="28">
        <v>20000</v>
      </c>
      <c r="R64" s="30"/>
      <c r="S64" s="29"/>
      <c r="T64" s="5">
        <f t="shared" si="4"/>
        <v>20000</v>
      </c>
      <c r="U64" s="20"/>
    </row>
    <row r="65" spans="1:21" ht="18" customHeight="1" x14ac:dyDescent="0.15">
      <c r="A65" s="25"/>
      <c r="B65" s="26"/>
      <c r="C65" s="26"/>
      <c r="D65" s="81" t="s">
        <v>52</v>
      </c>
      <c r="E65" s="81"/>
      <c r="F65" s="26"/>
      <c r="G65" s="29"/>
      <c r="H65" s="28"/>
      <c r="I65" s="30"/>
      <c r="J65" s="31"/>
      <c r="K65" s="28"/>
      <c r="L65" s="30"/>
      <c r="M65" s="29"/>
      <c r="N65" s="28"/>
      <c r="O65" s="30"/>
      <c r="P65" s="29"/>
      <c r="Q65" s="28">
        <v>30000</v>
      </c>
      <c r="R65" s="30"/>
      <c r="S65" s="29"/>
      <c r="T65" s="19">
        <f t="shared" si="4"/>
        <v>30000</v>
      </c>
      <c r="U65" s="20"/>
    </row>
    <row r="66" spans="1:21" ht="18.75" customHeight="1" x14ac:dyDescent="0.15">
      <c r="A66" s="16"/>
      <c r="B66" s="17"/>
      <c r="C66" s="17"/>
      <c r="D66" s="81" t="s">
        <v>53</v>
      </c>
      <c r="E66" s="81"/>
      <c r="F66" s="17"/>
      <c r="G66" s="29"/>
      <c r="H66" s="28"/>
      <c r="I66" s="30"/>
      <c r="J66" s="31"/>
      <c r="K66" s="28"/>
      <c r="L66" s="30"/>
      <c r="M66" s="29"/>
      <c r="N66" s="28"/>
      <c r="O66" s="30"/>
      <c r="P66" s="29"/>
      <c r="Q66" s="28">
        <v>40000</v>
      </c>
      <c r="R66" s="30"/>
      <c r="S66" s="29"/>
      <c r="T66" s="18">
        <f t="shared" si="4"/>
        <v>40000</v>
      </c>
      <c r="U66" s="22"/>
    </row>
    <row r="67" spans="1:21" ht="18.75" customHeight="1" x14ac:dyDescent="0.15">
      <c r="A67" s="16"/>
      <c r="B67" s="17"/>
      <c r="C67" s="17"/>
      <c r="D67" s="81" t="s">
        <v>66</v>
      </c>
      <c r="E67" s="81"/>
      <c r="F67" s="17"/>
      <c r="G67" s="29"/>
      <c r="H67" s="28"/>
      <c r="I67" s="30"/>
      <c r="J67" s="31"/>
      <c r="K67" s="28"/>
      <c r="L67" s="30"/>
      <c r="M67" s="29"/>
      <c r="N67" s="28"/>
      <c r="O67" s="30"/>
      <c r="P67" s="29"/>
      <c r="Q67" s="28">
        <v>36000</v>
      </c>
      <c r="R67" s="30"/>
      <c r="S67" s="29"/>
      <c r="T67" s="18">
        <f t="shared" si="4"/>
        <v>36000</v>
      </c>
      <c r="U67" s="22"/>
    </row>
    <row r="68" spans="1:21" ht="18" customHeight="1" x14ac:dyDescent="0.15">
      <c r="A68" s="16"/>
      <c r="B68" s="17"/>
      <c r="C68" s="17"/>
      <c r="D68" s="81" t="s">
        <v>55</v>
      </c>
      <c r="E68" s="81"/>
      <c r="F68" s="17"/>
      <c r="G68" s="29"/>
      <c r="H68" s="28"/>
      <c r="I68" s="30"/>
      <c r="J68" s="31"/>
      <c r="K68" s="28"/>
      <c r="L68" s="30"/>
      <c r="M68" s="29"/>
      <c r="N68" s="28"/>
      <c r="O68" s="30"/>
      <c r="P68" s="29"/>
      <c r="Q68" s="28">
        <v>30000</v>
      </c>
      <c r="R68" s="30"/>
      <c r="S68" s="29"/>
      <c r="T68" s="18">
        <f t="shared" si="4"/>
        <v>30000</v>
      </c>
      <c r="U68" s="22"/>
    </row>
    <row r="69" spans="1:21" ht="18" customHeight="1" x14ac:dyDescent="0.15">
      <c r="A69" s="16"/>
      <c r="B69" s="17"/>
      <c r="C69" s="17"/>
      <c r="D69" s="81" t="s">
        <v>56</v>
      </c>
      <c r="E69" s="81"/>
      <c r="F69" s="17"/>
      <c r="G69" s="29"/>
      <c r="H69" s="28"/>
      <c r="I69" s="30"/>
      <c r="J69" s="31"/>
      <c r="K69" s="28"/>
      <c r="L69" s="30"/>
      <c r="M69" s="29"/>
      <c r="N69" s="28"/>
      <c r="O69" s="30"/>
      <c r="P69" s="29"/>
      <c r="Q69" s="28">
        <v>30000</v>
      </c>
      <c r="R69" s="30"/>
      <c r="S69" s="29"/>
      <c r="T69" s="18">
        <f t="shared" si="4"/>
        <v>30000</v>
      </c>
      <c r="U69" s="22"/>
    </row>
    <row r="70" spans="1:21" ht="18" customHeight="1" x14ac:dyDescent="0.15">
      <c r="A70" s="25"/>
      <c r="B70" s="26"/>
      <c r="C70" s="26"/>
      <c r="D70" s="81" t="s">
        <v>57</v>
      </c>
      <c r="E70" s="81"/>
      <c r="F70" s="26"/>
      <c r="G70" s="29"/>
      <c r="H70" s="28"/>
      <c r="I70" s="30"/>
      <c r="J70" s="31"/>
      <c r="K70" s="28"/>
      <c r="L70" s="30"/>
      <c r="M70" s="29"/>
      <c r="N70" s="28"/>
      <c r="O70" s="30"/>
      <c r="P70" s="29"/>
      <c r="Q70" s="28">
        <v>50000</v>
      </c>
      <c r="R70" s="30"/>
      <c r="S70" s="29"/>
      <c r="T70" s="18">
        <f t="shared" si="4"/>
        <v>50000</v>
      </c>
      <c r="U70" s="22"/>
    </row>
    <row r="71" spans="1:21" ht="18" customHeight="1" x14ac:dyDescent="0.15">
      <c r="A71" s="16"/>
      <c r="B71" s="17"/>
      <c r="C71" s="17"/>
      <c r="D71" s="81" t="s">
        <v>58</v>
      </c>
      <c r="E71" s="81"/>
      <c r="F71" s="17"/>
      <c r="G71" s="29"/>
      <c r="H71" s="28"/>
      <c r="I71" s="30"/>
      <c r="J71" s="31"/>
      <c r="K71" s="28"/>
      <c r="L71" s="30"/>
      <c r="M71" s="29"/>
      <c r="N71" s="28"/>
      <c r="O71" s="30"/>
      <c r="P71" s="29"/>
      <c r="Q71" s="28">
        <v>2500000</v>
      </c>
      <c r="R71" s="30"/>
      <c r="S71" s="29"/>
      <c r="T71" s="19">
        <f t="shared" si="4"/>
        <v>2500000</v>
      </c>
      <c r="U71" s="20"/>
    </row>
    <row r="72" spans="1:21" ht="18" customHeight="1" x14ac:dyDescent="0.15">
      <c r="A72" s="16"/>
      <c r="B72" s="17"/>
      <c r="C72" s="17"/>
      <c r="D72" s="81" t="s">
        <v>59</v>
      </c>
      <c r="E72" s="81"/>
      <c r="F72" s="17"/>
      <c r="G72" s="29"/>
      <c r="H72" s="28"/>
      <c r="I72" s="30"/>
      <c r="J72" s="31"/>
      <c r="K72" s="28"/>
      <c r="L72" s="30"/>
      <c r="M72" s="29"/>
      <c r="N72" s="28"/>
      <c r="O72" s="30"/>
      <c r="P72" s="29"/>
      <c r="Q72" s="28">
        <v>20000</v>
      </c>
      <c r="R72" s="30"/>
      <c r="S72" s="29"/>
      <c r="T72" s="18">
        <f t="shared" si="4"/>
        <v>20000</v>
      </c>
      <c r="U72" s="22"/>
    </row>
    <row r="73" spans="1:21" ht="18.75" customHeight="1" x14ac:dyDescent="0.15">
      <c r="A73" s="16"/>
      <c r="B73" s="17"/>
      <c r="C73" s="17"/>
      <c r="D73" s="81" t="s">
        <v>61</v>
      </c>
      <c r="E73" s="81"/>
      <c r="F73" s="17"/>
      <c r="G73" s="29"/>
      <c r="H73" s="28"/>
      <c r="I73" s="30"/>
      <c r="J73" s="31"/>
      <c r="K73" s="28"/>
      <c r="L73" s="30"/>
      <c r="M73" s="29"/>
      <c r="N73" s="28"/>
      <c r="O73" s="30"/>
      <c r="P73" s="29"/>
      <c r="Q73" s="28">
        <v>50000</v>
      </c>
      <c r="R73" s="30"/>
      <c r="S73" s="29"/>
      <c r="T73" s="18">
        <f t="shared" si="4"/>
        <v>50000</v>
      </c>
      <c r="U73" s="22"/>
    </row>
    <row r="74" spans="1:21" ht="18" customHeight="1" x14ac:dyDescent="0.15">
      <c r="A74" s="16"/>
      <c r="B74" s="17"/>
      <c r="C74" s="17"/>
      <c r="D74" s="81" t="s">
        <v>62</v>
      </c>
      <c r="E74" s="81"/>
      <c r="F74" s="17"/>
      <c r="G74" s="29"/>
      <c r="H74" s="28"/>
      <c r="I74" s="30"/>
      <c r="J74" s="31"/>
      <c r="K74" s="28"/>
      <c r="L74" s="30"/>
      <c r="M74" s="29"/>
      <c r="N74" s="28"/>
      <c r="O74" s="30"/>
      <c r="P74" s="29"/>
      <c r="Q74" s="28">
        <v>83120</v>
      </c>
      <c r="R74" s="30"/>
      <c r="S74" s="29"/>
      <c r="T74" s="18">
        <f t="shared" si="4"/>
        <v>83120</v>
      </c>
      <c r="U74" s="22"/>
    </row>
    <row r="75" spans="1:21" ht="18" customHeight="1" thickBot="1" x14ac:dyDescent="0.2">
      <c r="A75" s="46"/>
      <c r="B75" s="47" t="s">
        <v>67</v>
      </c>
      <c r="C75" s="47"/>
      <c r="D75" s="47"/>
      <c r="E75" s="47"/>
      <c r="F75" s="47"/>
      <c r="G75" s="40"/>
      <c r="H75" s="41">
        <f>SUM(H37:H56)</f>
        <v>20391658</v>
      </c>
      <c r="I75" s="42"/>
      <c r="J75" s="43"/>
      <c r="K75" s="41">
        <f>SUM(K37:K56)</f>
        <v>13182000</v>
      </c>
      <c r="L75" s="42"/>
      <c r="M75" s="40"/>
      <c r="N75" s="41">
        <f>SUM(H75:K75)</f>
        <v>33573658</v>
      </c>
      <c r="O75" s="42"/>
      <c r="P75" s="40"/>
      <c r="Q75" s="41">
        <f>SUM(Q58:Q74)</f>
        <v>6125120</v>
      </c>
      <c r="R75" s="42"/>
      <c r="S75" s="40"/>
      <c r="T75" s="41">
        <f>SUM(N75:Q75)</f>
        <v>39698778</v>
      </c>
      <c r="U75" s="44"/>
    </row>
    <row r="76" spans="1:21" ht="18" customHeight="1" thickBot="1" x14ac:dyDescent="0.2">
      <c r="A76" s="48"/>
      <c r="B76" s="49" t="s">
        <v>68</v>
      </c>
      <c r="C76" s="49"/>
      <c r="D76" s="49"/>
      <c r="E76" s="49"/>
      <c r="F76" s="49"/>
      <c r="G76" s="50"/>
      <c r="H76" s="51">
        <f>H34-H75</f>
        <v>-439876</v>
      </c>
      <c r="I76" s="52"/>
      <c r="J76" s="53"/>
      <c r="K76" s="54">
        <f>K34-K75</f>
        <v>0</v>
      </c>
      <c r="L76" s="55"/>
      <c r="M76" s="50"/>
      <c r="N76" s="54">
        <f>SUM(H76:K76)</f>
        <v>-439876</v>
      </c>
      <c r="O76" s="55"/>
      <c r="P76" s="50"/>
      <c r="Q76" s="54">
        <f>Q34-Q75</f>
        <v>969998</v>
      </c>
      <c r="R76" s="55"/>
      <c r="S76" s="50"/>
      <c r="T76" s="54">
        <f>SUM(N76:Q76)</f>
        <v>530122</v>
      </c>
      <c r="U76" s="56"/>
    </row>
    <row r="77" spans="1:21" ht="18" customHeight="1" x14ac:dyDescent="0.15">
      <c r="A77" s="35"/>
      <c r="B77" s="36"/>
      <c r="C77" s="57" t="s">
        <v>69</v>
      </c>
      <c r="D77" s="36"/>
      <c r="E77" s="36"/>
      <c r="F77" s="36"/>
      <c r="G77" s="58"/>
      <c r="H77" s="59"/>
      <c r="I77" s="60"/>
      <c r="J77" s="61"/>
      <c r="K77" s="5"/>
      <c r="L77" s="62"/>
      <c r="M77" s="58"/>
      <c r="N77" s="5"/>
      <c r="O77" s="62"/>
      <c r="P77" s="58"/>
      <c r="Q77" s="5"/>
      <c r="R77" s="62"/>
      <c r="S77" s="58"/>
      <c r="T77" s="5"/>
      <c r="U77" s="24"/>
    </row>
    <row r="78" spans="1:21" ht="18" customHeight="1" thickBot="1" x14ac:dyDescent="0.2">
      <c r="A78" s="38"/>
      <c r="B78" s="39"/>
      <c r="C78" s="39"/>
      <c r="D78" s="39" t="s">
        <v>70</v>
      </c>
      <c r="E78" s="39"/>
      <c r="F78" s="39"/>
      <c r="G78" s="40"/>
      <c r="H78" s="63">
        <v>37218</v>
      </c>
      <c r="I78" s="64"/>
      <c r="J78" s="65"/>
      <c r="K78" s="41">
        <v>0</v>
      </c>
      <c r="L78" s="42"/>
      <c r="M78" s="40"/>
      <c r="N78" s="41">
        <f t="shared" ref="N78:N80" si="5">SUM(H78:K78)</f>
        <v>37218</v>
      </c>
      <c r="O78" s="42"/>
      <c r="P78" s="40"/>
      <c r="Q78" s="41">
        <v>-37218</v>
      </c>
      <c r="R78" s="42"/>
      <c r="S78" s="40"/>
      <c r="T78" s="41">
        <f>SUM(N78:Q78)</f>
        <v>0</v>
      </c>
      <c r="U78" s="44"/>
    </row>
    <row r="79" spans="1:21" ht="18" customHeight="1" thickBot="1" x14ac:dyDescent="0.2">
      <c r="A79" s="48"/>
      <c r="B79" s="49" t="s">
        <v>71</v>
      </c>
      <c r="C79" s="49"/>
      <c r="D79" s="49"/>
      <c r="E79" s="49"/>
      <c r="F79" s="49"/>
      <c r="G79" s="50"/>
      <c r="H79" s="51">
        <f>SUM(H76:H78)</f>
        <v>-402658</v>
      </c>
      <c r="I79" s="52"/>
      <c r="J79" s="53"/>
      <c r="K79" s="51">
        <f>SUM(K76:K78)</f>
        <v>0</v>
      </c>
      <c r="L79" s="52"/>
      <c r="M79" s="66"/>
      <c r="N79" s="51">
        <f>SUM(N76:N78)</f>
        <v>-402658</v>
      </c>
      <c r="O79" s="52"/>
      <c r="P79" s="66"/>
      <c r="Q79" s="51">
        <f>SUM(Q76:Q78)</f>
        <v>932780</v>
      </c>
      <c r="R79" s="52"/>
      <c r="S79" s="66"/>
      <c r="T79" s="51">
        <f>SUM(T76:T78)</f>
        <v>530122</v>
      </c>
      <c r="U79" s="67"/>
    </row>
    <row r="80" spans="1:21" ht="18.75" customHeight="1" x14ac:dyDescent="0.15">
      <c r="A80" s="68"/>
      <c r="B80" s="57" t="s">
        <v>72</v>
      </c>
      <c r="C80" s="57"/>
      <c r="D80" s="57"/>
      <c r="E80" s="57"/>
      <c r="F80" s="57"/>
      <c r="G80" s="29"/>
      <c r="H80" s="28">
        <v>1604424</v>
      </c>
      <c r="I80" s="30"/>
      <c r="J80" s="31"/>
      <c r="K80" s="28">
        <v>0</v>
      </c>
      <c r="L80" s="30"/>
      <c r="M80" s="29"/>
      <c r="N80" s="28">
        <f t="shared" si="5"/>
        <v>1604424</v>
      </c>
      <c r="O80" s="30"/>
      <c r="P80" s="29"/>
      <c r="Q80" s="28">
        <v>2901101</v>
      </c>
      <c r="R80" s="30"/>
      <c r="S80" s="29"/>
      <c r="T80" s="28">
        <f>SUM(N80:Q80)</f>
        <v>4505525</v>
      </c>
      <c r="U80" s="45"/>
    </row>
    <row r="81" spans="1:21" ht="18.75" customHeight="1" thickBot="1" x14ac:dyDescent="0.2">
      <c r="A81" s="46"/>
      <c r="B81" s="47" t="s">
        <v>73</v>
      </c>
      <c r="C81" s="47"/>
      <c r="D81" s="47"/>
      <c r="E81" s="47"/>
      <c r="F81" s="47"/>
      <c r="G81" s="40"/>
      <c r="H81" s="63">
        <f>SUM(H79:H80)</f>
        <v>1201766</v>
      </c>
      <c r="I81" s="64"/>
      <c r="J81" s="65"/>
      <c r="K81" s="41">
        <f>SUM(K76:K80)</f>
        <v>0</v>
      </c>
      <c r="L81" s="42"/>
      <c r="M81" s="40"/>
      <c r="N81" s="41">
        <f>SUM(H81:K81)</f>
        <v>1201766</v>
      </c>
      <c r="O81" s="42"/>
      <c r="P81" s="40"/>
      <c r="Q81" s="41">
        <f>SUM(Q79:Q80)</f>
        <v>3833881</v>
      </c>
      <c r="R81" s="42"/>
      <c r="S81" s="40"/>
      <c r="T81" s="41">
        <f>SUM(T79:T80)</f>
        <v>5035647</v>
      </c>
      <c r="U81" s="44"/>
    </row>
    <row r="82" spans="1:21" ht="18" customHeight="1" x14ac:dyDescent="0.15">
      <c r="A82" s="69" t="s">
        <v>74</v>
      </c>
      <c r="B82" s="70"/>
      <c r="C82" s="6"/>
      <c r="D82" s="6"/>
      <c r="E82" s="6"/>
      <c r="F82" s="6"/>
      <c r="G82" s="29"/>
      <c r="H82" s="14"/>
      <c r="I82" s="30"/>
      <c r="J82" s="31"/>
      <c r="K82" s="14"/>
      <c r="L82" s="30"/>
      <c r="M82" s="29"/>
      <c r="N82" s="14"/>
      <c r="O82" s="30"/>
      <c r="P82" s="29"/>
      <c r="Q82" s="14"/>
      <c r="R82" s="30"/>
      <c r="S82" s="29"/>
      <c r="T82" s="14"/>
      <c r="U82" s="15"/>
    </row>
    <row r="83" spans="1:21" ht="18" customHeight="1" x14ac:dyDescent="0.15">
      <c r="A83" s="69"/>
      <c r="B83" s="70"/>
      <c r="C83" s="70" t="s">
        <v>75</v>
      </c>
      <c r="D83" s="70"/>
      <c r="E83" s="6"/>
      <c r="F83" s="6"/>
      <c r="G83" s="29"/>
      <c r="H83" s="27">
        <v>0</v>
      </c>
      <c r="I83" s="30"/>
      <c r="J83" s="31"/>
      <c r="K83" s="27">
        <v>0</v>
      </c>
      <c r="L83" s="30"/>
      <c r="M83" s="29"/>
      <c r="N83" s="27">
        <f>SUM(H83:K83)</f>
        <v>0</v>
      </c>
      <c r="O83" s="30"/>
      <c r="P83" s="29"/>
      <c r="Q83" s="27">
        <v>0</v>
      </c>
      <c r="R83" s="30"/>
      <c r="S83" s="29"/>
      <c r="T83" s="27">
        <f>SUM(N83:Q83)</f>
        <v>0</v>
      </c>
      <c r="U83" s="71"/>
    </row>
    <row r="84" spans="1:21" ht="18" customHeight="1" x14ac:dyDescent="0.15">
      <c r="A84" s="16"/>
      <c r="B84" s="17" t="s">
        <v>76</v>
      </c>
      <c r="C84" s="17"/>
      <c r="D84" s="17"/>
      <c r="E84" s="17"/>
      <c r="F84" s="17"/>
      <c r="G84" s="29"/>
      <c r="H84" s="28">
        <f>SUM(H83)</f>
        <v>0</v>
      </c>
      <c r="I84" s="30"/>
      <c r="J84" s="31"/>
      <c r="K84" s="28">
        <v>0</v>
      </c>
      <c r="L84" s="30"/>
      <c r="M84" s="29"/>
      <c r="N84" s="28">
        <f>SUM(H84:K84)</f>
        <v>0</v>
      </c>
      <c r="O84" s="30"/>
      <c r="P84" s="29"/>
      <c r="Q84" s="28">
        <v>0</v>
      </c>
      <c r="R84" s="30"/>
      <c r="S84" s="29"/>
      <c r="T84" s="28">
        <f>SUM(N84:Q84)</f>
        <v>0</v>
      </c>
      <c r="U84" s="45"/>
    </row>
    <row r="85" spans="1:21" ht="18" customHeight="1" x14ac:dyDescent="0.15">
      <c r="A85" s="16"/>
      <c r="B85" s="17" t="s">
        <v>77</v>
      </c>
      <c r="C85" s="17"/>
      <c r="D85" s="17"/>
      <c r="E85" s="17"/>
      <c r="F85" s="17"/>
      <c r="G85" s="29"/>
      <c r="H85" s="18">
        <v>17000000</v>
      </c>
      <c r="I85" s="30"/>
      <c r="J85" s="31"/>
      <c r="K85" s="18">
        <v>0</v>
      </c>
      <c r="L85" s="30"/>
      <c r="M85" s="29"/>
      <c r="N85" s="18">
        <f>SUM(H85:K85)</f>
        <v>17000000</v>
      </c>
      <c r="O85" s="30"/>
      <c r="P85" s="29"/>
      <c r="Q85" s="18">
        <v>0</v>
      </c>
      <c r="R85" s="30"/>
      <c r="S85" s="29"/>
      <c r="T85" s="28">
        <f>SUM(N85:Q85)</f>
        <v>17000000</v>
      </c>
      <c r="U85" s="45"/>
    </row>
    <row r="86" spans="1:21" ht="18" customHeight="1" thickBot="1" x14ac:dyDescent="0.2">
      <c r="A86" s="38"/>
      <c r="B86" s="39" t="s">
        <v>78</v>
      </c>
      <c r="C86" s="39"/>
      <c r="D86" s="39"/>
      <c r="E86" s="39"/>
      <c r="F86" s="39"/>
      <c r="G86" s="40"/>
      <c r="H86" s="41">
        <f>SUM(H84:H85)</f>
        <v>17000000</v>
      </c>
      <c r="I86" s="42"/>
      <c r="J86" s="43"/>
      <c r="K86" s="41">
        <f>SUM(K84:K85)</f>
        <v>0</v>
      </c>
      <c r="L86" s="42"/>
      <c r="M86" s="40"/>
      <c r="N86" s="41">
        <f>SUM(H86:K86)</f>
        <v>17000000</v>
      </c>
      <c r="O86" s="42"/>
      <c r="P86" s="40"/>
      <c r="Q86" s="41">
        <f>SUM(Q84:Q85)</f>
        <v>0</v>
      </c>
      <c r="R86" s="42"/>
      <c r="S86" s="40"/>
      <c r="T86" s="41">
        <f>SUM(N86:Q86)</f>
        <v>17000000</v>
      </c>
      <c r="U86" s="44"/>
    </row>
    <row r="87" spans="1:21" ht="18" customHeight="1" x14ac:dyDescent="0.15">
      <c r="A87" s="69" t="s">
        <v>79</v>
      </c>
      <c r="B87" s="70"/>
      <c r="C87" s="6"/>
      <c r="D87" s="6"/>
      <c r="E87" s="6"/>
      <c r="F87" s="6"/>
      <c r="G87" s="72"/>
      <c r="H87" s="73">
        <f>SUM(H81,H86)</f>
        <v>18201766</v>
      </c>
      <c r="I87" s="74"/>
      <c r="J87" s="75"/>
      <c r="K87" s="73">
        <f>SUM(K81,K86)</f>
        <v>0</v>
      </c>
      <c r="L87" s="74"/>
      <c r="M87" s="72"/>
      <c r="N87" s="73">
        <f>SUM(N81,N86)</f>
        <v>18201766</v>
      </c>
      <c r="O87" s="74"/>
      <c r="P87" s="72"/>
      <c r="Q87" s="73">
        <f>SUM(Q81,Q86)</f>
        <v>3833881</v>
      </c>
      <c r="R87" s="74"/>
      <c r="S87" s="72"/>
      <c r="T87" s="27">
        <f>SUM(N87:Q87)</f>
        <v>22035647</v>
      </c>
      <c r="U87" s="71"/>
    </row>
    <row r="88" spans="1:21" ht="15" customHeight="1" x14ac:dyDescent="0.15">
      <c r="A88" s="36"/>
      <c r="B88" s="36"/>
      <c r="C88" s="36"/>
      <c r="D88" s="36"/>
      <c r="E88" s="36"/>
      <c r="F88" s="36"/>
      <c r="G88" s="3"/>
      <c r="H88" s="5"/>
      <c r="I88" s="4"/>
      <c r="J88" s="5"/>
      <c r="K88" s="5"/>
      <c r="L88" s="4"/>
      <c r="M88" s="3"/>
      <c r="N88" s="5"/>
      <c r="O88" s="4"/>
      <c r="P88" s="3"/>
      <c r="Q88" s="5"/>
      <c r="R88" s="4"/>
      <c r="S88" s="3"/>
      <c r="T88" s="5"/>
      <c r="U88" s="5"/>
    </row>
    <row r="89" spans="1:21" ht="18" customHeight="1" x14ac:dyDescent="0.15">
      <c r="H89" s="79" t="s">
        <v>80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</row>
    <row r="90" spans="1:21" ht="18" customHeight="1" x14ac:dyDescent="0.15">
      <c r="H90" s="80" t="s">
        <v>81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</row>
    <row r="91" spans="1:21" ht="18" customHeight="1" x14ac:dyDescent="0.15"/>
    <row r="92" spans="1:21" ht="18" customHeight="1" x14ac:dyDescent="0.15"/>
    <row r="93" spans="1:21" ht="18" customHeight="1" x14ac:dyDescent="0.15"/>
  </sheetData>
  <mergeCells count="60">
    <mergeCell ref="A1:U1"/>
    <mergeCell ref="A2:U2"/>
    <mergeCell ref="A4:H4"/>
    <mergeCell ref="A5:F7"/>
    <mergeCell ref="G5:O5"/>
    <mergeCell ref="P5:R7"/>
    <mergeCell ref="S5:U7"/>
    <mergeCell ref="G6:I6"/>
    <mergeCell ref="J6:L6"/>
    <mergeCell ref="M6:O7"/>
    <mergeCell ref="S35:U35"/>
    <mergeCell ref="D37:E37"/>
    <mergeCell ref="G7:I7"/>
    <mergeCell ref="J7:L7"/>
    <mergeCell ref="D11:E11"/>
    <mergeCell ref="D13:E13"/>
    <mergeCell ref="D14:E14"/>
    <mergeCell ref="D16:E16"/>
    <mergeCell ref="D43:E43"/>
    <mergeCell ref="D21:E21"/>
    <mergeCell ref="D26:E26"/>
    <mergeCell ref="D28:E28"/>
    <mergeCell ref="D33:E33"/>
    <mergeCell ref="D38:E38"/>
    <mergeCell ref="D39:E39"/>
    <mergeCell ref="D40:E40"/>
    <mergeCell ref="D41:E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68:E68"/>
    <mergeCell ref="D56:E5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H89:U89"/>
    <mergeCell ref="H90:T90"/>
    <mergeCell ref="D69:E69"/>
    <mergeCell ref="D70:E70"/>
    <mergeCell ref="D71:E71"/>
    <mergeCell ref="D72:E72"/>
    <mergeCell ref="D73:E73"/>
    <mergeCell ref="D74:E74"/>
  </mergeCells>
  <phoneticPr fontId="3"/>
  <pageMargins left="1.2598425196850394" right="0.23622047244094491" top="0.55118110236220474" bottom="7.874015748031496E-2" header="0.31496062992125984" footer="0.19685039370078741"/>
  <pageSetup paperSize="9" scale="5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NEC-PC01</dc:creator>
  <cp:lastModifiedBy>被害者支援センター かがわ</cp:lastModifiedBy>
  <dcterms:created xsi:type="dcterms:W3CDTF">2025-07-08T02:43:09Z</dcterms:created>
  <dcterms:modified xsi:type="dcterms:W3CDTF">2025-07-10T01:12:03Z</dcterms:modified>
</cp:coreProperties>
</file>