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かがわ被害者支援センター\Desktop\"/>
    </mc:Choice>
  </mc:AlternateContent>
  <xr:revisionPtr revIDLastSave="0" documentId="13_ncr:1_{72448014-DC0C-47A0-97B5-EFE512AE7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49" r:id="rId1"/>
    <sheet name="Sheet7" sheetId="7" r:id="rId2"/>
  </sheets>
  <definedNames>
    <definedName name="_xlnm.Print_Area" localSheetId="0">予算書!$A$1:$M$91</definedName>
  </definedNames>
  <calcPr calcId="191029"/>
</workbook>
</file>

<file path=xl/calcChain.xml><?xml version="1.0" encoding="utf-8"?>
<calcChain xmlns="http://schemas.openxmlformats.org/spreadsheetml/2006/main">
  <c r="J88" i="49" l="1"/>
  <c r="H88" i="49"/>
  <c r="G88" i="49"/>
  <c r="I88" i="49" s="1"/>
  <c r="I87" i="49"/>
  <c r="L87" i="49" s="1"/>
  <c r="I86" i="49"/>
  <c r="L86" i="49" s="1"/>
  <c r="G86" i="49"/>
  <c r="I85" i="49"/>
  <c r="L85" i="49" s="1"/>
  <c r="I82" i="49"/>
  <c r="L82" i="49" s="1"/>
  <c r="I80" i="49"/>
  <c r="L80" i="49" s="1"/>
  <c r="J78" i="49"/>
  <c r="H78" i="49"/>
  <c r="G78" i="49"/>
  <c r="L77" i="49"/>
  <c r="L76" i="49"/>
  <c r="L75" i="49"/>
  <c r="L74" i="49"/>
  <c r="L73" i="49"/>
  <c r="L72" i="49"/>
  <c r="L71" i="49"/>
  <c r="L70" i="49"/>
  <c r="L69" i="49"/>
  <c r="L68" i="49"/>
  <c r="L67" i="49"/>
  <c r="L66" i="49"/>
  <c r="L65" i="49"/>
  <c r="L64" i="49"/>
  <c r="L63" i="49"/>
  <c r="L62" i="49"/>
  <c r="L61" i="49"/>
  <c r="I58" i="49"/>
  <c r="L58" i="49" s="1"/>
  <c r="I57" i="49"/>
  <c r="L57" i="49" s="1"/>
  <c r="I56" i="49"/>
  <c r="L56" i="49" s="1"/>
  <c r="I55" i="49"/>
  <c r="L55" i="49" s="1"/>
  <c r="I54" i="49"/>
  <c r="L54" i="49" s="1"/>
  <c r="I53" i="49"/>
  <c r="L53" i="49" s="1"/>
  <c r="I52" i="49"/>
  <c r="L52" i="49" s="1"/>
  <c r="L51" i="49"/>
  <c r="I51" i="49"/>
  <c r="I50" i="49"/>
  <c r="L50" i="49" s="1"/>
  <c r="I49" i="49"/>
  <c r="L49" i="49" s="1"/>
  <c r="L48" i="49"/>
  <c r="I48" i="49"/>
  <c r="I47" i="49"/>
  <c r="L47" i="49" s="1"/>
  <c r="I46" i="49"/>
  <c r="L46" i="49" s="1"/>
  <c r="I45" i="49"/>
  <c r="L45" i="49" s="1"/>
  <c r="I44" i="49"/>
  <c r="L44" i="49" s="1"/>
  <c r="I43" i="49"/>
  <c r="L43" i="49" s="1"/>
  <c r="I42" i="49"/>
  <c r="L42" i="49" s="1"/>
  <c r="I41" i="49"/>
  <c r="L41" i="49" s="1"/>
  <c r="I40" i="49"/>
  <c r="L40" i="49" s="1"/>
  <c r="I39" i="49"/>
  <c r="L39" i="49" s="1"/>
  <c r="J36" i="49"/>
  <c r="H36" i="49"/>
  <c r="G36" i="49"/>
  <c r="I35" i="49"/>
  <c r="L35" i="49" s="1"/>
  <c r="I34" i="49"/>
  <c r="L34" i="49" s="1"/>
  <c r="I32" i="49"/>
  <c r="L32" i="49" s="1"/>
  <c r="I31" i="49"/>
  <c r="L31" i="49" s="1"/>
  <c r="I30" i="49"/>
  <c r="L30" i="49" s="1"/>
  <c r="I29" i="49"/>
  <c r="L29" i="49" s="1"/>
  <c r="I26" i="49"/>
  <c r="L26" i="49" s="1"/>
  <c r="I24" i="49"/>
  <c r="L24" i="49" s="1"/>
  <c r="I23" i="49"/>
  <c r="L23" i="49" s="1"/>
  <c r="I22" i="49"/>
  <c r="L22" i="49" s="1"/>
  <c r="L20" i="49" s="1"/>
  <c r="I19" i="49"/>
  <c r="L19" i="49" s="1"/>
  <c r="I18" i="49"/>
  <c r="L18" i="49" s="1"/>
  <c r="I17" i="49"/>
  <c r="L17" i="49" s="1"/>
  <c r="I14" i="49"/>
  <c r="L14" i="49" s="1"/>
  <c r="I13" i="49"/>
  <c r="L13" i="49" s="1"/>
  <c r="I11" i="49"/>
  <c r="L11" i="49" s="1"/>
  <c r="L10" i="49" s="1"/>
  <c r="L12" i="49" l="1"/>
  <c r="L15" i="49"/>
  <c r="L27" i="49"/>
  <c r="J79" i="49"/>
  <c r="J81" i="49" s="1"/>
  <c r="J83" i="49" s="1"/>
  <c r="J89" i="49" s="1"/>
  <c r="L88" i="49"/>
  <c r="L60" i="49"/>
  <c r="H79" i="49"/>
  <c r="I78" i="49"/>
  <c r="L78" i="49" s="1"/>
  <c r="H81" i="49"/>
  <c r="L38" i="49"/>
  <c r="I36" i="49"/>
  <c r="L36" i="49" s="1"/>
  <c r="G79" i="49"/>
  <c r="H83" i="49" l="1"/>
  <c r="H89" i="49" s="1"/>
  <c r="G81" i="49"/>
  <c r="G83" i="49" s="1"/>
  <c r="I79" i="49"/>
  <c r="I81" i="49" l="1"/>
  <c r="L79" i="49"/>
  <c r="L81" i="49" s="1"/>
  <c r="L83" i="49" s="1"/>
  <c r="I83" i="49"/>
  <c r="I89" i="49" s="1"/>
  <c r="L89" i="49" s="1"/>
  <c r="G89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被害者支援センターかがわ</author>
  </authors>
  <commentList>
    <comment ref="J17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sharedStrings.xml><?xml version="1.0" encoding="utf-8"?>
<sst xmlns="http://schemas.openxmlformats.org/spreadsheetml/2006/main" count="122" uniqueCount="80">
  <si>
    <t>受取助成金</t>
    <rPh sb="0" eb="2">
      <t>ウケトリ</t>
    </rPh>
    <rPh sb="2" eb="5">
      <t>ジョセイキン</t>
    </rPh>
    <phoneticPr fontId="1"/>
  </si>
  <si>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</si>
  <si>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</si>
  <si>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</si>
  <si>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</si>
  <si>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</si>
  <si>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</si>
  <si>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</si>
  <si>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</si>
  <si>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</si>
  <si>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</si>
  <si>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</si>
  <si>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</si>
  <si>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</si>
  <si>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</si>
  <si>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</si>
  <si>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</si>
  <si>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</si>
  <si>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</si>
  <si>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</si>
  <si>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</si>
  <si>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</si>
  <si>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特定資産利息</t>
    <rPh sb="0" eb="2">
      <t>トクテイ</t>
    </rPh>
    <rPh sb="2" eb="4">
      <t>シサン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</si>
  <si>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</si>
  <si>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</si>
  <si>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</si>
  <si>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</si>
  <si>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</si>
  <si>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法人会計</t>
    <rPh sb="0" eb="2">
      <t>ホウジン</t>
    </rPh>
    <rPh sb="2" eb="4">
      <t>カイケイ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</si>
  <si>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</si>
  <si>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</si>
  <si>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一般正味財産期首残高</t>
    <phoneticPr fontId="1"/>
  </si>
  <si>
    <t>一般正味財産期末残高</t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</si>
  <si>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</si>
  <si>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</si>
  <si>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賃借料</t>
    <rPh sb="0" eb="3">
      <t>チンシャクリョウ</t>
    </rPh>
    <phoneticPr fontId="1"/>
  </si>
  <si>
    <t>委託料</t>
    <rPh sb="0" eb="3">
      <t>イタクリョウ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</si>
  <si>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</si>
  <si>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当期指定正味財産増減額</t>
    <rPh sb="2" eb="4">
      <t>シテイ</t>
    </rPh>
    <rPh sb="4" eb="6">
      <t>ショウミ</t>
    </rPh>
    <rPh sb="6" eb="8">
      <t>ザイサン</t>
    </rPh>
    <phoneticPr fontId="1"/>
  </si>
  <si>
    <t>指定正味財産期首残高</t>
    <rPh sb="0" eb="2">
      <t>シテイ</t>
    </rPh>
    <phoneticPr fontId="1"/>
  </si>
  <si>
    <t>指定正味財産期末残高</t>
    <rPh sb="0" eb="2">
      <t>シテイ</t>
    </rPh>
    <phoneticPr fontId="1"/>
  </si>
  <si>
    <t>Ⅱ 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</si>
  <si>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Ⅲ 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</si>
  <si>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</si>
  <si>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雑費</t>
    <rPh sb="0" eb="2">
      <t>ザッピ</t>
    </rPh>
    <phoneticPr fontId="1"/>
  </si>
  <si>
    <t>支払負担金</t>
    <rPh sb="0" eb="2">
      <t>シハライ</t>
    </rPh>
    <rPh sb="2" eb="5">
      <t>フタンキン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</si>
  <si>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</si>
  <si>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</si>
  <si>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</si>
  <si>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１.経常収益</t>
    <rPh sb="2" eb="4">
      <t>ケイジョウ</t>
    </rPh>
    <rPh sb="4" eb="6">
      <t>シュウエキ</t>
    </rPh>
    <phoneticPr fontId="1"/>
  </si>
  <si>
    <t>経常収益計</t>
    <rPh sb="0" eb="2">
      <t>ケイジョウ</t>
    </rPh>
    <phoneticPr fontId="1"/>
  </si>
  <si>
    <t>２.経常費用</t>
    <rPh sb="2" eb="4">
      <t>ケイジョウ</t>
    </rPh>
    <rPh sb="4" eb="6">
      <t>ヒヨウ</t>
    </rPh>
    <rPh sb="5" eb="6">
      <t>ケイヒ</t>
    </rPh>
    <phoneticPr fontId="1"/>
  </si>
  <si>
    <t>経常費用計</t>
    <rPh sb="0" eb="2">
      <t>ケイジョウ</t>
    </rPh>
    <phoneticPr fontId="1"/>
  </si>
  <si>
    <t>被害者
支援事業</t>
    <rPh sb="0" eb="3">
      <t>ヒガイシャ</t>
    </rPh>
    <rPh sb="4" eb="6">
      <t>シエン</t>
    </rPh>
    <rPh sb="6" eb="8">
      <t>ジギョウ</t>
    </rPh>
    <phoneticPr fontId="1"/>
  </si>
  <si>
    <t>当期経常増減額</t>
    <rPh sb="2" eb="4">
      <t>ケイジョウ</t>
    </rPh>
    <phoneticPr fontId="1"/>
  </si>
  <si>
    <t>小計</t>
    <rPh sb="0" eb="2">
      <t>ショウケイ</t>
    </rPh>
    <phoneticPr fontId="1"/>
  </si>
  <si>
    <t>公益１</t>
    <rPh sb="0" eb="2">
      <t>コウエキ</t>
    </rPh>
    <phoneticPr fontId="1"/>
  </si>
  <si>
    <t>公益２</t>
    <phoneticPr fontId="1"/>
  </si>
  <si>
    <t>性暴力被害
者支援事業</t>
    <rPh sb="0" eb="1">
      <t>セイ</t>
    </rPh>
    <rPh sb="1" eb="3">
      <t>ボウリョク</t>
    </rPh>
    <rPh sb="3" eb="5">
      <t>ヒガイ</t>
    </rPh>
    <rPh sb="6" eb="7">
      <t>シャ</t>
    </rPh>
    <rPh sb="7" eb="9">
      <t>シエン</t>
    </rPh>
    <rPh sb="9" eb="11">
      <t>ジギョウ</t>
    </rPh>
    <phoneticPr fontId="1"/>
  </si>
  <si>
    <t>調整前当期経常増減額</t>
    <rPh sb="0" eb="2">
      <t>チョウセイ</t>
    </rPh>
    <rPh sb="2" eb="3">
      <t>マエ</t>
    </rPh>
    <rPh sb="5" eb="7">
      <t>ケイジョウ</t>
    </rPh>
    <phoneticPr fontId="1"/>
  </si>
  <si>
    <t>公益２</t>
    <rPh sb="0" eb="2">
      <t>コウエキ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</si>
  <si>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</si>
  <si>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法人会計から公益会計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</si>
  <si>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　</t>
    <phoneticPr fontId="1"/>
  </si>
  <si>
    <t>令和５年４月１日から令和６年３月31日まで</t>
    <rPh sb="0" eb="2">
      <t>レイワ</t>
    </rPh>
    <rPh sb="10" eb="12">
      <t>レイワ</t>
    </rPh>
    <phoneticPr fontId="1"/>
  </si>
  <si>
    <t>香川県警察協会</t>
    <rPh sb="0" eb="3">
      <t>カガワケン</t>
    </rPh>
    <rPh sb="3" eb="5">
      <t>ケイサツ</t>
    </rPh>
    <rPh sb="5" eb="7">
      <t>キョウカイ</t>
    </rPh>
    <phoneticPr fontId="1"/>
  </si>
  <si>
    <t>テーマ募金助成金</t>
    <rPh sb="3" eb="5">
      <t>ボキン</t>
    </rPh>
    <rPh sb="5" eb="8">
      <t>ジョセイキン</t>
    </rPh>
    <phoneticPr fontId="1"/>
  </si>
  <si>
    <t>日本財団</t>
    <rPh sb="0" eb="2">
      <t>ニホン</t>
    </rPh>
    <rPh sb="2" eb="4">
      <t>ザイダン</t>
    </rPh>
    <phoneticPr fontId="1"/>
  </si>
  <si>
    <t>香川県警察本部</t>
    <rPh sb="0" eb="3">
      <t>カガワケン</t>
    </rPh>
    <rPh sb="3" eb="5">
      <t>ケイサツ</t>
    </rPh>
    <rPh sb="5" eb="7">
      <t>ホンブ</t>
    </rPh>
    <phoneticPr fontId="1"/>
  </si>
  <si>
    <t>香川県</t>
    <rPh sb="0" eb="3">
      <t>カガワケン</t>
    </rPh>
    <phoneticPr fontId="1"/>
  </si>
  <si>
    <t>一般</t>
    <rPh sb="0" eb="2">
      <t>イッパン</t>
    </rPh>
    <phoneticPr fontId="1"/>
  </si>
  <si>
    <t>警察職員</t>
    <rPh sb="0" eb="2">
      <t>ケイサツ</t>
    </rPh>
    <rPh sb="2" eb="4">
      <t>ショクイン</t>
    </rPh>
    <phoneticPr fontId="1"/>
  </si>
  <si>
    <t>支援自販機</t>
    <rPh sb="0" eb="2">
      <t>シエン</t>
    </rPh>
    <rPh sb="2" eb="5">
      <t>ジハンキ</t>
    </rPh>
    <phoneticPr fontId="1"/>
  </si>
  <si>
    <t>[</t>
    <phoneticPr fontId="1"/>
  </si>
  <si>
    <t>]</t>
  </si>
  <si>
    <t>各市町</t>
    <rPh sb="0" eb="2">
      <t>カクシ</t>
    </rPh>
    <rPh sb="2" eb="3">
      <t>マチ</t>
    </rPh>
    <phoneticPr fontId="1"/>
  </si>
  <si>
    <t>指定正味財産振替</t>
    <rPh sb="0" eb="2">
      <t>シテイ</t>
    </rPh>
    <rPh sb="2" eb="4">
      <t>ショウミ</t>
    </rPh>
    <rPh sb="4" eb="6">
      <t>ザイサン</t>
    </rPh>
    <rPh sb="6" eb="8">
      <t>フリカエ</t>
    </rPh>
    <phoneticPr fontId="1"/>
  </si>
  <si>
    <t>事業収益</t>
    <rPh sb="0" eb="2">
      <t>ジギョウ</t>
    </rPh>
    <rPh sb="2" eb="4">
      <t>シュウエキ</t>
    </rPh>
    <phoneticPr fontId="1"/>
  </si>
  <si>
    <t>※なお、当該予算については、香川県議会における議決が予算成立の条件である。</t>
    <rPh sb="4" eb="6">
      <t>トウガイ</t>
    </rPh>
    <rPh sb="6" eb="8">
      <t>ヨサン</t>
    </rPh>
    <rPh sb="14" eb="16">
      <t>カガワ</t>
    </rPh>
    <rPh sb="16" eb="19">
      <t>ケンギカイ</t>
    </rPh>
    <rPh sb="23" eb="25">
      <t>ギケツ</t>
    </rPh>
    <rPh sb="26" eb="28">
      <t>ヨサン</t>
    </rPh>
    <rPh sb="28" eb="30">
      <t>セイリツ</t>
    </rPh>
    <rPh sb="31" eb="33">
      <t>ジョウケン</t>
    </rPh>
    <phoneticPr fontId="1"/>
  </si>
  <si>
    <t>令 和 ５ 年 度 収 支 予 算 書 内 訳 表</t>
    <rPh sb="0" eb="1">
      <t>レイ</t>
    </rPh>
    <rPh sb="2" eb="3">
      <t>カズ</t>
    </rPh>
    <rPh sb="6" eb="7">
      <t>ネン</t>
    </rPh>
    <rPh sb="8" eb="9">
      <t>タビ</t>
    </rPh>
    <rPh sb="10" eb="11">
      <t>シュウ</t>
    </rPh>
    <rPh sb="12" eb="13">
      <t>シ</t>
    </rPh>
    <rPh sb="14" eb="15">
      <t>ヨ</t>
    </rPh>
    <rPh sb="16" eb="17">
      <t>サン</t>
    </rPh>
    <rPh sb="18" eb="19">
      <t>ショ</t>
    </rPh>
    <rPh sb="20" eb="21">
      <t>ナイ</t>
    </rPh>
    <rPh sb="22" eb="23">
      <t>ヤク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</si>
</sst>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176" fontId="3" fillId="0" borderId="10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1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10" xfId="0" applyNumberFormat="1" applyFont="1" applyBorder="1" applyAlignment="1">
      <alignment horizontal="right"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center" vertical="center" wrapText="1" shrinkToFit="1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shrinkToFit="1"/>
    </xf>
    <xf numFmtId="176" fontId="3" fillId="0" borderId="13" xfId="0" applyNumberFormat="1" applyFont="1" applyBorder="1">
      <alignment vertical="center"/>
    </xf>
    <xf numFmtId="176" fontId="3" fillId="0" borderId="16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7" fontId="3" fillId="0" borderId="7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vertical="center" wrapText="1"/>
    </xf>
    <xf numFmtId="176" fontId="2" fillId="0" borderId="13" xfId="0" applyNumberFormat="1" applyFont="1" applyBorder="1" applyAlignment="1">
      <alignment vertical="center" wrapText="1"/>
    </xf>
    <xf numFmtId="176" fontId="3" fillId="0" borderId="23" xfId="0" applyNumberFormat="1" applyFont="1" applyBorder="1" applyAlignment="1">
      <alignment vertical="center" shrinkToFit="1"/>
    </xf>
    <xf numFmtId="176" fontId="3" fillId="0" borderId="23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0" xfId="0" applyNumberFormat="1" applyFont="1" applyAlignment="1">
      <alignment horizontal="left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5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1.25" style="10" customWidth="1"/>
    <col min="2" max="3" width="2.25" style="10" customWidth="1"/>
    <col min="4" max="4" width="2.5" style="10" customWidth="1"/>
    <col min="5" max="5" width="25" style="10" customWidth="1"/>
    <col min="6" max="6" width="3.875" style="10" customWidth="1"/>
    <col min="7" max="10" width="21.25" style="10" customWidth="1"/>
    <col min="11" max="11" width="1.625" style="10" customWidth="1"/>
    <col min="12" max="12" width="21.25" style="10" customWidth="1"/>
    <col min="13" max="13" width="1.75" style="10" customWidth="1"/>
    <col min="14" max="16384" width="9" style="10"/>
  </cols>
  <sheetData>
    <row r="1" spans="1:13" ht="31.5" customHeight="1" x14ac:dyDescent="0.15">
      <c r="A1" s="86" t="s">
        <v>79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8" customHeight="1" x14ac:dyDescent="0.15">
      <c r="A2" s="87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3.5" customHeight="1" x14ac:dyDescent="0.15">
      <c r="A3" s="70"/>
      <c r="B3" s="70"/>
      <c r="C3" s="70"/>
      <c r="D3" s="70"/>
      <c r="E3" s="70"/>
      <c r="F3" s="70"/>
      <c r="G3" s="70"/>
      <c r="H3" s="70"/>
      <c r="I3" s="48"/>
      <c r="J3" s="70"/>
      <c r="K3" s="70"/>
      <c r="L3" s="70"/>
      <c r="M3" s="70"/>
    </row>
    <row r="4" spans="1:13" ht="18.75" customHeight="1" x14ac:dyDescent="0.15">
      <c r="A4" s="88" t="s">
        <v>33</v>
      </c>
      <c r="B4" s="88"/>
      <c r="C4" s="88"/>
      <c r="D4" s="88"/>
      <c r="E4" s="88"/>
      <c r="F4" s="88"/>
      <c r="G4" s="89"/>
      <c r="H4" s="48"/>
      <c r="I4" s="48"/>
      <c r="J4" s="71"/>
      <c r="K4" s="71"/>
      <c r="L4" s="71" t="s">
        <v>3</v>
      </c>
      <c r="M4" s="71"/>
    </row>
    <row r="5" spans="1:13" ht="22.5" customHeight="1" x14ac:dyDescent="0.15">
      <c r="A5" s="90" t="s">
        <v>30</v>
      </c>
      <c r="B5" s="91"/>
      <c r="C5" s="91"/>
      <c r="D5" s="91"/>
      <c r="E5" s="91"/>
      <c r="F5" s="92"/>
      <c r="G5" s="99" t="s">
        <v>48</v>
      </c>
      <c r="H5" s="100"/>
      <c r="I5" s="101"/>
      <c r="J5" s="102" t="s">
        <v>28</v>
      </c>
      <c r="K5" s="90" t="s">
        <v>29</v>
      </c>
      <c r="L5" s="91"/>
      <c r="M5" s="92"/>
    </row>
    <row r="6" spans="1:13" ht="17.25" customHeight="1" x14ac:dyDescent="0.15">
      <c r="A6" s="93"/>
      <c r="B6" s="94"/>
      <c r="C6" s="94"/>
      <c r="D6" s="94"/>
      <c r="E6" s="94"/>
      <c r="F6" s="95"/>
      <c r="G6" s="50" t="s">
        <v>56</v>
      </c>
      <c r="H6" s="50" t="s">
        <v>57</v>
      </c>
      <c r="I6" s="103" t="s">
        <v>55</v>
      </c>
      <c r="J6" s="102"/>
      <c r="K6" s="93"/>
      <c r="L6" s="94"/>
      <c r="M6" s="95"/>
    </row>
    <row r="7" spans="1:13" ht="30.75" customHeight="1" x14ac:dyDescent="0.15">
      <c r="A7" s="96"/>
      <c r="B7" s="97"/>
      <c r="C7" s="97"/>
      <c r="D7" s="97"/>
      <c r="E7" s="97"/>
      <c r="F7" s="98"/>
      <c r="G7" s="50" t="s">
        <v>53</v>
      </c>
      <c r="H7" s="43" t="s">
        <v>58</v>
      </c>
      <c r="I7" s="104"/>
      <c r="J7" s="102"/>
      <c r="K7" s="93"/>
      <c r="L7" s="94"/>
      <c r="M7" s="95"/>
    </row>
    <row r="8" spans="1:13" ht="18" customHeight="1" x14ac:dyDescent="0.15">
      <c r="A8" s="11" t="s">
        <v>43</v>
      </c>
      <c r="B8" s="12"/>
      <c r="C8" s="13"/>
      <c r="D8" s="13"/>
      <c r="E8" s="13"/>
      <c r="F8" s="14"/>
      <c r="G8" s="75"/>
      <c r="H8" s="75"/>
      <c r="I8" s="75"/>
      <c r="J8" s="51"/>
      <c r="K8" s="51"/>
      <c r="L8" s="13"/>
      <c r="M8" s="14"/>
    </row>
    <row r="9" spans="1:13" ht="18" customHeight="1" x14ac:dyDescent="0.15">
      <c r="A9" s="15"/>
      <c r="B9" s="16" t="s">
        <v>49</v>
      </c>
      <c r="C9" s="16"/>
      <c r="D9" s="16"/>
      <c r="E9" s="16"/>
      <c r="F9" s="16"/>
      <c r="G9" s="17"/>
      <c r="H9" s="17"/>
      <c r="I9" s="17"/>
      <c r="J9" s="15"/>
      <c r="K9" s="22"/>
      <c r="L9" s="23"/>
      <c r="M9" s="24"/>
    </row>
    <row r="10" spans="1:13" ht="18" customHeight="1" x14ac:dyDescent="0.15">
      <c r="A10" s="15"/>
      <c r="B10" s="16"/>
      <c r="C10" s="16" t="s">
        <v>4</v>
      </c>
      <c r="D10" s="16"/>
      <c r="E10" s="16"/>
      <c r="F10" s="16"/>
      <c r="G10" s="6"/>
      <c r="H10" s="6"/>
      <c r="I10" s="6"/>
      <c r="J10" s="19"/>
      <c r="K10" s="19" t="s">
        <v>73</v>
      </c>
      <c r="L10" s="46">
        <f>SUM(L11)</f>
        <v>930</v>
      </c>
      <c r="M10" s="8" t="s">
        <v>74</v>
      </c>
    </row>
    <row r="11" spans="1:13" ht="18" customHeight="1" x14ac:dyDescent="0.15">
      <c r="A11" s="15"/>
      <c r="B11" s="16"/>
      <c r="C11" s="16"/>
      <c r="D11" s="81" t="s">
        <v>22</v>
      </c>
      <c r="E11" s="81"/>
      <c r="F11" s="18"/>
      <c r="G11" s="4">
        <v>860</v>
      </c>
      <c r="H11" s="4">
        <v>0</v>
      </c>
      <c r="I11" s="2">
        <f>SUM(G11:H11)</f>
        <v>860</v>
      </c>
      <c r="J11" s="52">
        <v>70</v>
      </c>
      <c r="K11" s="7"/>
      <c r="L11" s="3">
        <f>SUM(I11:J11)</f>
        <v>930</v>
      </c>
      <c r="M11" s="9"/>
    </row>
    <row r="12" spans="1:13" ht="18" customHeight="1" x14ac:dyDescent="0.15">
      <c r="A12" s="15"/>
      <c r="B12" s="16"/>
      <c r="C12" s="16" t="s">
        <v>11</v>
      </c>
      <c r="D12" s="16"/>
      <c r="E12" s="16"/>
      <c r="F12" s="18"/>
      <c r="G12" s="6"/>
      <c r="H12" s="6"/>
      <c r="I12" s="2"/>
      <c r="J12" s="19"/>
      <c r="K12" s="19" t="s">
        <v>73</v>
      </c>
      <c r="L12" s="46">
        <f>SUM(L13:L14)</f>
        <v>940000</v>
      </c>
      <c r="M12" s="8" t="s">
        <v>74</v>
      </c>
    </row>
    <row r="13" spans="1:13" ht="18.75" customHeight="1" x14ac:dyDescent="0.15">
      <c r="A13" s="15"/>
      <c r="B13" s="16"/>
      <c r="C13" s="16"/>
      <c r="D13" s="81" t="s">
        <v>34</v>
      </c>
      <c r="E13" s="81"/>
      <c r="F13" s="18"/>
      <c r="G13" s="2">
        <v>120000</v>
      </c>
      <c r="H13" s="2">
        <v>0</v>
      </c>
      <c r="I13" s="2">
        <f>SUM(G13:H13)</f>
        <v>120000</v>
      </c>
      <c r="J13" s="19">
        <v>120000</v>
      </c>
      <c r="K13" s="19"/>
      <c r="L13" s="46">
        <f>SUM(I13:J13)</f>
        <v>240000</v>
      </c>
      <c r="M13" s="8"/>
    </row>
    <row r="14" spans="1:13" ht="18" customHeight="1" x14ac:dyDescent="0.15">
      <c r="A14" s="15"/>
      <c r="B14" s="16"/>
      <c r="C14" s="16"/>
      <c r="D14" s="81" t="s">
        <v>37</v>
      </c>
      <c r="E14" s="81"/>
      <c r="F14" s="18"/>
      <c r="G14" s="4">
        <v>280000</v>
      </c>
      <c r="H14" s="4">
        <v>0</v>
      </c>
      <c r="I14" s="2">
        <f>SUM(G14:H14)</f>
        <v>280000</v>
      </c>
      <c r="J14" s="7">
        <v>420000</v>
      </c>
      <c r="K14" s="19"/>
      <c r="L14" s="46">
        <f>SUM(I14:J14)</f>
        <v>700000</v>
      </c>
      <c r="M14" s="8"/>
    </row>
    <row r="15" spans="1:13" ht="18" customHeight="1" x14ac:dyDescent="0.15">
      <c r="A15" s="22"/>
      <c r="B15" s="23"/>
      <c r="C15" s="23" t="s">
        <v>77</v>
      </c>
      <c r="D15" s="23"/>
      <c r="E15" s="23"/>
      <c r="F15" s="24"/>
      <c r="G15" s="6"/>
      <c r="H15" s="6"/>
      <c r="I15" s="2"/>
      <c r="J15" s="19"/>
      <c r="K15" s="19" t="s">
        <v>73</v>
      </c>
      <c r="L15" s="46">
        <f>SUM(L17:L19)</f>
        <v>21064000</v>
      </c>
      <c r="M15" s="8" t="s">
        <v>74</v>
      </c>
    </row>
    <row r="16" spans="1:13" ht="18.75" customHeight="1" x14ac:dyDescent="0.15">
      <c r="A16" s="15"/>
      <c r="B16" s="16"/>
      <c r="C16" s="16"/>
      <c r="D16" s="81" t="s">
        <v>10</v>
      </c>
      <c r="E16" s="81"/>
      <c r="F16" s="18"/>
      <c r="G16" s="18"/>
      <c r="H16" s="17"/>
      <c r="I16" s="17"/>
      <c r="J16" s="15"/>
      <c r="K16" s="19"/>
      <c r="L16" s="67">
        <v>-21064000</v>
      </c>
      <c r="M16" s="24"/>
    </row>
    <row r="17" spans="1:13" ht="18.75" customHeight="1" x14ac:dyDescent="0.15">
      <c r="A17" s="15"/>
      <c r="B17" s="16"/>
      <c r="C17" s="16"/>
      <c r="D17" s="16"/>
      <c r="E17" s="12" t="s">
        <v>68</v>
      </c>
      <c r="F17" s="18"/>
      <c r="G17" s="25">
        <v>4519000</v>
      </c>
      <c r="H17" s="6">
        <v>0</v>
      </c>
      <c r="I17" s="2">
        <f>SUM(G17:H17)</f>
        <v>4519000</v>
      </c>
      <c r="J17" s="19">
        <v>306000</v>
      </c>
      <c r="K17" s="19"/>
      <c r="L17" s="46">
        <f>SUM(I17:J17)</f>
        <v>4825000</v>
      </c>
      <c r="M17" s="8"/>
    </row>
    <row r="18" spans="1:13" ht="18.75" customHeight="1" x14ac:dyDescent="0.15">
      <c r="A18" s="15"/>
      <c r="B18" s="16"/>
      <c r="C18" s="16"/>
      <c r="D18" s="16"/>
      <c r="E18" s="12" t="s">
        <v>69</v>
      </c>
      <c r="F18" s="18"/>
      <c r="G18" s="25">
        <v>2000000</v>
      </c>
      <c r="H18" s="6">
        <v>0</v>
      </c>
      <c r="I18" s="2">
        <f t="shared" ref="I18:I26" si="0">SUM(G18:H18)</f>
        <v>2000000</v>
      </c>
      <c r="J18" s="19">
        <v>440000</v>
      </c>
      <c r="K18" s="19"/>
      <c r="L18" s="46">
        <f t="shared" ref="L18:L26" si="1">SUM(I18:J18)</f>
        <v>2440000</v>
      </c>
      <c r="M18" s="8"/>
    </row>
    <row r="19" spans="1:13" ht="18.75" customHeight="1" x14ac:dyDescent="0.15">
      <c r="A19" s="22"/>
      <c r="B19" s="23"/>
      <c r="C19" s="23"/>
      <c r="D19" s="23"/>
      <c r="E19" s="76" t="s">
        <v>69</v>
      </c>
      <c r="F19" s="24"/>
      <c r="G19" s="8">
        <v>0</v>
      </c>
      <c r="H19" s="2">
        <v>13799000</v>
      </c>
      <c r="I19" s="2">
        <f t="shared" si="0"/>
        <v>13799000</v>
      </c>
      <c r="J19" s="19">
        <v>0</v>
      </c>
      <c r="K19" s="19"/>
      <c r="L19" s="46">
        <f t="shared" si="1"/>
        <v>13799000</v>
      </c>
      <c r="M19" s="8"/>
    </row>
    <row r="20" spans="1:13" ht="18.75" customHeight="1" x14ac:dyDescent="0.15">
      <c r="A20" s="22"/>
      <c r="B20" s="23"/>
      <c r="C20" s="23" t="s">
        <v>5</v>
      </c>
      <c r="D20" s="23"/>
      <c r="E20" s="76"/>
      <c r="F20" s="24"/>
      <c r="G20" s="8"/>
      <c r="H20" s="2"/>
      <c r="I20" s="2"/>
      <c r="J20" s="19"/>
      <c r="K20" s="19" t="s">
        <v>73</v>
      </c>
      <c r="L20" s="46">
        <f>SUM(L22:L24,L26)</f>
        <v>8930000</v>
      </c>
      <c r="M20" s="8" t="s">
        <v>74</v>
      </c>
    </row>
    <row r="21" spans="1:13" ht="18" customHeight="1" x14ac:dyDescent="0.15">
      <c r="A21" s="15"/>
      <c r="B21" s="16"/>
      <c r="C21" s="16"/>
      <c r="D21" s="81" t="s">
        <v>0</v>
      </c>
      <c r="E21" s="81"/>
      <c r="F21" s="18"/>
      <c r="G21" s="17"/>
      <c r="H21" s="17"/>
      <c r="I21" s="17"/>
      <c r="J21" s="15"/>
      <c r="K21" s="19"/>
      <c r="L21" s="67">
        <v>-7430000</v>
      </c>
      <c r="M21" s="24"/>
    </row>
    <row r="22" spans="1:13" ht="18" customHeight="1" x14ac:dyDescent="0.15">
      <c r="A22" s="15"/>
      <c r="B22" s="16"/>
      <c r="C22" s="16"/>
      <c r="D22" s="16"/>
      <c r="E22" s="16" t="s">
        <v>67</v>
      </c>
      <c r="F22" s="18"/>
      <c r="G22" s="8">
        <v>4310000</v>
      </c>
      <c r="H22" s="2">
        <v>0</v>
      </c>
      <c r="I22" s="2">
        <f>SUM(G22:H22)</f>
        <v>4310000</v>
      </c>
      <c r="J22" s="19">
        <v>370000</v>
      </c>
      <c r="K22" s="19"/>
      <c r="L22" s="46">
        <f>SUM(I22:J22)</f>
        <v>4680000</v>
      </c>
      <c r="M22" s="8"/>
    </row>
    <row r="23" spans="1:13" ht="18" customHeight="1" x14ac:dyDescent="0.15">
      <c r="A23" s="15"/>
      <c r="B23" s="16"/>
      <c r="C23" s="16"/>
      <c r="D23" s="16"/>
      <c r="E23" s="16" t="s">
        <v>65</v>
      </c>
      <c r="F23" s="18"/>
      <c r="G23" s="8">
        <v>1400000</v>
      </c>
      <c r="H23" s="2">
        <v>0</v>
      </c>
      <c r="I23" s="2">
        <f t="shared" si="0"/>
        <v>1400000</v>
      </c>
      <c r="J23" s="19">
        <v>600000</v>
      </c>
      <c r="K23" s="52"/>
      <c r="L23" s="53">
        <f t="shared" si="1"/>
        <v>2000000</v>
      </c>
      <c r="M23" s="54"/>
    </row>
    <row r="24" spans="1:13" ht="18" customHeight="1" x14ac:dyDescent="0.15">
      <c r="A24" s="15"/>
      <c r="B24" s="16"/>
      <c r="C24" s="16"/>
      <c r="D24" s="16"/>
      <c r="E24" s="16" t="s">
        <v>66</v>
      </c>
      <c r="F24" s="18"/>
      <c r="G24" s="25">
        <v>525000</v>
      </c>
      <c r="H24" s="6">
        <v>0</v>
      </c>
      <c r="I24" s="2">
        <f t="shared" si="0"/>
        <v>525000</v>
      </c>
      <c r="J24" s="52">
        <v>225000</v>
      </c>
      <c r="K24" s="19"/>
      <c r="L24" s="46">
        <f t="shared" si="1"/>
        <v>750000</v>
      </c>
      <c r="M24" s="8"/>
    </row>
    <row r="25" spans="1:13" ht="18.75" customHeight="1" x14ac:dyDescent="0.15">
      <c r="A25" s="15"/>
      <c r="B25" s="16"/>
      <c r="C25" s="16"/>
      <c r="D25" s="81" t="s">
        <v>25</v>
      </c>
      <c r="E25" s="81"/>
      <c r="F25" s="18"/>
      <c r="G25" s="2"/>
      <c r="H25" s="2"/>
      <c r="I25" s="34"/>
      <c r="J25" s="19"/>
      <c r="K25" s="52"/>
      <c r="L25" s="67">
        <v>-1500000</v>
      </c>
      <c r="M25" s="54"/>
    </row>
    <row r="26" spans="1:13" ht="18.75" customHeight="1" x14ac:dyDescent="0.15">
      <c r="A26" s="20"/>
      <c r="D26" s="69"/>
      <c r="E26" s="10" t="s">
        <v>75</v>
      </c>
      <c r="F26" s="21"/>
      <c r="G26" s="4">
        <v>1500000</v>
      </c>
      <c r="H26" s="4">
        <v>0</v>
      </c>
      <c r="I26" s="34">
        <f t="shared" si="0"/>
        <v>1500000</v>
      </c>
      <c r="J26" s="34">
        <v>0</v>
      </c>
      <c r="K26" s="52"/>
      <c r="L26" s="53">
        <f t="shared" si="1"/>
        <v>1500000</v>
      </c>
      <c r="M26" s="54"/>
    </row>
    <row r="27" spans="1:13" ht="18.75" customHeight="1" x14ac:dyDescent="0.15">
      <c r="A27" s="15"/>
      <c r="B27" s="16"/>
      <c r="C27" s="16" t="s">
        <v>6</v>
      </c>
      <c r="D27" s="16"/>
      <c r="E27" s="68"/>
      <c r="F27" s="18"/>
      <c r="G27" s="6"/>
      <c r="H27" s="6"/>
      <c r="I27" s="2"/>
      <c r="J27" s="34"/>
      <c r="K27" s="19" t="s">
        <v>73</v>
      </c>
      <c r="L27" s="46">
        <f>SUM(L29:L32)</f>
        <v>6300000</v>
      </c>
      <c r="M27" s="8" t="s">
        <v>74</v>
      </c>
    </row>
    <row r="28" spans="1:13" ht="18.75" customHeight="1" x14ac:dyDescent="0.15">
      <c r="A28" s="15"/>
      <c r="B28" s="16"/>
      <c r="C28" s="16"/>
      <c r="D28" s="81" t="s">
        <v>6</v>
      </c>
      <c r="E28" s="81"/>
      <c r="F28" s="18"/>
      <c r="G28" s="17"/>
      <c r="H28" s="17"/>
      <c r="I28" s="17"/>
      <c r="J28" s="15"/>
      <c r="K28" s="15"/>
      <c r="L28" s="16"/>
      <c r="M28" s="18"/>
    </row>
    <row r="29" spans="1:13" ht="18.75" customHeight="1" x14ac:dyDescent="0.15">
      <c r="A29" s="15"/>
      <c r="B29" s="16"/>
      <c r="C29" s="16"/>
      <c r="D29" s="16"/>
      <c r="E29" s="16" t="s">
        <v>70</v>
      </c>
      <c r="F29" s="18"/>
      <c r="G29" s="25">
        <v>280000</v>
      </c>
      <c r="H29" s="6">
        <v>0</v>
      </c>
      <c r="I29" s="2">
        <f>SUM(G29:H29)</f>
        <v>280000</v>
      </c>
      <c r="J29" s="19">
        <v>120000</v>
      </c>
      <c r="K29" s="19"/>
      <c r="L29" s="46">
        <f>SUM(I29:J29)</f>
        <v>400000</v>
      </c>
      <c r="M29" s="8"/>
    </row>
    <row r="30" spans="1:13" ht="18.75" customHeight="1" x14ac:dyDescent="0.15">
      <c r="A30" s="15"/>
      <c r="B30" s="16"/>
      <c r="C30" s="16"/>
      <c r="D30" s="16"/>
      <c r="E30" s="16" t="s">
        <v>71</v>
      </c>
      <c r="F30" s="18"/>
      <c r="G30" s="25">
        <v>1470000</v>
      </c>
      <c r="H30" s="6">
        <v>0</v>
      </c>
      <c r="I30" s="2">
        <f>SUM(G30:H30)</f>
        <v>1470000</v>
      </c>
      <c r="J30" s="19">
        <v>630000</v>
      </c>
      <c r="K30" s="19"/>
      <c r="L30" s="46">
        <f>SUM(I30:J30)</f>
        <v>2100000</v>
      </c>
      <c r="M30" s="8"/>
    </row>
    <row r="31" spans="1:13" ht="18.75" customHeight="1" x14ac:dyDescent="0.15">
      <c r="A31" s="20"/>
      <c r="D31" s="77"/>
      <c r="E31" s="10" t="s">
        <v>72</v>
      </c>
      <c r="F31" s="21"/>
      <c r="G31" s="6">
        <v>1960000</v>
      </c>
      <c r="H31" s="6">
        <v>0</v>
      </c>
      <c r="I31" s="2">
        <f>SUM(G31:H31)</f>
        <v>1960000</v>
      </c>
      <c r="J31" s="19">
        <v>840000</v>
      </c>
      <c r="K31" s="19"/>
      <c r="L31" s="46">
        <f>SUM(I31:J31)</f>
        <v>2800000</v>
      </c>
      <c r="M31" s="8"/>
    </row>
    <row r="32" spans="1:13" ht="18.75" customHeight="1" x14ac:dyDescent="0.15">
      <c r="A32" s="15"/>
      <c r="B32" s="16"/>
      <c r="C32" s="16"/>
      <c r="D32" s="78"/>
      <c r="E32" s="16" t="s">
        <v>76</v>
      </c>
      <c r="F32" s="18"/>
      <c r="G32" s="6">
        <v>1000000</v>
      </c>
      <c r="H32" s="6">
        <v>0</v>
      </c>
      <c r="I32" s="2">
        <f>SUM(G32:H32)</f>
        <v>1000000</v>
      </c>
      <c r="J32" s="19">
        <v>0</v>
      </c>
      <c r="K32" s="19"/>
      <c r="L32" s="46">
        <f>SUM(I32:J32)</f>
        <v>1000000</v>
      </c>
      <c r="M32" s="8"/>
    </row>
    <row r="33" spans="1:13" ht="18" customHeight="1" x14ac:dyDescent="0.15">
      <c r="A33" s="15"/>
      <c r="B33" s="16"/>
      <c r="C33" s="16" t="s">
        <v>1</v>
      </c>
      <c r="D33" s="16"/>
      <c r="E33" s="16"/>
      <c r="F33" s="18"/>
      <c r="G33" s="6"/>
      <c r="H33" s="6"/>
      <c r="I33" s="2"/>
      <c r="J33" s="19"/>
      <c r="K33" s="19" t="s">
        <v>73</v>
      </c>
      <c r="L33" s="53">
        <v>480</v>
      </c>
      <c r="M33" s="8" t="s">
        <v>74</v>
      </c>
    </row>
    <row r="34" spans="1:13" ht="18" customHeight="1" x14ac:dyDescent="0.15">
      <c r="A34" s="15"/>
      <c r="B34" s="16"/>
      <c r="C34" s="16"/>
      <c r="D34" s="81" t="s">
        <v>2</v>
      </c>
      <c r="E34" s="81"/>
      <c r="F34" s="18"/>
      <c r="G34" s="6">
        <v>0</v>
      </c>
      <c r="H34" s="6">
        <v>0</v>
      </c>
      <c r="I34" s="2">
        <f>SUM(G34:H34)</f>
        <v>0</v>
      </c>
      <c r="J34" s="19">
        <v>80</v>
      </c>
      <c r="K34" s="19"/>
      <c r="L34" s="46">
        <f>SUM(I34:J34)</f>
        <v>80</v>
      </c>
      <c r="M34" s="8"/>
    </row>
    <row r="35" spans="1:13" ht="18" customHeight="1" x14ac:dyDescent="0.15">
      <c r="A35" s="20"/>
      <c r="D35" s="81" t="s">
        <v>1</v>
      </c>
      <c r="E35" s="81"/>
      <c r="F35" s="21"/>
      <c r="G35" s="4">
        <v>400</v>
      </c>
      <c r="H35" s="4">
        <v>0</v>
      </c>
      <c r="I35" s="2">
        <f>SUM(G35:H35)</f>
        <v>400</v>
      </c>
      <c r="J35" s="7">
        <v>0</v>
      </c>
      <c r="K35" s="19"/>
      <c r="L35" s="46">
        <f>SUM(I35:J35)</f>
        <v>400</v>
      </c>
      <c r="M35" s="8"/>
    </row>
    <row r="36" spans="1:13" ht="18" customHeight="1" thickBot="1" x14ac:dyDescent="0.2">
      <c r="A36" s="28"/>
      <c r="B36" s="29" t="s">
        <v>50</v>
      </c>
      <c r="C36" s="29"/>
      <c r="D36" s="29"/>
      <c r="E36" s="29"/>
      <c r="F36" s="30"/>
      <c r="G36" s="31">
        <f>SUM(G11:G35)</f>
        <v>19365260</v>
      </c>
      <c r="H36" s="31">
        <f>SUM(H11:H35)</f>
        <v>13799000</v>
      </c>
      <c r="I36" s="31">
        <f>SUM(G36:H36)</f>
        <v>33164260</v>
      </c>
      <c r="J36" s="32">
        <f>SUM(J11:J35)</f>
        <v>4071150</v>
      </c>
      <c r="K36" s="32"/>
      <c r="L36" s="55">
        <f>SUM(I36:J36)</f>
        <v>37235410</v>
      </c>
      <c r="M36" s="56"/>
    </row>
    <row r="37" spans="1:13" ht="18" customHeight="1" x14ac:dyDescent="0.15">
      <c r="A37" s="20"/>
      <c r="B37" s="10" t="s">
        <v>51</v>
      </c>
      <c r="F37" s="21"/>
      <c r="G37" s="44" t="s">
        <v>56</v>
      </c>
      <c r="H37" s="44" t="s">
        <v>60</v>
      </c>
      <c r="I37" s="44" t="s">
        <v>55</v>
      </c>
      <c r="J37" s="44" t="s">
        <v>28</v>
      </c>
      <c r="K37" s="83" t="s">
        <v>29</v>
      </c>
      <c r="L37" s="84"/>
      <c r="M37" s="85"/>
    </row>
    <row r="38" spans="1:13" ht="18" customHeight="1" x14ac:dyDescent="0.15">
      <c r="A38" s="15"/>
      <c r="B38" s="16"/>
      <c r="C38" s="16" t="s">
        <v>12</v>
      </c>
      <c r="D38" s="16"/>
      <c r="E38" s="16"/>
      <c r="F38" s="18"/>
      <c r="G38" s="35"/>
      <c r="H38" s="35"/>
      <c r="I38" s="35"/>
      <c r="J38" s="2"/>
      <c r="K38" s="19" t="s">
        <v>73</v>
      </c>
      <c r="L38" s="46">
        <f>SUM(L39:L58)</f>
        <v>33599478</v>
      </c>
      <c r="M38" s="8" t="s">
        <v>74</v>
      </c>
    </row>
    <row r="39" spans="1:13" ht="18.75" customHeight="1" x14ac:dyDescent="0.15">
      <c r="A39" s="15"/>
      <c r="B39" s="16"/>
      <c r="C39" s="16"/>
      <c r="D39" s="81" t="s">
        <v>19</v>
      </c>
      <c r="E39" s="81"/>
      <c r="F39" s="18"/>
      <c r="G39" s="2">
        <v>11262000</v>
      </c>
      <c r="H39" s="2">
        <v>9112260</v>
      </c>
      <c r="I39" s="2">
        <f t="shared" ref="I39:I56" si="2">SUM(G39:H39)</f>
        <v>20374260</v>
      </c>
      <c r="J39" s="4"/>
      <c r="K39" s="19"/>
      <c r="L39" s="46">
        <f t="shared" ref="L39:L58" si="3">SUM(I39:J39)</f>
        <v>20374260</v>
      </c>
      <c r="M39" s="8"/>
    </row>
    <row r="40" spans="1:13" ht="18.75" customHeight="1" x14ac:dyDescent="0.15">
      <c r="A40" s="22"/>
      <c r="B40" s="23"/>
      <c r="C40" s="23"/>
      <c r="D40" s="81" t="s">
        <v>20</v>
      </c>
      <c r="E40" s="81"/>
      <c r="F40" s="24"/>
      <c r="G40" s="4">
        <v>1304000</v>
      </c>
      <c r="H40" s="4">
        <v>855508</v>
      </c>
      <c r="I40" s="2">
        <f t="shared" si="2"/>
        <v>2159508</v>
      </c>
      <c r="J40" s="4"/>
      <c r="K40" s="52"/>
      <c r="L40" s="53">
        <f t="shared" si="3"/>
        <v>2159508</v>
      </c>
      <c r="M40" s="54"/>
    </row>
    <row r="41" spans="1:13" ht="18.75" customHeight="1" x14ac:dyDescent="0.15">
      <c r="A41" s="15"/>
      <c r="B41" s="16"/>
      <c r="C41" s="16"/>
      <c r="D41" s="81" t="s">
        <v>13</v>
      </c>
      <c r="E41" s="81"/>
      <c r="F41" s="18"/>
      <c r="G41" s="1">
        <v>1241000</v>
      </c>
      <c r="H41" s="1">
        <v>695500</v>
      </c>
      <c r="I41" s="2">
        <f t="shared" si="2"/>
        <v>1936500</v>
      </c>
      <c r="J41" s="4"/>
      <c r="K41" s="19"/>
      <c r="L41" s="46">
        <f t="shared" si="3"/>
        <v>1936500</v>
      </c>
      <c r="M41" s="8"/>
    </row>
    <row r="42" spans="1:13" ht="18.75" customHeight="1" x14ac:dyDescent="0.15">
      <c r="A42" s="15"/>
      <c r="B42" s="16"/>
      <c r="C42" s="16"/>
      <c r="D42" s="81" t="s">
        <v>7</v>
      </c>
      <c r="E42" s="81"/>
      <c r="F42" s="18"/>
      <c r="G42" s="2">
        <v>170000</v>
      </c>
      <c r="H42" s="2">
        <v>0</v>
      </c>
      <c r="I42" s="2">
        <f t="shared" si="2"/>
        <v>170000</v>
      </c>
      <c r="J42" s="4"/>
      <c r="K42" s="19"/>
      <c r="L42" s="46">
        <f t="shared" si="3"/>
        <v>170000</v>
      </c>
      <c r="M42" s="8"/>
    </row>
    <row r="43" spans="1:13" ht="18.75" customHeight="1" x14ac:dyDescent="0.15">
      <c r="A43" s="22"/>
      <c r="B43" s="23"/>
      <c r="C43" s="23"/>
      <c r="D43" s="81" t="s">
        <v>35</v>
      </c>
      <c r="E43" s="81"/>
      <c r="F43" s="24"/>
      <c r="G43" s="2">
        <v>1365000</v>
      </c>
      <c r="H43" s="2">
        <v>840000</v>
      </c>
      <c r="I43" s="2">
        <f t="shared" si="2"/>
        <v>2205000</v>
      </c>
      <c r="J43" s="4"/>
      <c r="K43" s="52"/>
      <c r="L43" s="53">
        <f t="shared" si="3"/>
        <v>2205000</v>
      </c>
      <c r="M43" s="54"/>
    </row>
    <row r="44" spans="1:13" ht="18.75" customHeight="1" x14ac:dyDescent="0.15">
      <c r="A44" s="15"/>
      <c r="B44" s="16"/>
      <c r="C44" s="16"/>
      <c r="D44" s="81" t="s">
        <v>36</v>
      </c>
      <c r="E44" s="81"/>
      <c r="F44" s="18"/>
      <c r="G44" s="2">
        <v>50000</v>
      </c>
      <c r="H44" s="2">
        <v>825340</v>
      </c>
      <c r="I44" s="2">
        <f t="shared" si="2"/>
        <v>875340</v>
      </c>
      <c r="J44" s="3"/>
      <c r="K44" s="19"/>
      <c r="L44" s="46">
        <f t="shared" si="3"/>
        <v>875340</v>
      </c>
      <c r="M44" s="8"/>
    </row>
    <row r="45" spans="1:13" ht="18.75" customHeight="1" x14ac:dyDescent="0.15">
      <c r="A45" s="15"/>
      <c r="B45" s="16"/>
      <c r="C45" s="16"/>
      <c r="D45" s="81" t="s">
        <v>47</v>
      </c>
      <c r="E45" s="81"/>
      <c r="F45" s="18"/>
      <c r="G45" s="2">
        <v>967000</v>
      </c>
      <c r="H45" s="2">
        <v>0</v>
      </c>
      <c r="I45" s="2">
        <f t="shared" si="2"/>
        <v>967000</v>
      </c>
      <c r="J45" s="7"/>
      <c r="K45" s="19"/>
      <c r="L45" s="46">
        <f t="shared" si="3"/>
        <v>967000</v>
      </c>
      <c r="M45" s="8"/>
    </row>
    <row r="46" spans="1:13" ht="18.75" customHeight="1" x14ac:dyDescent="0.15">
      <c r="A46" s="15"/>
      <c r="B46" s="16"/>
      <c r="C46" s="16"/>
      <c r="D46" s="81" t="s">
        <v>23</v>
      </c>
      <c r="E46" s="81"/>
      <c r="F46" s="18"/>
      <c r="G46" s="2">
        <v>70000</v>
      </c>
      <c r="H46" s="2">
        <v>0</v>
      </c>
      <c r="I46" s="2">
        <f t="shared" si="2"/>
        <v>70000</v>
      </c>
      <c r="J46" s="7"/>
      <c r="K46" s="19"/>
      <c r="L46" s="46">
        <f t="shared" si="3"/>
        <v>70000</v>
      </c>
      <c r="M46" s="8"/>
    </row>
    <row r="47" spans="1:13" ht="18.75" customHeight="1" x14ac:dyDescent="0.15">
      <c r="A47" s="22"/>
      <c r="B47" s="23"/>
      <c r="C47" s="23"/>
      <c r="D47" s="81" t="s">
        <v>14</v>
      </c>
      <c r="E47" s="81"/>
      <c r="F47" s="24"/>
      <c r="G47" s="2">
        <v>1002000</v>
      </c>
      <c r="H47" s="2">
        <v>509420</v>
      </c>
      <c r="I47" s="2">
        <f t="shared" si="2"/>
        <v>1511420</v>
      </c>
      <c r="J47" s="7"/>
      <c r="K47" s="52"/>
      <c r="L47" s="53">
        <f t="shared" si="3"/>
        <v>1511420</v>
      </c>
      <c r="M47" s="54"/>
    </row>
    <row r="48" spans="1:13" ht="18.75" customHeight="1" x14ac:dyDescent="0.15">
      <c r="A48" s="15"/>
      <c r="B48" s="16"/>
      <c r="C48" s="16"/>
      <c r="D48" s="81" t="s">
        <v>15</v>
      </c>
      <c r="E48" s="81"/>
      <c r="F48" s="18"/>
      <c r="G48" s="2">
        <v>402000</v>
      </c>
      <c r="H48" s="2">
        <v>375780</v>
      </c>
      <c r="I48" s="2">
        <f t="shared" si="2"/>
        <v>777780</v>
      </c>
      <c r="J48" s="4"/>
      <c r="K48" s="19"/>
      <c r="L48" s="46">
        <f t="shared" si="3"/>
        <v>777780</v>
      </c>
      <c r="M48" s="8"/>
    </row>
    <row r="49" spans="1:13" ht="18.75" customHeight="1" x14ac:dyDescent="0.15">
      <c r="A49" s="15"/>
      <c r="B49" s="16"/>
      <c r="C49" s="16"/>
      <c r="D49" s="81" t="s">
        <v>16</v>
      </c>
      <c r="E49" s="81"/>
      <c r="F49" s="18"/>
      <c r="G49" s="2">
        <v>723000</v>
      </c>
      <c r="H49" s="2">
        <v>50000</v>
      </c>
      <c r="I49" s="2">
        <f t="shared" si="2"/>
        <v>773000</v>
      </c>
      <c r="J49" s="4"/>
      <c r="K49" s="19"/>
      <c r="L49" s="46">
        <f t="shared" si="3"/>
        <v>773000</v>
      </c>
      <c r="M49" s="8"/>
    </row>
    <row r="50" spans="1:13" ht="18.75" customHeight="1" x14ac:dyDescent="0.15">
      <c r="A50" s="22"/>
      <c r="B50" s="23"/>
      <c r="C50" s="23"/>
      <c r="D50" s="81" t="s">
        <v>8</v>
      </c>
      <c r="E50" s="81"/>
      <c r="F50" s="24"/>
      <c r="G50" s="2">
        <v>250000</v>
      </c>
      <c r="H50" s="2">
        <v>230000</v>
      </c>
      <c r="I50" s="2">
        <f t="shared" si="2"/>
        <v>480000</v>
      </c>
      <c r="J50" s="4"/>
      <c r="K50" s="19"/>
      <c r="L50" s="46">
        <f t="shared" si="3"/>
        <v>480000</v>
      </c>
      <c r="M50" s="8"/>
    </row>
    <row r="51" spans="1:13" ht="18.75" customHeight="1" x14ac:dyDescent="0.15">
      <c r="A51" s="15"/>
      <c r="B51" s="16"/>
      <c r="C51" s="16"/>
      <c r="D51" s="81" t="s">
        <v>45</v>
      </c>
      <c r="E51" s="81"/>
      <c r="F51" s="18"/>
      <c r="G51" s="2">
        <v>170000</v>
      </c>
      <c r="H51" s="2">
        <v>20500</v>
      </c>
      <c r="I51" s="2">
        <f t="shared" si="2"/>
        <v>190500</v>
      </c>
      <c r="J51" s="4"/>
      <c r="K51" s="19"/>
      <c r="L51" s="46">
        <f t="shared" si="3"/>
        <v>190500</v>
      </c>
      <c r="M51" s="8"/>
    </row>
    <row r="52" spans="1:13" ht="18.75" customHeight="1" x14ac:dyDescent="0.15">
      <c r="A52" s="15"/>
      <c r="B52" s="16"/>
      <c r="C52" s="16"/>
      <c r="D52" s="81" t="s">
        <v>9</v>
      </c>
      <c r="E52" s="81"/>
      <c r="F52" s="18"/>
      <c r="G52" s="2">
        <v>200000</v>
      </c>
      <c r="H52" s="2">
        <v>240000</v>
      </c>
      <c r="I52" s="2">
        <f t="shared" si="2"/>
        <v>440000</v>
      </c>
      <c r="J52" s="4"/>
      <c r="K52" s="52"/>
      <c r="L52" s="53">
        <f t="shared" si="3"/>
        <v>440000</v>
      </c>
      <c r="M52" s="54"/>
    </row>
    <row r="53" spans="1:13" ht="18" customHeight="1" x14ac:dyDescent="0.15">
      <c r="A53" s="15"/>
      <c r="B53" s="16"/>
      <c r="C53" s="16"/>
      <c r="D53" s="81" t="s">
        <v>24</v>
      </c>
      <c r="E53" s="81"/>
      <c r="F53" s="18"/>
      <c r="G53" s="4">
        <v>35000</v>
      </c>
      <c r="H53" s="4">
        <v>0</v>
      </c>
      <c r="I53" s="2">
        <f t="shared" si="2"/>
        <v>35000</v>
      </c>
      <c r="J53" s="4"/>
      <c r="K53" s="19"/>
      <c r="L53" s="46">
        <f t="shared" si="3"/>
        <v>35000</v>
      </c>
      <c r="M53" s="8"/>
    </row>
    <row r="54" spans="1:13" ht="18.75" customHeight="1" x14ac:dyDescent="0.15">
      <c r="A54" s="15"/>
      <c r="B54" s="16"/>
      <c r="C54" s="16"/>
      <c r="D54" s="81" t="s">
        <v>26</v>
      </c>
      <c r="E54" s="81"/>
      <c r="F54" s="18"/>
      <c r="G54" s="2">
        <v>100000</v>
      </c>
      <c r="H54" s="2">
        <v>0</v>
      </c>
      <c r="I54" s="2">
        <f t="shared" si="2"/>
        <v>100000</v>
      </c>
      <c r="J54" s="4"/>
      <c r="K54" s="52"/>
      <c r="L54" s="53">
        <f t="shared" si="3"/>
        <v>100000</v>
      </c>
      <c r="M54" s="54"/>
    </row>
    <row r="55" spans="1:13" ht="18" customHeight="1" x14ac:dyDescent="0.15">
      <c r="A55" s="15"/>
      <c r="B55" s="16"/>
      <c r="C55" s="16"/>
      <c r="D55" s="81" t="s">
        <v>27</v>
      </c>
      <c r="E55" s="81"/>
      <c r="F55" s="18"/>
      <c r="G55" s="2">
        <v>32000</v>
      </c>
      <c r="H55" s="2">
        <v>0</v>
      </c>
      <c r="I55" s="2">
        <f t="shared" si="2"/>
        <v>32000</v>
      </c>
      <c r="J55" s="4"/>
      <c r="K55" s="19"/>
      <c r="L55" s="46">
        <f t="shared" si="3"/>
        <v>32000</v>
      </c>
      <c r="M55" s="8"/>
    </row>
    <row r="56" spans="1:13" ht="18" customHeight="1" x14ac:dyDescent="0.15">
      <c r="A56" s="15"/>
      <c r="B56" s="16"/>
      <c r="C56" s="16"/>
      <c r="D56" s="81" t="s">
        <v>17</v>
      </c>
      <c r="E56" s="81"/>
      <c r="F56" s="18"/>
      <c r="G56" s="2">
        <v>25000</v>
      </c>
      <c r="H56" s="2">
        <v>44692</v>
      </c>
      <c r="I56" s="2">
        <f t="shared" si="2"/>
        <v>69692</v>
      </c>
      <c r="J56" s="4"/>
      <c r="K56" s="34"/>
      <c r="L56" s="59">
        <f t="shared" si="3"/>
        <v>69692</v>
      </c>
      <c r="M56" s="57"/>
    </row>
    <row r="57" spans="1:13" ht="18" customHeight="1" x14ac:dyDescent="0.15">
      <c r="A57" s="15"/>
      <c r="B57" s="16"/>
      <c r="C57" s="16"/>
      <c r="D57" s="81" t="s">
        <v>44</v>
      </c>
      <c r="E57" s="81"/>
      <c r="F57" s="18"/>
      <c r="G57" s="2">
        <v>100000</v>
      </c>
      <c r="H57" s="2">
        <v>0</v>
      </c>
      <c r="I57" s="2">
        <f>SUM(G57:H57)</f>
        <v>100000</v>
      </c>
      <c r="J57" s="4"/>
      <c r="K57" s="19"/>
      <c r="L57" s="46">
        <f t="shared" si="3"/>
        <v>100000</v>
      </c>
      <c r="M57" s="8"/>
    </row>
    <row r="58" spans="1:13" ht="18" customHeight="1" x14ac:dyDescent="0.15">
      <c r="A58" s="15"/>
      <c r="B58" s="16"/>
      <c r="C58" s="16"/>
      <c r="D58" s="81" t="s">
        <v>21</v>
      </c>
      <c r="E58" s="81"/>
      <c r="F58" s="18"/>
      <c r="G58" s="2">
        <v>332478</v>
      </c>
      <c r="H58" s="2">
        <v>0</v>
      </c>
      <c r="I58" s="2">
        <f>SUM(G58:H58)</f>
        <v>332478</v>
      </c>
      <c r="J58" s="5"/>
      <c r="K58" s="7"/>
      <c r="L58" s="3">
        <f t="shared" si="3"/>
        <v>332478</v>
      </c>
      <c r="M58" s="9"/>
    </row>
    <row r="59" spans="1:13" ht="18" customHeight="1" x14ac:dyDescent="0.15">
      <c r="A59" s="15"/>
      <c r="B59" s="16"/>
      <c r="C59" s="16"/>
      <c r="D59" s="12"/>
      <c r="E59" s="16"/>
      <c r="F59" s="18"/>
      <c r="G59" s="44" t="s">
        <v>56</v>
      </c>
      <c r="H59" s="44" t="s">
        <v>60</v>
      </c>
      <c r="I59" s="44" t="s">
        <v>55</v>
      </c>
      <c r="J59" s="44" t="s">
        <v>28</v>
      </c>
      <c r="K59" s="62"/>
      <c r="L59" s="63" t="s">
        <v>29</v>
      </c>
      <c r="M59" s="64"/>
    </row>
    <row r="60" spans="1:13" ht="18" customHeight="1" x14ac:dyDescent="0.15">
      <c r="A60" s="20"/>
      <c r="C60" s="10" t="s">
        <v>18</v>
      </c>
      <c r="F60" s="21"/>
      <c r="G60" s="2"/>
      <c r="H60" s="2"/>
      <c r="I60" s="2"/>
      <c r="J60" s="6"/>
      <c r="K60" s="52" t="s">
        <v>73</v>
      </c>
      <c r="L60" s="53">
        <f>SUM(L61:L77)</f>
        <v>3413120</v>
      </c>
      <c r="M60" s="54" t="s">
        <v>74</v>
      </c>
    </row>
    <row r="61" spans="1:13" ht="18.75" customHeight="1" x14ac:dyDescent="0.15">
      <c r="A61" s="15"/>
      <c r="B61" s="16"/>
      <c r="C61" s="16"/>
      <c r="D61" s="81" t="s">
        <v>19</v>
      </c>
      <c r="E61" s="81"/>
      <c r="F61" s="18"/>
      <c r="G61" s="7"/>
      <c r="H61" s="7"/>
      <c r="I61" s="7"/>
      <c r="J61" s="2">
        <v>2166000</v>
      </c>
      <c r="K61" s="19"/>
      <c r="L61" s="46">
        <f t="shared" ref="L61:L77" si="4">SUM(G61:J61)</f>
        <v>2166000</v>
      </c>
      <c r="M61" s="8"/>
    </row>
    <row r="62" spans="1:13" ht="18" customHeight="1" x14ac:dyDescent="0.15">
      <c r="A62" s="15"/>
      <c r="B62" s="16"/>
      <c r="C62" s="16"/>
      <c r="D62" s="81" t="s">
        <v>20</v>
      </c>
      <c r="E62" s="81"/>
      <c r="F62" s="18"/>
      <c r="G62" s="7"/>
      <c r="H62" s="7"/>
      <c r="I62" s="7"/>
      <c r="J62" s="2">
        <v>330000</v>
      </c>
      <c r="K62" s="19"/>
      <c r="L62" s="46">
        <f t="shared" si="4"/>
        <v>330000</v>
      </c>
      <c r="M62" s="8"/>
    </row>
    <row r="63" spans="1:13" ht="18" customHeight="1" x14ac:dyDescent="0.15">
      <c r="A63" s="22"/>
      <c r="B63" s="23"/>
      <c r="C63" s="23"/>
      <c r="D63" s="81" t="s">
        <v>7</v>
      </c>
      <c r="E63" s="81"/>
      <c r="F63" s="24"/>
      <c r="G63" s="4"/>
      <c r="H63" s="9"/>
      <c r="I63" s="9"/>
      <c r="J63" s="8">
        <v>20000</v>
      </c>
      <c r="K63" s="52"/>
      <c r="L63" s="53">
        <f t="shared" si="4"/>
        <v>20000</v>
      </c>
      <c r="M63" s="54"/>
    </row>
    <row r="64" spans="1:13" ht="18.75" customHeight="1" x14ac:dyDescent="0.15">
      <c r="A64" s="15"/>
      <c r="B64" s="16"/>
      <c r="C64" s="16"/>
      <c r="D64" s="81" t="s">
        <v>35</v>
      </c>
      <c r="E64" s="81"/>
      <c r="F64" s="18"/>
      <c r="G64" s="4"/>
      <c r="H64" s="9"/>
      <c r="I64" s="9"/>
      <c r="J64" s="8">
        <v>242000</v>
      </c>
      <c r="K64" s="19"/>
      <c r="L64" s="46">
        <f t="shared" si="4"/>
        <v>242000</v>
      </c>
      <c r="M64" s="8"/>
    </row>
    <row r="65" spans="1:13" ht="18.75" customHeight="1" x14ac:dyDescent="0.15">
      <c r="A65" s="15"/>
      <c r="B65" s="16"/>
      <c r="C65" s="16"/>
      <c r="D65" s="81" t="s">
        <v>36</v>
      </c>
      <c r="E65" s="81"/>
      <c r="F65" s="18"/>
      <c r="G65" s="4"/>
      <c r="H65" s="4"/>
      <c r="I65" s="4"/>
      <c r="J65" s="2">
        <v>200000</v>
      </c>
      <c r="K65" s="19"/>
      <c r="L65" s="46">
        <f t="shared" si="4"/>
        <v>200000</v>
      </c>
      <c r="M65" s="8"/>
    </row>
    <row r="66" spans="1:13" ht="18" customHeight="1" x14ac:dyDescent="0.15">
      <c r="A66" s="15"/>
      <c r="B66" s="16"/>
      <c r="C66" s="16"/>
      <c r="D66" s="81" t="s">
        <v>23</v>
      </c>
      <c r="E66" s="81"/>
      <c r="F66" s="18"/>
      <c r="G66" s="7"/>
      <c r="H66" s="7"/>
      <c r="I66" s="7"/>
      <c r="J66" s="2">
        <v>20000</v>
      </c>
      <c r="K66" s="52"/>
      <c r="L66" s="53">
        <f t="shared" si="4"/>
        <v>20000</v>
      </c>
      <c r="M66" s="54"/>
    </row>
    <row r="67" spans="1:13" ht="18" customHeight="1" x14ac:dyDescent="0.15">
      <c r="A67" s="22"/>
      <c r="B67" s="23"/>
      <c r="C67" s="23"/>
      <c r="D67" s="81" t="s">
        <v>14</v>
      </c>
      <c r="E67" s="81"/>
      <c r="F67" s="24"/>
      <c r="G67" s="7"/>
      <c r="H67" s="7"/>
      <c r="I67" s="7"/>
      <c r="J67" s="19">
        <v>30000</v>
      </c>
      <c r="K67" s="52"/>
      <c r="L67" s="53">
        <f t="shared" si="4"/>
        <v>30000</v>
      </c>
      <c r="M67" s="54"/>
    </row>
    <row r="68" spans="1:13" ht="18.75" customHeight="1" x14ac:dyDescent="0.15">
      <c r="A68" s="15"/>
      <c r="B68" s="16"/>
      <c r="C68" s="16"/>
      <c r="D68" s="81" t="s">
        <v>15</v>
      </c>
      <c r="E68" s="81"/>
      <c r="F68" s="18"/>
      <c r="G68" s="7"/>
      <c r="H68" s="7"/>
      <c r="I68" s="7"/>
      <c r="J68" s="2">
        <v>41000</v>
      </c>
      <c r="K68" s="19"/>
      <c r="L68" s="46">
        <f t="shared" si="4"/>
        <v>41000</v>
      </c>
      <c r="M68" s="8"/>
    </row>
    <row r="69" spans="1:13" ht="18.75" customHeight="1" x14ac:dyDescent="0.15">
      <c r="A69" s="15"/>
      <c r="B69" s="16"/>
      <c r="C69" s="16"/>
      <c r="D69" s="81" t="s">
        <v>46</v>
      </c>
      <c r="E69" s="81"/>
      <c r="F69" s="18"/>
      <c r="G69" s="7"/>
      <c r="H69" s="7"/>
      <c r="I69" s="7"/>
      <c r="J69" s="2">
        <v>43000</v>
      </c>
      <c r="K69" s="19"/>
      <c r="L69" s="46">
        <f t="shared" si="4"/>
        <v>43000</v>
      </c>
      <c r="M69" s="8"/>
    </row>
    <row r="70" spans="1:13" ht="18" customHeight="1" x14ac:dyDescent="0.15">
      <c r="A70" s="15"/>
      <c r="B70" s="16"/>
      <c r="C70" s="16"/>
      <c r="D70" s="81" t="s">
        <v>8</v>
      </c>
      <c r="E70" s="81"/>
      <c r="F70" s="18"/>
      <c r="G70" s="7"/>
      <c r="H70" s="7"/>
      <c r="I70" s="7"/>
      <c r="J70" s="2">
        <v>80000</v>
      </c>
      <c r="K70" s="19"/>
      <c r="L70" s="46">
        <f t="shared" si="4"/>
        <v>80000</v>
      </c>
      <c r="M70" s="8"/>
    </row>
    <row r="71" spans="1:13" ht="18" customHeight="1" x14ac:dyDescent="0.15">
      <c r="A71" s="15"/>
      <c r="B71" s="16"/>
      <c r="C71" s="16"/>
      <c r="D71" s="81" t="s">
        <v>45</v>
      </c>
      <c r="E71" s="81"/>
      <c r="F71" s="18"/>
      <c r="G71" s="4"/>
      <c r="H71" s="3"/>
      <c r="I71" s="4"/>
      <c r="J71" s="2">
        <v>30000</v>
      </c>
      <c r="K71" s="19"/>
      <c r="L71" s="46">
        <f t="shared" si="4"/>
        <v>30000</v>
      </c>
      <c r="M71" s="8"/>
    </row>
    <row r="72" spans="1:13" ht="18" customHeight="1" x14ac:dyDescent="0.15">
      <c r="A72" s="22"/>
      <c r="B72" s="23"/>
      <c r="C72" s="23"/>
      <c r="D72" s="81" t="s">
        <v>9</v>
      </c>
      <c r="E72" s="81"/>
      <c r="F72" s="24"/>
      <c r="G72" s="7"/>
      <c r="H72" s="7"/>
      <c r="I72" s="7"/>
      <c r="J72" s="2">
        <v>50000</v>
      </c>
      <c r="K72" s="19"/>
      <c r="L72" s="46">
        <f t="shared" si="4"/>
        <v>50000</v>
      </c>
      <c r="M72" s="8"/>
    </row>
    <row r="73" spans="1:13" ht="18" customHeight="1" x14ac:dyDescent="0.15">
      <c r="A73" s="15"/>
      <c r="B73" s="16"/>
      <c r="C73" s="16"/>
      <c r="D73" s="81" t="s">
        <v>24</v>
      </c>
      <c r="E73" s="81"/>
      <c r="F73" s="18"/>
      <c r="G73" s="7"/>
      <c r="H73" s="7"/>
      <c r="I73" s="7"/>
      <c r="J73" s="2">
        <v>20000</v>
      </c>
      <c r="K73" s="52"/>
      <c r="L73" s="53">
        <f t="shared" si="4"/>
        <v>20000</v>
      </c>
      <c r="M73" s="54"/>
    </row>
    <row r="74" spans="1:13" ht="18" customHeight="1" x14ac:dyDescent="0.15">
      <c r="A74" s="15"/>
      <c r="B74" s="16"/>
      <c r="C74" s="16"/>
      <c r="D74" s="81" t="s">
        <v>26</v>
      </c>
      <c r="E74" s="81"/>
      <c r="F74" s="18"/>
      <c r="G74" s="7"/>
      <c r="H74" s="7"/>
      <c r="I74" s="7"/>
      <c r="J74" s="2">
        <v>30000</v>
      </c>
      <c r="K74" s="19"/>
      <c r="L74" s="46">
        <f t="shared" si="4"/>
        <v>30000</v>
      </c>
      <c r="M74" s="8"/>
    </row>
    <row r="75" spans="1:13" ht="18" customHeight="1" x14ac:dyDescent="0.15">
      <c r="A75" s="15"/>
      <c r="B75" s="16"/>
      <c r="C75" s="16"/>
      <c r="D75" s="81" t="s">
        <v>27</v>
      </c>
      <c r="E75" s="81"/>
      <c r="F75" s="18"/>
      <c r="G75" s="7"/>
      <c r="H75" s="7"/>
      <c r="I75" s="7"/>
      <c r="J75" s="2">
        <v>8000</v>
      </c>
      <c r="K75" s="19"/>
      <c r="L75" s="46">
        <f t="shared" si="4"/>
        <v>8000</v>
      </c>
      <c r="M75" s="8"/>
    </row>
    <row r="76" spans="1:13" ht="18" customHeight="1" x14ac:dyDescent="0.15">
      <c r="A76" s="15"/>
      <c r="B76" s="16"/>
      <c r="C76" s="16"/>
      <c r="D76" s="81" t="s">
        <v>17</v>
      </c>
      <c r="E76" s="81"/>
      <c r="F76" s="18"/>
      <c r="G76" s="7"/>
      <c r="H76" s="7"/>
      <c r="I76" s="7"/>
      <c r="J76" s="2">
        <v>20000</v>
      </c>
      <c r="K76" s="19"/>
      <c r="L76" s="46">
        <f t="shared" si="4"/>
        <v>20000</v>
      </c>
      <c r="M76" s="8"/>
    </row>
    <row r="77" spans="1:13" ht="18" customHeight="1" x14ac:dyDescent="0.15">
      <c r="A77" s="15"/>
      <c r="B77" s="16"/>
      <c r="C77" s="16"/>
      <c r="D77" s="81" t="s">
        <v>21</v>
      </c>
      <c r="E77" s="81"/>
      <c r="F77" s="18"/>
      <c r="G77" s="5"/>
      <c r="H77" s="5"/>
      <c r="I77" s="5"/>
      <c r="J77" s="2">
        <v>83120</v>
      </c>
      <c r="K77" s="19"/>
      <c r="L77" s="46">
        <f t="shared" si="4"/>
        <v>83120</v>
      </c>
      <c r="M77" s="8"/>
    </row>
    <row r="78" spans="1:13" ht="18" customHeight="1" thickBot="1" x14ac:dyDescent="0.2">
      <c r="A78" s="36"/>
      <c r="B78" s="37" t="s">
        <v>52</v>
      </c>
      <c r="C78" s="37"/>
      <c r="D78" s="37"/>
      <c r="E78" s="37"/>
      <c r="F78" s="38"/>
      <c r="G78" s="31">
        <f>SUM(G39:G76)</f>
        <v>19800478</v>
      </c>
      <c r="H78" s="31">
        <f>SUM(H39:H76)</f>
        <v>13799000</v>
      </c>
      <c r="I78" s="31">
        <f>SUM(G78:H78)</f>
        <v>33599478</v>
      </c>
      <c r="J78" s="31">
        <f>SUM(J39:J77)</f>
        <v>3413120</v>
      </c>
      <c r="K78" s="32"/>
      <c r="L78" s="55">
        <f>SUM(I78:J78)</f>
        <v>37012598</v>
      </c>
      <c r="M78" s="56"/>
    </row>
    <row r="79" spans="1:13" ht="18" customHeight="1" x14ac:dyDescent="0.15">
      <c r="A79" s="33"/>
      <c r="B79" s="26" t="s">
        <v>59</v>
      </c>
      <c r="C79" s="26"/>
      <c r="D79" s="26"/>
      <c r="E79" s="26"/>
      <c r="F79" s="27"/>
      <c r="G79" s="45">
        <f>G36-G78</f>
        <v>-435218</v>
      </c>
      <c r="H79" s="5">
        <f>H36-H78</f>
        <v>0</v>
      </c>
      <c r="I79" s="5">
        <f>SUM(G79:H79)</f>
        <v>-435218</v>
      </c>
      <c r="J79" s="5">
        <f>J36-J78</f>
        <v>658030</v>
      </c>
      <c r="K79" s="7"/>
      <c r="L79" s="3">
        <f>SUM(I79:J79)</f>
        <v>222812</v>
      </c>
      <c r="M79" s="9"/>
    </row>
    <row r="80" spans="1:13" ht="18" customHeight="1" thickBot="1" x14ac:dyDescent="0.2">
      <c r="A80" s="28"/>
      <c r="B80" s="29"/>
      <c r="C80" s="29" t="s">
        <v>62</v>
      </c>
      <c r="D80" s="29"/>
      <c r="E80" s="29"/>
      <c r="F80" s="30"/>
      <c r="G80" s="47">
        <v>102740</v>
      </c>
      <c r="H80" s="31">
        <v>0</v>
      </c>
      <c r="I80" s="31">
        <f t="shared" ref="I80:I82" si="5">SUM(G80:H80)</f>
        <v>102740</v>
      </c>
      <c r="J80" s="31">
        <v>-102740</v>
      </c>
      <c r="K80" s="32"/>
      <c r="L80" s="55">
        <f>SUM(I80:J80)</f>
        <v>0</v>
      </c>
      <c r="M80" s="56"/>
    </row>
    <row r="81" spans="1:13" ht="18" customHeight="1" x14ac:dyDescent="0.15">
      <c r="A81" s="33"/>
      <c r="B81" s="26" t="s">
        <v>54</v>
      </c>
      <c r="C81" s="26"/>
      <c r="D81" s="26"/>
      <c r="E81" s="26"/>
      <c r="F81" s="27"/>
      <c r="G81" s="45">
        <f>SUM(G79:G80)</f>
        <v>-332478</v>
      </c>
      <c r="H81" s="45">
        <f>SUM(H79:H80)</f>
        <v>0</v>
      </c>
      <c r="I81" s="45">
        <f>SUM(I79:I80)</f>
        <v>-332478</v>
      </c>
      <c r="J81" s="45">
        <f>SUM(J79:J80)</f>
        <v>555290</v>
      </c>
      <c r="K81" s="65"/>
      <c r="L81" s="61">
        <f>SUM(L79:L80)</f>
        <v>222812</v>
      </c>
      <c r="M81" s="66"/>
    </row>
    <row r="82" spans="1:13" ht="18.75" customHeight="1" x14ac:dyDescent="0.15">
      <c r="A82" s="15"/>
      <c r="B82" s="16" t="s">
        <v>31</v>
      </c>
      <c r="C82" s="16"/>
      <c r="D82" s="16"/>
      <c r="E82" s="16"/>
      <c r="F82" s="18"/>
      <c r="G82" s="2">
        <v>2280580</v>
      </c>
      <c r="H82" s="2">
        <v>0</v>
      </c>
      <c r="I82" s="5">
        <f t="shared" si="5"/>
        <v>2280580</v>
      </c>
      <c r="J82" s="2">
        <v>5673141</v>
      </c>
      <c r="K82" s="19"/>
      <c r="L82" s="46">
        <f>SUM(I82:J82)</f>
        <v>7953721</v>
      </c>
      <c r="M82" s="8"/>
    </row>
    <row r="83" spans="1:13" ht="18.75" customHeight="1" thickBot="1" x14ac:dyDescent="0.2">
      <c r="A83" s="36"/>
      <c r="B83" s="37" t="s">
        <v>32</v>
      </c>
      <c r="C83" s="37"/>
      <c r="D83" s="37"/>
      <c r="E83" s="37"/>
      <c r="F83" s="38"/>
      <c r="G83" s="79">
        <f>SUM(G81:G82)</f>
        <v>1948102</v>
      </c>
      <c r="H83" s="80">
        <f>SUM(H79:H82)</f>
        <v>0</v>
      </c>
      <c r="I83" s="31">
        <f>SUM(G83:H83)</f>
        <v>1948102</v>
      </c>
      <c r="J83" s="80">
        <f>SUM(J81:J82)</f>
        <v>6228431</v>
      </c>
      <c r="K83" s="32"/>
      <c r="L83" s="55">
        <f>SUM(L81:L82)</f>
        <v>8176533</v>
      </c>
      <c r="M83" s="56"/>
    </row>
    <row r="84" spans="1:13" ht="18" customHeight="1" x14ac:dyDescent="0.15">
      <c r="A84" s="39" t="s">
        <v>41</v>
      </c>
      <c r="B84" s="40"/>
      <c r="C84" s="73"/>
      <c r="D84" s="73"/>
      <c r="E84" s="73"/>
      <c r="F84" s="74"/>
      <c r="G84" s="41"/>
      <c r="H84" s="41"/>
      <c r="I84" s="41"/>
      <c r="J84" s="41"/>
      <c r="K84" s="72"/>
      <c r="L84" s="73"/>
      <c r="M84" s="74"/>
    </row>
    <row r="85" spans="1:13" ht="18" customHeight="1" x14ac:dyDescent="0.15">
      <c r="A85" s="39"/>
      <c r="B85" s="40"/>
      <c r="C85" s="40" t="s">
        <v>61</v>
      </c>
      <c r="D85" s="40"/>
      <c r="E85" s="73"/>
      <c r="F85" s="74"/>
      <c r="G85" s="42">
        <v>-1000000</v>
      </c>
      <c r="H85" s="42">
        <v>0</v>
      </c>
      <c r="I85" s="42">
        <f>SUM(G85:H85)</f>
        <v>-1000000</v>
      </c>
      <c r="J85" s="42">
        <v>0</v>
      </c>
      <c r="K85" s="49"/>
      <c r="L85" s="58">
        <f>SUM(I85:J85)</f>
        <v>-1000000</v>
      </c>
      <c r="M85" s="60"/>
    </row>
    <row r="86" spans="1:13" ht="18" customHeight="1" x14ac:dyDescent="0.15">
      <c r="A86" s="15"/>
      <c r="B86" s="16" t="s">
        <v>38</v>
      </c>
      <c r="C86" s="16"/>
      <c r="D86" s="16"/>
      <c r="E86" s="16"/>
      <c r="F86" s="18"/>
      <c r="G86" s="5">
        <f>SUM(G85)</f>
        <v>-1000000</v>
      </c>
      <c r="H86" s="5">
        <v>0</v>
      </c>
      <c r="I86" s="5">
        <f>SUM(G86:H86)</f>
        <v>-1000000</v>
      </c>
      <c r="J86" s="5">
        <v>0</v>
      </c>
      <c r="K86" s="34"/>
      <c r="L86" s="59">
        <f>SUM(I86:J86)</f>
        <v>-1000000</v>
      </c>
      <c r="M86" s="57"/>
    </row>
    <row r="87" spans="1:13" ht="18" customHeight="1" x14ac:dyDescent="0.15">
      <c r="A87" s="15"/>
      <c r="B87" s="16" t="s">
        <v>39</v>
      </c>
      <c r="C87" s="16"/>
      <c r="D87" s="16"/>
      <c r="E87" s="16"/>
      <c r="F87" s="18"/>
      <c r="G87" s="2">
        <v>18000000</v>
      </c>
      <c r="H87" s="2">
        <v>0</v>
      </c>
      <c r="I87" s="2">
        <f>SUM(G87:H87)</f>
        <v>18000000</v>
      </c>
      <c r="J87" s="2">
        <v>0</v>
      </c>
      <c r="K87" s="34"/>
      <c r="L87" s="59">
        <f>SUM(I87:J87)</f>
        <v>18000000</v>
      </c>
      <c r="M87" s="57"/>
    </row>
    <row r="88" spans="1:13" ht="18" customHeight="1" thickBot="1" x14ac:dyDescent="0.2">
      <c r="A88" s="28"/>
      <c r="B88" s="29" t="s">
        <v>40</v>
      </c>
      <c r="C88" s="29"/>
      <c r="D88" s="29"/>
      <c r="E88" s="29"/>
      <c r="F88" s="30"/>
      <c r="G88" s="31">
        <f>SUM(G86:G87)</f>
        <v>17000000</v>
      </c>
      <c r="H88" s="31">
        <f>SUM(H86:H87)</f>
        <v>0</v>
      </c>
      <c r="I88" s="31">
        <f>SUM(G88:H88)</f>
        <v>17000000</v>
      </c>
      <c r="J88" s="31">
        <f>SUM(J86:J87)</f>
        <v>0</v>
      </c>
      <c r="K88" s="32"/>
      <c r="L88" s="55">
        <f>SUM(I88:J88)</f>
        <v>17000000</v>
      </c>
      <c r="M88" s="56"/>
    </row>
    <row r="89" spans="1:13" ht="18" customHeight="1" x14ac:dyDescent="0.15">
      <c r="A89" s="39" t="s">
        <v>42</v>
      </c>
      <c r="B89" s="40"/>
      <c r="C89" s="73"/>
      <c r="D89" s="73"/>
      <c r="E89" s="73"/>
      <c r="F89" s="74"/>
      <c r="G89" s="42">
        <f>SUM(G83,G88)</f>
        <v>18948102</v>
      </c>
      <c r="H89" s="42">
        <f>SUM(H83,H88)</f>
        <v>0</v>
      </c>
      <c r="I89" s="42">
        <f>SUM(I83,I88)</f>
        <v>18948102</v>
      </c>
      <c r="J89" s="42">
        <f>SUM(J83,J88)</f>
        <v>6228431</v>
      </c>
      <c r="K89" s="49"/>
      <c r="L89" s="58">
        <f>SUM(I89:J89)</f>
        <v>25176533</v>
      </c>
      <c r="M89" s="60"/>
    </row>
    <row r="90" spans="1:13" ht="9.75" customHeight="1" x14ac:dyDescent="0.15">
      <c r="G90" s="3"/>
      <c r="H90" s="3"/>
      <c r="I90" s="3"/>
      <c r="J90" s="3"/>
      <c r="K90" s="3"/>
      <c r="L90" s="3"/>
      <c r="M90" s="3"/>
    </row>
    <row r="91" spans="1:13" ht="18" customHeight="1" x14ac:dyDescent="0.15">
      <c r="G91" s="82" t="s">
        <v>78</v>
      </c>
      <c r="H91" s="82"/>
      <c r="I91" s="82"/>
      <c r="J91" s="82"/>
      <c r="K91" s="82"/>
      <c r="L91" s="82"/>
      <c r="M91" s="82"/>
    </row>
    <row r="92" spans="1:13" ht="18" customHeight="1" x14ac:dyDescent="0.15">
      <c r="G92" s="82" t="s">
        <v>63</v>
      </c>
      <c r="H92" s="82"/>
      <c r="I92" s="82"/>
      <c r="J92" s="82"/>
      <c r="K92" s="82"/>
      <c r="L92" s="82"/>
      <c r="M92" s="3"/>
    </row>
    <row r="93" spans="1:13" ht="18" customHeight="1" x14ac:dyDescent="0.15"/>
    <row r="94" spans="1:13" ht="18" customHeight="1" x14ac:dyDescent="0.15"/>
    <row r="95" spans="1:13" ht="18" customHeight="1" x14ac:dyDescent="0.15"/>
  </sheetData>
  <mergeCells count="57">
    <mergeCell ref="D25:E25"/>
    <mergeCell ref="A1:M1"/>
    <mergeCell ref="A2:M2"/>
    <mergeCell ref="A4:G4"/>
    <mergeCell ref="A5:F7"/>
    <mergeCell ref="G5:I5"/>
    <mergeCell ref="J5:J7"/>
    <mergeCell ref="K5:M7"/>
    <mergeCell ref="I6:I7"/>
    <mergeCell ref="D11:E11"/>
    <mergeCell ref="D13:E13"/>
    <mergeCell ref="D14:E14"/>
    <mergeCell ref="D16:E16"/>
    <mergeCell ref="D21:E21"/>
    <mergeCell ref="D46:E46"/>
    <mergeCell ref="D28:E28"/>
    <mergeCell ref="D34:E34"/>
    <mergeCell ref="D35:E35"/>
    <mergeCell ref="K37:M37"/>
    <mergeCell ref="D39:E39"/>
    <mergeCell ref="D40:E40"/>
    <mergeCell ref="D41:E41"/>
    <mergeCell ref="D42:E42"/>
    <mergeCell ref="D43:E43"/>
    <mergeCell ref="D44:E44"/>
    <mergeCell ref="D45:E45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71:E71"/>
    <mergeCell ref="D58:E58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G91:M91"/>
    <mergeCell ref="G92:L92"/>
    <mergeCell ref="D72:E72"/>
    <mergeCell ref="D73:E73"/>
    <mergeCell ref="D74:E74"/>
    <mergeCell ref="D75:E75"/>
    <mergeCell ref="D76:E76"/>
    <mergeCell ref="D77:E77"/>
  </mergeCells>
  <phoneticPr fontId="1"/>
  <pageMargins left="1.4566929133858268" right="0.23622047244094491" top="0.35433070866141736" bottom="7.874015748031496E-2" header="0.31496062992125984" footer="0.19685039370078741"/>
  <pageSetup paperSize="9" scale="52" orientation="portrait" r:id="rId1"/>
  <headerFooter alignWithMargins="0"/>
  <rowBreaks count="3" manualBreakCount="3">
    <brk id="4" max="16383" man="1"/>
    <brk id="36" max="16383" man="1"/>
    <brk id="37" max="16383" man="1"/>
  </rowBreaks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Sheet7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かがわ被害者支援センター</cp:lastModifiedBy>
  <cp:lastPrinted>2023-01-11T05:09:55Z</cp:lastPrinted>
  <dcterms:created xsi:type="dcterms:W3CDTF">2006-11-17T01:34:37Z</dcterms:created>
  <dcterms:modified xsi:type="dcterms:W3CDTF">2023-06-09T00:44:12Z</dcterms:modified>
</cp:coreProperties>
</file>