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3.1.29\4 決算・予算　★\予算書\8.令和3年度事業計画及び収支予算　★\"/>
    </mc:Choice>
  </mc:AlternateContent>
  <bookViews>
    <workbookView xWindow="120" yWindow="30" windowWidth="14955" windowHeight="10020" activeTab="3"/>
  </bookViews>
  <sheets>
    <sheet name="予算書(積算あり)Ａ3" sheetId="27" r:id="rId1"/>
    <sheet name="予算書(積算なし)Ａ3" sheetId="39" r:id="rId2"/>
    <sheet name="予算書(積算なし)Ａ4" sheetId="40" r:id="rId3"/>
    <sheet name="予算書(備考なし)Ａ4" sheetId="41" r:id="rId4"/>
    <sheet name="Sheet7" sheetId="7" r:id="rId5"/>
  </sheets>
  <definedNames>
    <definedName name="_xlnm.Print_Area" localSheetId="0">'予算書(積算あり)Ａ3'!$A$1:$M$89</definedName>
    <definedName name="_xlnm.Print_Area" localSheetId="1">'予算書(積算なし)Ａ3'!$A$1:$L$88</definedName>
    <definedName name="_xlnm.Print_Area" localSheetId="2">'予算書(積算なし)Ａ4'!$A$1:$L$88</definedName>
    <definedName name="_xlnm.Print_Area" localSheetId="3">'予算書(備考なし)Ａ4'!$A$1:$K$90</definedName>
  </definedNames>
  <calcPr calcId="152511"/>
</workbook>
</file>

<file path=xl/calcChain.xml><?xml version="1.0" encoding="utf-8"?>
<calcChain xmlns="http://schemas.openxmlformats.org/spreadsheetml/2006/main">
  <c r="J87" i="41" l="1"/>
  <c r="G87" i="41"/>
  <c r="H86" i="41"/>
  <c r="K86" i="41" s="1"/>
  <c r="F85" i="41"/>
  <c r="F87" i="41" s="1"/>
  <c r="H84" i="41"/>
  <c r="K84" i="41" s="1"/>
  <c r="H81" i="41"/>
  <c r="K81" i="41" s="1"/>
  <c r="H79" i="41"/>
  <c r="K79" i="41" s="1"/>
  <c r="H78" i="41"/>
  <c r="K78" i="41" s="1"/>
  <c r="H77" i="41"/>
  <c r="K77" i="41" s="1"/>
  <c r="J75" i="41"/>
  <c r="I75" i="41"/>
  <c r="G75" i="41"/>
  <c r="F75" i="41"/>
  <c r="K74" i="41"/>
  <c r="K73" i="41"/>
  <c r="K72" i="41"/>
  <c r="K71" i="41"/>
  <c r="K70" i="41"/>
  <c r="K69" i="41"/>
  <c r="K68" i="41"/>
  <c r="K67" i="41"/>
  <c r="K66" i="41"/>
  <c r="K65" i="41"/>
  <c r="K64" i="41"/>
  <c r="K63" i="41"/>
  <c r="K62" i="41"/>
  <c r="K61" i="41"/>
  <c r="K60" i="41"/>
  <c r="K59" i="41"/>
  <c r="K58" i="41"/>
  <c r="K57" i="41"/>
  <c r="H55" i="41"/>
  <c r="K55" i="41" s="1"/>
  <c r="H54" i="41"/>
  <c r="K54" i="41" s="1"/>
  <c r="H53" i="41"/>
  <c r="K53" i="41" s="1"/>
  <c r="H52" i="41"/>
  <c r="K52" i="41" s="1"/>
  <c r="H51" i="41"/>
  <c r="K51" i="41" s="1"/>
  <c r="H50" i="41"/>
  <c r="K50" i="41" s="1"/>
  <c r="H49" i="41"/>
  <c r="K49" i="41" s="1"/>
  <c r="H48" i="41"/>
  <c r="K48" i="41" s="1"/>
  <c r="H47" i="41"/>
  <c r="K47" i="41" s="1"/>
  <c r="H46" i="41"/>
  <c r="K46" i="41" s="1"/>
  <c r="H45" i="41"/>
  <c r="K45" i="41" s="1"/>
  <c r="H44" i="41"/>
  <c r="K44" i="41" s="1"/>
  <c r="H43" i="41"/>
  <c r="K43" i="41" s="1"/>
  <c r="H42" i="41"/>
  <c r="K42" i="41" s="1"/>
  <c r="H41" i="41"/>
  <c r="K41" i="41" s="1"/>
  <c r="H40" i="41"/>
  <c r="K40" i="41" s="1"/>
  <c r="H39" i="41"/>
  <c r="K39" i="41" s="1"/>
  <c r="H38" i="41"/>
  <c r="K38" i="41" s="1"/>
  <c r="H37" i="41"/>
  <c r="K37" i="41" s="1"/>
  <c r="H36" i="41"/>
  <c r="K36" i="41" s="1"/>
  <c r="H35" i="41"/>
  <c r="K35" i="41" s="1"/>
  <c r="J32" i="41"/>
  <c r="J76" i="41" s="1"/>
  <c r="J80" i="41" s="1"/>
  <c r="J82" i="41" s="1"/>
  <c r="J88" i="41" s="1"/>
  <c r="I32" i="41"/>
  <c r="G32" i="41"/>
  <c r="F32" i="41"/>
  <c r="H31" i="41"/>
  <c r="K31" i="41" s="1"/>
  <c r="H30" i="41"/>
  <c r="K30" i="41" s="1"/>
  <c r="H28" i="41"/>
  <c r="K28" i="41" s="1"/>
  <c r="H26" i="41"/>
  <c r="K26" i="41" s="1"/>
  <c r="H25" i="41"/>
  <c r="K25" i="41" s="1"/>
  <c r="H24" i="41"/>
  <c r="K24" i="41" s="1"/>
  <c r="H22" i="41"/>
  <c r="K22" i="41" s="1"/>
  <c r="H21" i="41"/>
  <c r="K21" i="41" s="1"/>
  <c r="H20" i="41"/>
  <c r="K20" i="41" s="1"/>
  <c r="H19" i="41"/>
  <c r="K19" i="41" s="1"/>
  <c r="H18" i="41"/>
  <c r="K18" i="41" s="1"/>
  <c r="H17" i="41"/>
  <c r="K17" i="41" s="1"/>
  <c r="H16" i="41"/>
  <c r="K16" i="41" s="1"/>
  <c r="H14" i="41"/>
  <c r="K14" i="41" s="1"/>
  <c r="H13" i="41"/>
  <c r="K13" i="41" s="1"/>
  <c r="H11" i="41"/>
  <c r="K11" i="41" s="1"/>
  <c r="J87" i="40"/>
  <c r="G87" i="40"/>
  <c r="H86" i="40"/>
  <c r="K86" i="40" s="1"/>
  <c r="F85" i="40"/>
  <c r="F87" i="40" s="1"/>
  <c r="H84" i="40"/>
  <c r="K84" i="40" s="1"/>
  <c r="H81" i="40"/>
  <c r="K81" i="40" s="1"/>
  <c r="H79" i="40"/>
  <c r="K79" i="40" s="1"/>
  <c r="H78" i="40"/>
  <c r="K78" i="40" s="1"/>
  <c r="H77" i="40"/>
  <c r="K77" i="40" s="1"/>
  <c r="J75" i="40"/>
  <c r="I75" i="40"/>
  <c r="G75" i="40"/>
  <c r="H75" i="40" s="1"/>
  <c r="K75" i="40" s="1"/>
  <c r="F75" i="40"/>
  <c r="K74" i="40"/>
  <c r="K73" i="40"/>
  <c r="K72" i="40"/>
  <c r="K71" i="40"/>
  <c r="K70" i="40"/>
  <c r="K69" i="40"/>
  <c r="K68" i="40"/>
  <c r="K67" i="40"/>
  <c r="K66" i="40"/>
  <c r="K65" i="40"/>
  <c r="K64" i="40"/>
  <c r="K63" i="40"/>
  <c r="K62" i="40"/>
  <c r="K61" i="40"/>
  <c r="K60" i="40"/>
  <c r="K59" i="40"/>
  <c r="K58" i="40"/>
  <c r="K57" i="40"/>
  <c r="H55" i="40"/>
  <c r="K55" i="40" s="1"/>
  <c r="H54" i="40"/>
  <c r="K54" i="40" s="1"/>
  <c r="H53" i="40"/>
  <c r="K53" i="40" s="1"/>
  <c r="K52" i="40"/>
  <c r="H52" i="40"/>
  <c r="H51" i="40"/>
  <c r="K51" i="40" s="1"/>
  <c r="H50" i="40"/>
  <c r="K50" i="40" s="1"/>
  <c r="H49" i="40"/>
  <c r="K49" i="40" s="1"/>
  <c r="H48" i="40"/>
  <c r="K48" i="40" s="1"/>
  <c r="H47" i="40"/>
  <c r="K47" i="40" s="1"/>
  <c r="H46" i="40"/>
  <c r="K46" i="40" s="1"/>
  <c r="H45" i="40"/>
  <c r="K45" i="40" s="1"/>
  <c r="H44" i="40"/>
  <c r="K44" i="40" s="1"/>
  <c r="H43" i="40"/>
  <c r="K43" i="40" s="1"/>
  <c r="H42" i="40"/>
  <c r="K42" i="40" s="1"/>
  <c r="H41" i="40"/>
  <c r="K41" i="40" s="1"/>
  <c r="H40" i="40"/>
  <c r="K40" i="40" s="1"/>
  <c r="H39" i="40"/>
  <c r="K39" i="40" s="1"/>
  <c r="K38" i="40"/>
  <c r="H38" i="40"/>
  <c r="H37" i="40"/>
  <c r="K37" i="40" s="1"/>
  <c r="H36" i="40"/>
  <c r="K36" i="40" s="1"/>
  <c r="H35" i="40"/>
  <c r="K35" i="40" s="1"/>
  <c r="J32" i="40"/>
  <c r="J76" i="40" s="1"/>
  <c r="J80" i="40" s="1"/>
  <c r="J82" i="40" s="1"/>
  <c r="J88" i="40" s="1"/>
  <c r="I32" i="40"/>
  <c r="I76" i="40" s="1"/>
  <c r="I80" i="40" s="1"/>
  <c r="I82" i="40" s="1"/>
  <c r="I88" i="40" s="1"/>
  <c r="G32" i="40"/>
  <c r="G76" i="40" s="1"/>
  <c r="F32" i="40"/>
  <c r="H31" i="40"/>
  <c r="K31" i="40" s="1"/>
  <c r="H30" i="40"/>
  <c r="K30" i="40" s="1"/>
  <c r="H28" i="40"/>
  <c r="K28" i="40" s="1"/>
  <c r="H26" i="40"/>
  <c r="K26" i="40" s="1"/>
  <c r="H25" i="40"/>
  <c r="K25" i="40" s="1"/>
  <c r="H24" i="40"/>
  <c r="K24" i="40" s="1"/>
  <c r="H22" i="40"/>
  <c r="K22" i="40" s="1"/>
  <c r="H21" i="40"/>
  <c r="K21" i="40" s="1"/>
  <c r="H20" i="40"/>
  <c r="K20" i="40" s="1"/>
  <c r="H19" i="40"/>
  <c r="K19" i="40" s="1"/>
  <c r="H18" i="40"/>
  <c r="K18" i="40" s="1"/>
  <c r="H17" i="40"/>
  <c r="K17" i="40" s="1"/>
  <c r="H16" i="40"/>
  <c r="K16" i="40" s="1"/>
  <c r="H14" i="40"/>
  <c r="K14" i="40" s="1"/>
  <c r="H13" i="40"/>
  <c r="K13" i="40" s="1"/>
  <c r="H11" i="40"/>
  <c r="K11" i="40" s="1"/>
  <c r="J87" i="39"/>
  <c r="G87" i="39"/>
  <c r="H86" i="39"/>
  <c r="K86" i="39" s="1"/>
  <c r="F85" i="39"/>
  <c r="F87" i="39" s="1"/>
  <c r="H84" i="39"/>
  <c r="K84" i="39" s="1"/>
  <c r="H81" i="39"/>
  <c r="K81" i="39" s="1"/>
  <c r="H79" i="39"/>
  <c r="K79" i="39" s="1"/>
  <c r="H78" i="39"/>
  <c r="K78" i="39" s="1"/>
  <c r="H77" i="39"/>
  <c r="K77" i="39" s="1"/>
  <c r="J75" i="39"/>
  <c r="I75" i="39"/>
  <c r="G75" i="39"/>
  <c r="G76" i="39" s="1"/>
  <c r="F75" i="39"/>
  <c r="K74" i="39"/>
  <c r="K73" i="39"/>
  <c r="K72" i="39"/>
  <c r="K71" i="39"/>
  <c r="K70" i="39"/>
  <c r="K69" i="39"/>
  <c r="K68" i="39"/>
  <c r="K67" i="39"/>
  <c r="K66" i="39"/>
  <c r="K65" i="39"/>
  <c r="K64" i="39"/>
  <c r="K63" i="39"/>
  <c r="K62" i="39"/>
  <c r="K61" i="39"/>
  <c r="K60" i="39"/>
  <c r="K59" i="39"/>
  <c r="K58" i="39"/>
  <c r="K57" i="39"/>
  <c r="H55" i="39"/>
  <c r="K55" i="39" s="1"/>
  <c r="H54" i="39"/>
  <c r="K54" i="39" s="1"/>
  <c r="H53" i="39"/>
  <c r="K53" i="39" s="1"/>
  <c r="H52" i="39"/>
  <c r="K52" i="39" s="1"/>
  <c r="H51" i="39"/>
  <c r="K51" i="39" s="1"/>
  <c r="H50" i="39"/>
  <c r="K50" i="39" s="1"/>
  <c r="H49" i="39"/>
  <c r="K49" i="39" s="1"/>
  <c r="H48" i="39"/>
  <c r="K48" i="39" s="1"/>
  <c r="H47" i="39"/>
  <c r="K47" i="39" s="1"/>
  <c r="H46" i="39"/>
  <c r="K46" i="39" s="1"/>
  <c r="H45" i="39"/>
  <c r="K45" i="39" s="1"/>
  <c r="K44" i="39"/>
  <c r="H44" i="39"/>
  <c r="H43" i="39"/>
  <c r="K43" i="39" s="1"/>
  <c r="H42" i="39"/>
  <c r="K42" i="39" s="1"/>
  <c r="H41" i="39"/>
  <c r="K41" i="39" s="1"/>
  <c r="H40" i="39"/>
  <c r="K40" i="39" s="1"/>
  <c r="H39" i="39"/>
  <c r="K39" i="39" s="1"/>
  <c r="H38" i="39"/>
  <c r="K38" i="39" s="1"/>
  <c r="H37" i="39"/>
  <c r="K37" i="39" s="1"/>
  <c r="H36" i="39"/>
  <c r="K36" i="39" s="1"/>
  <c r="H35" i="39"/>
  <c r="K35" i="39" s="1"/>
  <c r="J32" i="39"/>
  <c r="J76" i="39" s="1"/>
  <c r="J80" i="39" s="1"/>
  <c r="J82" i="39" s="1"/>
  <c r="J88" i="39" s="1"/>
  <c r="I32" i="39"/>
  <c r="G32" i="39"/>
  <c r="F32" i="39"/>
  <c r="H32" i="39" s="1"/>
  <c r="H31" i="39"/>
  <c r="K31" i="39" s="1"/>
  <c r="H30" i="39"/>
  <c r="K30" i="39" s="1"/>
  <c r="H28" i="39"/>
  <c r="K28" i="39" s="1"/>
  <c r="H26" i="39"/>
  <c r="K26" i="39" s="1"/>
  <c r="H25" i="39"/>
  <c r="K25" i="39" s="1"/>
  <c r="H24" i="39"/>
  <c r="K24" i="39" s="1"/>
  <c r="H22" i="39"/>
  <c r="K22" i="39" s="1"/>
  <c r="H21" i="39"/>
  <c r="K21" i="39" s="1"/>
  <c r="H20" i="39"/>
  <c r="K20" i="39" s="1"/>
  <c r="H19" i="39"/>
  <c r="K19" i="39" s="1"/>
  <c r="H18" i="39"/>
  <c r="K18" i="39" s="1"/>
  <c r="H17" i="39"/>
  <c r="K17" i="39" s="1"/>
  <c r="H16" i="39"/>
  <c r="K16" i="39" s="1"/>
  <c r="H14" i="39"/>
  <c r="K14" i="39" s="1"/>
  <c r="H13" i="39"/>
  <c r="K13" i="39" s="1"/>
  <c r="H11" i="39"/>
  <c r="K11" i="39" s="1"/>
  <c r="F76" i="41" l="1"/>
  <c r="F76" i="40"/>
  <c r="I76" i="41"/>
  <c r="I80" i="41" s="1"/>
  <c r="I82" i="41" s="1"/>
  <c r="I88" i="41" s="1"/>
  <c r="H87" i="41"/>
  <c r="H76" i="40"/>
  <c r="H80" i="40" s="1"/>
  <c r="K56" i="40"/>
  <c r="H32" i="40"/>
  <c r="K32" i="40" s="1"/>
  <c r="H87" i="40"/>
  <c r="K87" i="40" s="1"/>
  <c r="I76" i="39"/>
  <c r="I80" i="39" s="1"/>
  <c r="I82" i="39" s="1"/>
  <c r="I88" i="39" s="1"/>
  <c r="F76" i="39"/>
  <c r="F80" i="39" s="1"/>
  <c r="F82" i="39" s="1"/>
  <c r="K87" i="41"/>
  <c r="K56" i="41"/>
  <c r="H75" i="41"/>
  <c r="K75" i="41" s="1"/>
  <c r="G76" i="41"/>
  <c r="G80" i="41" s="1"/>
  <c r="G82" i="41" s="1"/>
  <c r="G88" i="41" s="1"/>
  <c r="K34" i="41"/>
  <c r="H32" i="41"/>
  <c r="K32" i="41" s="1"/>
  <c r="F80" i="41"/>
  <c r="F82" i="41" s="1"/>
  <c r="H85" i="41"/>
  <c r="K85" i="41" s="1"/>
  <c r="K34" i="40"/>
  <c r="F80" i="40"/>
  <c r="F82" i="40" s="1"/>
  <c r="G80" i="40"/>
  <c r="G82" i="40" s="1"/>
  <c r="G88" i="40" s="1"/>
  <c r="H85" i="40"/>
  <c r="K85" i="40" s="1"/>
  <c r="K56" i="39"/>
  <c r="H75" i="39"/>
  <c r="K75" i="39" s="1"/>
  <c r="H87" i="39"/>
  <c r="K87" i="39" s="1"/>
  <c r="K32" i="39"/>
  <c r="G82" i="39"/>
  <c r="G88" i="39" s="1"/>
  <c r="K34" i="39"/>
  <c r="G80" i="39"/>
  <c r="H85" i="39"/>
  <c r="K85" i="39" s="1"/>
  <c r="H46" i="27"/>
  <c r="K46" i="27" s="1"/>
  <c r="K76" i="40" l="1"/>
  <c r="K80" i="40" s="1"/>
  <c r="K82" i="40" s="1"/>
  <c r="H76" i="39"/>
  <c r="K76" i="39" s="1"/>
  <c r="K80" i="39" s="1"/>
  <c r="K82" i="39" s="1"/>
  <c r="H76" i="41"/>
  <c r="F88" i="41"/>
  <c r="H82" i="41"/>
  <c r="H88" i="41" s="1"/>
  <c r="K88" i="41" s="1"/>
  <c r="F88" i="40"/>
  <c r="H82" i="40"/>
  <c r="H88" i="40" s="1"/>
  <c r="K88" i="40" s="1"/>
  <c r="F88" i="39"/>
  <c r="H82" i="39"/>
  <c r="H88" i="39" s="1"/>
  <c r="K88" i="39" s="1"/>
  <c r="H17" i="27"/>
  <c r="K17" i="27" s="1"/>
  <c r="H80" i="39" l="1"/>
  <c r="H80" i="41"/>
  <c r="K76" i="41"/>
  <c r="K80" i="41" s="1"/>
  <c r="K82" i="41" s="1"/>
  <c r="H24" i="27" l="1"/>
  <c r="H79" i="27" l="1"/>
  <c r="K79" i="27" s="1"/>
  <c r="F86" i="27"/>
  <c r="H86" i="27" s="1"/>
  <c r="K60" i="27" l="1"/>
  <c r="H85" i="27" l="1"/>
  <c r="K85" i="27" s="1"/>
  <c r="H21" i="27"/>
  <c r="K21" i="27" s="1"/>
  <c r="K61" i="27" l="1"/>
  <c r="H80" i="27" l="1"/>
  <c r="K80" i="27" s="1"/>
  <c r="H82" i="27"/>
  <c r="K82" i="27" s="1"/>
  <c r="J88" i="27" l="1"/>
  <c r="G88" i="27"/>
  <c r="F88" i="27"/>
  <c r="H87" i="27"/>
  <c r="K87" i="27" s="1"/>
  <c r="K86" i="27"/>
  <c r="H78" i="27"/>
  <c r="K78" i="27" s="1"/>
  <c r="J76" i="27"/>
  <c r="I76" i="27"/>
  <c r="G76" i="27"/>
  <c r="F76" i="27"/>
  <c r="K75" i="27"/>
  <c r="K74" i="27"/>
  <c r="K73" i="27"/>
  <c r="K72" i="27"/>
  <c r="K71" i="27"/>
  <c r="K70" i="27"/>
  <c r="K69" i="27"/>
  <c r="K68" i="27"/>
  <c r="K67" i="27"/>
  <c r="K66" i="27"/>
  <c r="K65" i="27"/>
  <c r="K64" i="27"/>
  <c r="K63" i="27"/>
  <c r="K62" i="27"/>
  <c r="K59" i="27"/>
  <c r="K58" i="27"/>
  <c r="H55" i="27"/>
  <c r="K55" i="27" s="1"/>
  <c r="H54" i="27"/>
  <c r="K54" i="27" s="1"/>
  <c r="H53" i="27"/>
  <c r="K53" i="27" s="1"/>
  <c r="H52" i="27"/>
  <c r="K52" i="27" s="1"/>
  <c r="H51" i="27"/>
  <c r="K51" i="27" s="1"/>
  <c r="H50" i="27"/>
  <c r="K50" i="27" s="1"/>
  <c r="H49" i="27"/>
  <c r="K49" i="27" s="1"/>
  <c r="H48" i="27"/>
  <c r="K48" i="27" s="1"/>
  <c r="H47" i="27"/>
  <c r="K47" i="27" s="1"/>
  <c r="H45" i="27"/>
  <c r="K45" i="27" s="1"/>
  <c r="H44" i="27"/>
  <c r="K44" i="27" s="1"/>
  <c r="H43" i="27"/>
  <c r="K43" i="27" s="1"/>
  <c r="H42" i="27"/>
  <c r="K42" i="27" s="1"/>
  <c r="H41" i="27"/>
  <c r="K41" i="27" s="1"/>
  <c r="H40" i="27"/>
  <c r="K40" i="27" s="1"/>
  <c r="H39" i="27"/>
  <c r="K39" i="27" s="1"/>
  <c r="H38" i="27"/>
  <c r="K38" i="27" s="1"/>
  <c r="H37" i="27"/>
  <c r="K37" i="27" s="1"/>
  <c r="H36" i="27"/>
  <c r="K36" i="27" s="1"/>
  <c r="H35" i="27"/>
  <c r="K35" i="27" s="1"/>
  <c r="J32" i="27"/>
  <c r="I32" i="27"/>
  <c r="G32" i="27"/>
  <c r="F32" i="27"/>
  <c r="H31" i="27"/>
  <c r="K31" i="27" s="1"/>
  <c r="H30" i="27"/>
  <c r="K30" i="27" s="1"/>
  <c r="H28" i="27"/>
  <c r="K28" i="27" s="1"/>
  <c r="H26" i="27"/>
  <c r="K26" i="27" s="1"/>
  <c r="H25" i="27"/>
  <c r="K25" i="27" s="1"/>
  <c r="K24" i="27"/>
  <c r="H22" i="27"/>
  <c r="K22" i="27" s="1"/>
  <c r="H20" i="27"/>
  <c r="K20" i="27" s="1"/>
  <c r="H19" i="27"/>
  <c r="K19" i="27" s="1"/>
  <c r="H18" i="27"/>
  <c r="K18" i="27" s="1"/>
  <c r="H16" i="27"/>
  <c r="K16" i="27" s="1"/>
  <c r="H14" i="27"/>
  <c r="K14" i="27" s="1"/>
  <c r="H13" i="27"/>
  <c r="K13" i="27" s="1"/>
  <c r="H11" i="27"/>
  <c r="K11" i="27" s="1"/>
  <c r="G77" i="27" l="1"/>
  <c r="G81" i="27" s="1"/>
  <c r="G83" i="27" s="1"/>
  <c r="G89" i="27" s="1"/>
  <c r="I77" i="27"/>
  <c r="H76" i="27"/>
  <c r="K76" i="27" s="1"/>
  <c r="J77" i="27"/>
  <c r="H88" i="27"/>
  <c r="K88" i="27" s="1"/>
  <c r="K57" i="27"/>
  <c r="H32" i="27"/>
  <c r="K32" i="27" s="1"/>
  <c r="K34" i="27"/>
  <c r="F77" i="27"/>
  <c r="F81" i="27" l="1"/>
  <c r="F83" i="27" s="1"/>
  <c r="I81" i="27"/>
  <c r="I83" i="27" s="1"/>
  <c r="I89" i="27" s="1"/>
  <c r="J81" i="27"/>
  <c r="J83" i="27" s="1"/>
  <c r="J89" i="27" s="1"/>
  <c r="H77" i="27"/>
  <c r="K77" i="27" l="1"/>
  <c r="K81" i="27" s="1"/>
  <c r="K83" i="27" s="1"/>
  <c r="H81" i="27"/>
  <c r="F89" i="27"/>
  <c r="H83" i="27"/>
  <c r="H89" i="27" l="1"/>
  <c r="K89" i="27" s="1"/>
</calcChain>
</file>

<file path=xl/comments1.xml><?xml version="1.0" encoding="utf-8"?>
<comments xmlns="http://schemas.openxmlformats.org/spreadsheetml/2006/main">
  <authors>
    <author>被害者支援センターかがわ</author>
  </authors>
  <commentList>
    <comment ref="J16" authorId="0" shapeId="0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comments2.xml><?xml version="1.0" encoding="utf-8"?>
<comments xmlns="http://schemas.openxmlformats.org/spreadsheetml/2006/main">
  <authors>
    <author>被害者支援センターかがわ</author>
  </authors>
  <commentList>
    <comment ref="J16" authorId="0" shapeId="0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comments3.xml><?xml version="1.0" encoding="utf-8"?>
<comments xmlns="http://schemas.openxmlformats.org/spreadsheetml/2006/main">
  <authors>
    <author>被害者支援センターかがわ</author>
  </authors>
  <commentList>
    <comment ref="J16" authorId="0" shapeId="0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comments4.xml><?xml version="1.0" encoding="utf-8"?>
<comments xmlns="http://schemas.openxmlformats.org/spreadsheetml/2006/main">
  <authors>
    <author>被害者支援センターかがわ</author>
  </authors>
  <commentList>
    <comment ref="J16" authorId="0" shapeId="0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sharedStrings.xml><?xml version="1.0" encoding="utf-8"?>
<sst xmlns="http://schemas.openxmlformats.org/spreadsheetml/2006/main" count="579" uniqueCount="211">
  <si>
    <t>受取助成金</t>
    <rPh sb="0" eb="2">
      <t>ウケトリ</t>
    </rPh>
    <rPh sb="2" eb="5">
      <t>ジョセイキン</t>
    </rPh>
    <phoneticPr fontId="1"/>
  </si>
  <si>
    <t>雑収益</t>
    <rPh sb="0" eb="3">
      <t>ザツシュウエキ</t>
    </rPh>
    <phoneticPr fontId="1"/>
  </si>
  <si>
    <t>受取利息</t>
    <rPh sb="0" eb="2">
      <t>ウケトリ</t>
    </rPh>
    <rPh sb="2" eb="4">
      <t>リソク</t>
    </rPh>
    <phoneticPr fontId="1"/>
  </si>
  <si>
    <t>(単位：円）</t>
  </si>
  <si>
    <t>特定資産運用益</t>
    <rPh sb="0" eb="2">
      <t>トクテイ</t>
    </rPh>
    <rPh sb="2" eb="4">
      <t>シサン</t>
    </rPh>
    <phoneticPr fontId="1"/>
  </si>
  <si>
    <t>受取補助金等</t>
    <rPh sb="0" eb="2">
      <t>ウケトリ</t>
    </rPh>
    <rPh sb="2" eb="6">
      <t>ホジョキントウ</t>
    </rPh>
    <phoneticPr fontId="1"/>
  </si>
  <si>
    <t>受取寄付金</t>
    <rPh sb="0" eb="2">
      <t>ウケトリ</t>
    </rPh>
    <rPh sb="2" eb="5">
      <t>キフキン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</si>
  <si>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</si>
  <si>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</si>
  <si>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</si>
  <si>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受取委託料</t>
    <rPh sb="0" eb="2">
      <t>ウケトリ</t>
    </rPh>
    <rPh sb="2" eb="5">
      <t>イタクリョウ</t>
    </rPh>
    <phoneticPr fontId="1"/>
  </si>
  <si>
    <t>受取会費</t>
    <phoneticPr fontId="1"/>
  </si>
  <si>
    <t>事業費</t>
    <phoneticPr fontId="1"/>
  </si>
  <si>
    <t>諸謝金</t>
    <phoneticPr fontId="1"/>
  </si>
  <si>
    <t>旅費交通費</t>
    <phoneticPr fontId="1"/>
  </si>
  <si>
    <t>通信運搬費</t>
    <phoneticPr fontId="1"/>
  </si>
  <si>
    <t>印刷製本費</t>
    <phoneticPr fontId="1"/>
  </si>
  <si>
    <t>手数料</t>
    <phoneticPr fontId="1"/>
  </si>
  <si>
    <t>管理費</t>
    <phoneticPr fontId="1"/>
  </si>
  <si>
    <t>給料手当</t>
    <phoneticPr fontId="1"/>
  </si>
  <si>
    <t>福利厚生費</t>
    <phoneticPr fontId="1"/>
  </si>
  <si>
    <t>減価償却費</t>
    <phoneticPr fontId="1"/>
  </si>
  <si>
    <t>特定資産利息</t>
    <rPh sb="0" eb="2">
      <t>トクテイ</t>
    </rPh>
    <rPh sb="2" eb="4">
      <t>シサン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</si>
  <si>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</si>
  <si>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</si>
  <si>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受取負担金</t>
    <rPh sb="0" eb="2">
      <t>ウケトリ</t>
    </rPh>
    <rPh sb="2" eb="5">
      <t>フタンキン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</si>
  <si>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</si>
  <si>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</si>
  <si>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法人会計</t>
    <rPh sb="0" eb="2">
      <t>ホウジン</t>
    </rPh>
    <rPh sb="2" eb="4">
      <t>カイケイ</t>
    </rPh>
    <phoneticPr fontId="1"/>
  </si>
  <si>
    <t>合計</t>
    <rPh sb="0" eb="2">
      <t>ゴウケイ</t>
    </rPh>
    <phoneticPr fontId="1"/>
  </si>
  <si>
    <t>科目</t>
    <rPh sb="0" eb="2">
      <t>カモク</t>
    </rPh>
    <phoneticPr fontId="1"/>
  </si>
  <si>
    <t>一般正味財産期首残高</t>
    <phoneticPr fontId="1"/>
  </si>
  <si>
    <t>一般正味財産期末残高</t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</si>
  <si>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</si>
  <si>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</si>
  <si>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賃借料</t>
    <rPh sb="0" eb="3">
      <t>チンシャクリョウ</t>
    </rPh>
    <phoneticPr fontId="1"/>
  </si>
  <si>
    <t>委託料</t>
    <rPh sb="0" eb="3">
      <t>イタクリョウ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</si>
  <si>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</si>
  <si>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受取寄付金
(支援自販機)</t>
    <rPh sb="0" eb="2">
      <t>ウケトリ</t>
    </rPh>
    <rPh sb="2" eb="5">
      <t>キフキン</t>
    </rPh>
    <rPh sb="7" eb="9">
      <t>シエン</t>
    </rPh>
    <rPh sb="9" eb="12">
      <t>ジハンキ</t>
    </rPh>
    <phoneticPr fontId="1"/>
  </si>
  <si>
    <t>備考</t>
    <rPh sb="0" eb="2">
      <t>ビコウ</t>
    </rPh>
    <phoneticPr fontId="1"/>
  </si>
  <si>
    <t>当期指定正味財産増減額</t>
    <rPh sb="2" eb="4">
      <t>シテイ</t>
    </rPh>
    <rPh sb="4" eb="6">
      <t>ショウミ</t>
    </rPh>
    <rPh sb="6" eb="8">
      <t>ザイサン</t>
    </rPh>
    <phoneticPr fontId="1"/>
  </si>
  <si>
    <t>指定正味財産期首残高</t>
    <rPh sb="0" eb="2">
      <t>シテイ</t>
    </rPh>
    <phoneticPr fontId="1"/>
  </si>
  <si>
    <t>指定正味財産期末残高</t>
    <rPh sb="0" eb="2">
      <t>シテイ</t>
    </rPh>
    <phoneticPr fontId="1"/>
  </si>
  <si>
    <t>Ⅱ 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</si>
  <si>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Ⅲ 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</si>
  <si>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</si>
  <si>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銀行振込手数料等</t>
    <rPh sb="0" eb="2">
      <t>ギンコウ</t>
    </rPh>
    <rPh sb="2" eb="4">
      <t>フリコミ</t>
    </rPh>
    <rPh sb="4" eb="7">
      <t>テスウリョウ</t>
    </rPh>
    <rPh sb="7" eb="8">
      <t>トウ</t>
    </rPh>
    <phoneticPr fontId="1"/>
  </si>
  <si>
    <t>雑費</t>
    <rPh sb="0" eb="2">
      <t>ザッピ</t>
    </rPh>
    <phoneticPr fontId="1"/>
  </si>
  <si>
    <t>支払負担金</t>
    <rPh sb="0" eb="2">
      <t>シハライ</t>
    </rPh>
    <rPh sb="2" eb="5">
      <t>フタンキン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</si>
  <si>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</si>
  <si>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</si>
  <si>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</si>
  <si>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暴追センター・防犯協会の賛助会費</t>
    <rPh sb="0" eb="2">
      <t>ボウツイ</t>
    </rPh>
    <rPh sb="7" eb="9">
      <t>ボウハン</t>
    </rPh>
    <rPh sb="9" eb="11">
      <t>キョウカイ</t>
    </rPh>
    <rPh sb="12" eb="14">
      <t>サンジョ</t>
    </rPh>
    <rPh sb="14" eb="16">
      <t>カイヒ</t>
    </rPh>
    <phoneticPr fontId="1"/>
  </si>
  <si>
    <t>公益目的事業資産</t>
    <rPh sb="0" eb="2">
      <t>コウエキ</t>
    </rPh>
    <rPh sb="2" eb="4">
      <t>モクテキ</t>
    </rPh>
    <rPh sb="4" eb="6">
      <t>ジギョウ</t>
    </rPh>
    <rPh sb="6" eb="8">
      <t>シサン</t>
    </rPh>
    <phoneticPr fontId="1"/>
  </si>
  <si>
    <t>支援自販機収益</t>
    <rPh sb="0" eb="2">
      <t>シエン</t>
    </rPh>
    <rPh sb="2" eb="5">
      <t>ジハンキ</t>
    </rPh>
    <rPh sb="5" eb="7">
      <t>シュウエキ</t>
    </rPh>
    <phoneticPr fontId="1"/>
  </si>
  <si>
    <t>収益事業会計</t>
    <rPh sb="0" eb="2">
      <t>シュウエキ</t>
    </rPh>
    <rPh sb="2" eb="4">
      <t>ジギョウ</t>
    </rPh>
    <rPh sb="4" eb="6">
      <t>カイケイ</t>
    </rPh>
    <phoneticPr fontId="1"/>
  </si>
  <si>
    <t>事業収益</t>
    <rPh sb="0" eb="2">
      <t>ジギョウ</t>
    </rPh>
    <rPh sb="2" eb="4">
      <t>シュウエキ</t>
    </rPh>
    <phoneticPr fontId="1"/>
  </si>
  <si>
    <t>１.経常収益</t>
    <rPh sb="2" eb="4">
      <t>ケイジョウ</t>
    </rPh>
    <rPh sb="4" eb="6">
      <t>シュウエキ</t>
    </rPh>
    <phoneticPr fontId="1"/>
  </si>
  <si>
    <t>経常収益計</t>
    <rPh sb="0" eb="2">
      <t>ケイジョウ</t>
    </rPh>
    <phoneticPr fontId="1"/>
  </si>
  <si>
    <t>２.経常費用</t>
    <rPh sb="2" eb="4">
      <t>ケイジョウ</t>
    </rPh>
    <rPh sb="4" eb="6">
      <t>ヒヨウ</t>
    </rPh>
    <rPh sb="5" eb="6">
      <t>ケイヒ</t>
    </rPh>
    <phoneticPr fontId="1"/>
  </si>
  <si>
    <t>経常費用計</t>
    <rPh sb="0" eb="2">
      <t>ケイジョウ</t>
    </rPh>
    <phoneticPr fontId="1"/>
  </si>
  <si>
    <t>公益目的事業資産・管理運営資産の利益</t>
    <rPh sb="9" eb="11">
      <t>カンリ</t>
    </rPh>
    <rPh sb="11" eb="13">
      <t>ウンエイ</t>
    </rPh>
    <rPh sb="13" eb="15">
      <t>シサン</t>
    </rPh>
    <rPh sb="16" eb="18">
      <t>リエキ</t>
    </rPh>
    <phoneticPr fontId="1"/>
  </si>
  <si>
    <t>被害者
支援事業</t>
    <rPh sb="0" eb="3">
      <t>ヒガイシャ</t>
    </rPh>
    <rPh sb="4" eb="6">
      <t>シエン</t>
    </rPh>
    <rPh sb="6" eb="8">
      <t>ジギョウ</t>
    </rPh>
    <phoneticPr fontId="1"/>
  </si>
  <si>
    <t>自動車税、法務局等交付手数料</t>
    <phoneticPr fontId="1"/>
  </si>
  <si>
    <t>当期経常増減額</t>
    <rPh sb="2" eb="4">
      <t>ケイジョウ</t>
    </rPh>
    <phoneticPr fontId="1"/>
  </si>
  <si>
    <t>小計</t>
    <rPh sb="0" eb="2">
      <t>ショウケイ</t>
    </rPh>
    <phoneticPr fontId="1"/>
  </si>
  <si>
    <t>公益１</t>
    <rPh sb="0" eb="2">
      <t>コウエキ</t>
    </rPh>
    <phoneticPr fontId="1"/>
  </si>
  <si>
    <t>公益２</t>
    <phoneticPr fontId="1"/>
  </si>
  <si>
    <t>性暴力被害
者支援事業</t>
    <rPh sb="0" eb="1">
      <t>セイ</t>
    </rPh>
    <rPh sb="1" eb="3">
      <t>ボウリョク</t>
    </rPh>
    <rPh sb="3" eb="5">
      <t>ヒガイ</t>
    </rPh>
    <rPh sb="6" eb="7">
      <t>シャ</t>
    </rPh>
    <rPh sb="7" eb="9">
      <t>シエン</t>
    </rPh>
    <rPh sb="9" eb="11">
      <t>ジギョウ</t>
    </rPh>
    <phoneticPr fontId="1"/>
  </si>
  <si>
    <t>未払法人税等</t>
    <rPh sb="0" eb="2">
      <t>ミハライ</t>
    </rPh>
    <rPh sb="2" eb="5">
      <t>ホウジンゼイ</t>
    </rPh>
    <rPh sb="5" eb="6">
      <t>トウ</t>
    </rPh>
    <phoneticPr fontId="1"/>
  </si>
  <si>
    <t>車両検査費、その他</t>
    <rPh sb="0" eb="2">
      <t>シャリョウ</t>
    </rPh>
    <rPh sb="2" eb="4">
      <t>ケンサ</t>
    </rPh>
    <rPh sb="4" eb="5">
      <t>ヒ</t>
    </rPh>
    <rPh sb="8" eb="9">
      <t>タ</t>
    </rPh>
    <phoneticPr fontId="1"/>
  </si>
  <si>
    <t>常勤5名</t>
    <rPh sb="0" eb="2">
      <t>ジョウキン</t>
    </rPh>
    <rPh sb="3" eb="4">
      <t>メイ</t>
    </rPh>
    <phoneticPr fontId="1"/>
  </si>
  <si>
    <t>理事会交通費等</t>
    <rPh sb="0" eb="3">
      <t>リジカイ</t>
    </rPh>
    <rPh sb="3" eb="6">
      <t>コウツウヒ</t>
    </rPh>
    <rPh sb="6" eb="7">
      <t>トウ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</si>
  <si>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</si>
  <si>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全国ﾈｯﾄﾜｰｸﾍ　研修会意見交換会費等</t>
    <rPh sb="0" eb="2">
      <t>ゼンコク</t>
    </rPh>
    <rPh sb="10" eb="13">
      <t>ケンシュウカイ</t>
    </rPh>
    <rPh sb="13" eb="15">
      <t>イケン</t>
    </rPh>
    <rPh sb="15" eb="17">
      <t>コウカン</t>
    </rPh>
    <rPh sb="17" eb="18">
      <t>カイ</t>
    </rPh>
    <rPh sb="18" eb="19">
      <t>ヒ</t>
    </rPh>
    <rPh sb="19" eb="20">
      <t>トウ</t>
    </rPh>
    <phoneticPr fontId="1"/>
  </si>
  <si>
    <t>自動車税 40,000×0.8　その他　</t>
    <rPh sb="0" eb="3">
      <t>ジドウシャ</t>
    </rPh>
    <rPh sb="3" eb="4">
      <t>ゼイ</t>
    </rPh>
    <rPh sb="18" eb="19">
      <t>タ</t>
    </rPh>
    <phoneticPr fontId="1"/>
  </si>
  <si>
    <t>理事会・総会の会場費</t>
    <rPh sb="0" eb="3">
      <t>リジカイ</t>
    </rPh>
    <rPh sb="4" eb="6">
      <t>ソウカイ</t>
    </rPh>
    <rPh sb="7" eb="9">
      <t>カイジョウ</t>
    </rPh>
    <rPh sb="9" eb="10">
      <t>ヒ</t>
    </rPh>
    <phoneticPr fontId="1"/>
  </si>
  <si>
    <t>自動車税 40,000×0.2　法務局等交付手数料</t>
    <phoneticPr fontId="1"/>
  </si>
  <si>
    <t>事4：管6（同上）</t>
    <rPh sb="6" eb="8">
      <t>ドウジョウ</t>
    </rPh>
    <phoneticPr fontId="1"/>
  </si>
  <si>
    <t>収益事業：法人税等の概算</t>
    <rPh sb="10" eb="12">
      <t>ガイサン</t>
    </rPh>
    <phoneticPr fontId="1"/>
  </si>
  <si>
    <t>LINEスタンプ収益等</t>
    <rPh sb="8" eb="10">
      <t>シュウエキ</t>
    </rPh>
    <rPh sb="10" eb="11">
      <t>トウ</t>
    </rPh>
    <phoneticPr fontId="1"/>
  </si>
  <si>
    <t>調整前当期経常増減額</t>
    <rPh sb="0" eb="2">
      <t>チョウセイ</t>
    </rPh>
    <rPh sb="2" eb="3">
      <t>マエ</t>
    </rPh>
    <rPh sb="5" eb="7">
      <t>ケイジョウ</t>
    </rPh>
    <phoneticPr fontId="1"/>
  </si>
  <si>
    <t>公益２</t>
    <rPh sb="0" eb="2">
      <t>コウエキ</t>
    </rPh>
    <phoneticPr fontId="1"/>
  </si>
  <si>
    <t>収益会計</t>
    <rPh sb="0" eb="2">
      <t>シュウエキ</t>
    </rPh>
    <rPh sb="2" eb="4">
      <t>カイケイ</t>
    </rPh>
    <phoneticPr fontId="1"/>
  </si>
  <si>
    <t>備考</t>
    <rPh sb="0" eb="2">
      <t>ビコウ</t>
    </rPh>
    <phoneticPr fontId="1"/>
  </si>
  <si>
    <t>事4：管6</t>
    <phoneticPr fontId="1"/>
  </si>
  <si>
    <t>他団体へ賛助会費支払</t>
    <rPh sb="0" eb="1">
      <t>タ</t>
    </rPh>
    <rPh sb="1" eb="3">
      <t>ダンタイ</t>
    </rPh>
    <rPh sb="4" eb="6">
      <t>サンジョ</t>
    </rPh>
    <rPh sb="6" eb="8">
      <t>カイヒ</t>
    </rPh>
    <rPh sb="8" eb="10">
      <t>シハライ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</si>
  <si>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1"/>
  </si>
  <si>
    <t>指定正味財産から一般正味財産への振替額</t>
    <rPh sb="0" eb="2">
      <t>シテイ</t>
    </rPh>
    <rPh sb="2" eb="4">
      <t>ショウミ</t>
    </rPh>
    <rPh sb="4" eb="6">
      <t>ザイサン</t>
    </rPh>
    <rPh sb="8" eb="10">
      <t>イッパン</t>
    </rPh>
    <rPh sb="10" eb="12">
      <t>ショウミ</t>
    </rPh>
    <rPh sb="12" eb="14">
      <t>ザイサン</t>
    </rPh>
    <rPh sb="16" eb="18">
      <t>フリカエ</t>
    </rPh>
    <rPh sb="18" eb="19">
      <t>ガク</t>
    </rPh>
    <phoneticPr fontId="1"/>
  </si>
  <si>
    <t xml:space="preserve">税理士へ </t>
    <phoneticPr fontId="1"/>
  </si>
  <si>
    <t>収益会計から公益会計</t>
    <rPh sb="0" eb="2">
      <t>シュウエキ</t>
    </rPh>
    <rPh sb="2" eb="4">
      <t>カイケイ</t>
    </rPh>
    <rPh sb="6" eb="8">
      <t>コウエキ</t>
    </rPh>
    <rPh sb="8" eb="10">
      <t>カイケイ</t>
    </rPh>
    <phoneticPr fontId="1"/>
  </si>
  <si>
    <t>法人会計から公益会計</t>
    <rPh sb="0" eb="2">
      <t>ホウジン</t>
    </rPh>
    <rPh sb="2" eb="4">
      <t>カイケイ</t>
    </rPh>
    <rPh sb="6" eb="8">
      <t>コウエキ</t>
    </rPh>
    <rPh sb="8" eb="10">
      <t>カイケイ</t>
    </rPh>
    <phoneticPr fontId="1"/>
  </si>
  <si>
    <t>収益事業利益(管理費按分後)の50％を公益事業へ繰入れ</t>
  </si>
  <si>
    <t>法人会計から公益事業会計へ繰入れ</t>
    <rPh sb="0" eb="2">
      <t>ホウジン</t>
    </rPh>
    <rPh sb="2" eb="4">
      <t>カイケイ</t>
    </rPh>
    <rPh sb="6" eb="8">
      <t>コウエキ</t>
    </rPh>
    <rPh sb="8" eb="10">
      <t>ジギョウ</t>
    </rPh>
    <rPh sb="10" eb="12">
      <t>カイケイ</t>
    </rPh>
    <rPh sb="13" eb="15">
      <t>クリイ</t>
    </rPh>
    <phoneticPr fontId="1"/>
  </si>
  <si>
    <t>備考</t>
    <rPh sb="0" eb="2">
      <t>ビコウ</t>
    </rPh>
    <phoneticPr fontId="1"/>
  </si>
  <si>
    <t>オリーブかがわ</t>
    <phoneticPr fontId="1"/>
  </si>
  <si>
    <t>　</t>
    <phoneticPr fontId="1"/>
  </si>
  <si>
    <t>資料印刷代</t>
    <phoneticPr fontId="1"/>
  </si>
  <si>
    <t>事務用品等購入　その他消耗品</t>
    <rPh sb="0" eb="2">
      <t>ジム</t>
    </rPh>
    <rPh sb="2" eb="4">
      <t>ヨウヒン</t>
    </rPh>
    <rPh sb="4" eb="5">
      <t>トウ</t>
    </rPh>
    <rPh sb="5" eb="7">
      <t>コウニュウ</t>
    </rPh>
    <phoneticPr fontId="1"/>
  </si>
  <si>
    <t>オリーブかがわ</t>
    <phoneticPr fontId="1"/>
  </si>
  <si>
    <t>複合機ﾁｬｰｼﾞ料金　14,000×12×0.2=33,600</t>
    <phoneticPr fontId="1"/>
  </si>
  <si>
    <t>オリーブかがわ</t>
    <phoneticPr fontId="1"/>
  </si>
  <si>
    <t>日本財団より</t>
    <phoneticPr fontId="1"/>
  </si>
  <si>
    <t>市町150万円(人件費に使用)</t>
    <rPh sb="0" eb="1">
      <t>シ</t>
    </rPh>
    <rPh sb="1" eb="2">
      <t>チョウ</t>
    </rPh>
    <rPh sb="5" eb="6">
      <t>マン</t>
    </rPh>
    <rPh sb="6" eb="7">
      <t>エン</t>
    </rPh>
    <rPh sb="8" eb="11">
      <t>ジンケンヒ</t>
    </rPh>
    <rPh sb="12" eb="14">
      <t>シヨウ</t>
    </rPh>
    <phoneticPr fontId="1"/>
  </si>
  <si>
    <r>
      <t>電話・ｲﾝﾀｰﾈｯﾄ　14,500×12×0.8=139,200
相談用携帯 1,650×12=19,800
NHK受信料　13,990×0.8=11,192
ﾆｭｽﾞﾚﾀｰ・その他郵送料　210,000　　</t>
    </r>
    <r>
      <rPr>
        <u/>
        <sz val="9"/>
        <rFont val="ＭＳ 明朝"/>
        <family val="1"/>
        <charset val="128"/>
      </rPr>
      <t>計380,192</t>
    </r>
    <rPh sb="104" eb="105">
      <t>ケイ</t>
    </rPh>
    <phoneticPr fontId="1"/>
  </si>
  <si>
    <t>車両検査費 10,000×0.8　その他</t>
    <rPh sb="0" eb="2">
      <t>シャリョウ</t>
    </rPh>
    <rPh sb="2" eb="4">
      <t>ケンサ</t>
    </rPh>
    <rPh sb="4" eb="5">
      <t>ヒ</t>
    </rPh>
    <rPh sb="19" eb="20">
      <t>タ</t>
    </rPh>
    <phoneticPr fontId="1"/>
  </si>
  <si>
    <t>新聞代　3,400×12=40,800　図書購入費　研修会時雑費等</t>
    <rPh sb="22" eb="25">
      <t>コウニュウヒ</t>
    </rPh>
    <rPh sb="26" eb="29">
      <t>ケンシュウカイ</t>
    </rPh>
    <rPh sb="29" eb="30">
      <t>ジ</t>
    </rPh>
    <rPh sb="30" eb="32">
      <t>ザッピ</t>
    </rPh>
    <rPh sb="32" eb="33">
      <t>トウ</t>
    </rPh>
    <phoneticPr fontId="1"/>
  </si>
  <si>
    <t>電話・ｲﾝﾀｰﾈｯﾄ　14,500×12×0.2=34,800
NHK受信料　13,990×0.2=2,798　その他郵送料</t>
    <rPh sb="0" eb="2">
      <t>デンワ</t>
    </rPh>
    <rPh sb="35" eb="38">
      <t>ジュシンリョウ</t>
    </rPh>
    <rPh sb="58" eb="59">
      <t>タ</t>
    </rPh>
    <rPh sb="59" eb="62">
      <t>ユウソウリョウ</t>
    </rPh>
    <phoneticPr fontId="1"/>
  </si>
  <si>
    <t>事務用品等購入費</t>
    <rPh sb="0" eb="2">
      <t>ジム</t>
    </rPh>
    <rPh sb="2" eb="4">
      <t>ヨウヒン</t>
    </rPh>
    <rPh sb="4" eb="5">
      <t>トウ</t>
    </rPh>
    <rPh sb="5" eb="8">
      <t>コウニュウヒ</t>
    </rPh>
    <phoneticPr fontId="1"/>
  </si>
  <si>
    <t>銀行・郵便局振込手数料等</t>
    <rPh sb="0" eb="2">
      <t>ギンコウ</t>
    </rPh>
    <rPh sb="3" eb="6">
      <t>ユウビンキョク</t>
    </rPh>
    <rPh sb="6" eb="8">
      <t>フリコミ</t>
    </rPh>
    <rPh sb="8" eb="11">
      <t>テスウリョウ</t>
    </rPh>
    <rPh sb="11" eb="12">
      <t>トウ</t>
    </rPh>
    <phoneticPr fontId="1"/>
  </si>
  <si>
    <t>研修会参加負担金等</t>
    <rPh sb="0" eb="3">
      <t>ケンシュウカイ</t>
    </rPh>
    <rPh sb="3" eb="5">
      <t>サンカ</t>
    </rPh>
    <rPh sb="5" eb="8">
      <t>フタンキン</t>
    </rPh>
    <rPh sb="8" eb="9">
      <t>トウ</t>
    </rPh>
    <phoneticPr fontId="1"/>
  </si>
  <si>
    <t>令 和 ３ 年 度 収 支 予 算 書 内 訳 表(案)</t>
    <rPh sb="0" eb="1">
      <t>レイ</t>
    </rPh>
    <rPh sb="2" eb="3">
      <t>カズ</t>
    </rPh>
    <rPh sb="6" eb="7">
      <t>ネン</t>
    </rPh>
    <rPh sb="8" eb="9">
      <t>タビ</t>
    </rPh>
    <rPh sb="10" eb="11">
      <t>シュウ</t>
    </rPh>
    <rPh sb="12" eb="13">
      <t>シ</t>
    </rPh>
    <rPh sb="14" eb="15">
      <t>ヨ</t>
    </rPh>
    <rPh sb="16" eb="17">
      <t>サン</t>
    </rPh>
    <rPh sb="18" eb="19">
      <t>ショ</t>
    </rPh>
    <rPh sb="20" eb="21">
      <t>ナイ</t>
    </rPh>
    <rPh sb="22" eb="23">
      <t>ヤク</t>
    </rPh>
    <rPh sb="24" eb="25">
      <t>ヒョウ</t>
    </rPh>
    <rPh sb="26" eb="27">
      <t>アン</t>
    </rPh>
    <phoneticPr fontId="1"/>
  </si>
  <si>
    <t>令和３年４月１日から令和４年３月31日まで</t>
    <rPh sb="0" eb="2">
      <t>レイワ</t>
    </rPh>
    <rPh sb="10" eb="12">
      <t>レイワ</t>
    </rPh>
    <phoneticPr fontId="1"/>
  </si>
  <si>
    <t>警察協会150万円　事7：管3</t>
    <rPh sb="8" eb="9">
      <t>エン</t>
    </rPh>
    <phoneticPr fontId="1"/>
  </si>
  <si>
    <t>日本財団472万円　直接支援員1名の2割を法人会計へ</t>
    <rPh sb="7" eb="8">
      <t>マン</t>
    </rPh>
    <rPh sb="8" eb="9">
      <t>エン</t>
    </rPh>
    <rPh sb="10" eb="12">
      <t>チョクセツ</t>
    </rPh>
    <rPh sb="12" eb="14">
      <t>シエン</t>
    </rPh>
    <rPh sb="14" eb="15">
      <t>イン</t>
    </rPh>
    <rPh sb="16" eb="17">
      <t>メイ</t>
    </rPh>
    <rPh sb="19" eb="20">
      <t>ワリ</t>
    </rPh>
    <rPh sb="21" eb="23">
      <t>ホウジン</t>
    </rPh>
    <rPh sb="23" eb="25">
      <t>カイケイ</t>
    </rPh>
    <phoneticPr fontId="1"/>
  </si>
  <si>
    <t>香川県議会における当該事業に係る予算成立を条件とする。</t>
    <phoneticPr fontId="1"/>
  </si>
  <si>
    <r>
      <t>常勤職員　203,900×2×12=4,893,600
時間外手当　191,000×0.07×12＝160,440
　　　　　　緊急対応1,224×1.5×50ｈ＝91,800
　　　　　　　　　　1,000×1.5×50ｈ＝75,000
非常勤・兼任職員　1,000×3,086ｈ＋610×722日＝3,526,420
　　　　　　　　　　　　　　　　　</t>
    </r>
    <r>
      <rPr>
        <u/>
        <sz val="9"/>
        <rFont val="ＭＳ 明朝"/>
        <family val="1"/>
        <charset val="128"/>
      </rPr>
      <t>計8,747,260</t>
    </r>
    <rPh sb="64" eb="66">
      <t>キンキュウ</t>
    </rPh>
    <rPh sb="66" eb="68">
      <t>タイオウ</t>
    </rPh>
    <rPh sb="149" eb="150">
      <t>ニチ</t>
    </rPh>
    <phoneticPr fontId="1"/>
  </si>
  <si>
    <r>
      <t>弁護士謝金　10,800×12件=129,600
スーパーバイザー謝金(相談員ｶｳﾝｾﾘﾝｸﾞ)5,000×21回=60,000
スーパーバイザー謝金(講師謝金)24,000×1回=24,000
医師謝金(時間外診療・優先診療等)　7,100×12回=85,200
職員向け研修時謝金　7,100×2ｈ×7回=99,400
カウンセリング謝金　5,000×60回=300,000　　　　　
　　　　　　　　　　　　　　　　　</t>
    </r>
    <r>
      <rPr>
        <u/>
        <sz val="9"/>
        <rFont val="ＭＳ 明朝"/>
        <family val="1"/>
        <charset val="128"/>
      </rPr>
      <t xml:space="preserve">計698,200 </t>
    </r>
    <rPh sb="36" eb="39">
      <t>ソウダンイン</t>
    </rPh>
    <rPh sb="76" eb="78">
      <t>コウシ</t>
    </rPh>
    <rPh sb="78" eb="80">
      <t>シャキン</t>
    </rPh>
    <rPh sb="133" eb="135">
      <t>ショクイン</t>
    </rPh>
    <rPh sb="135" eb="136">
      <t>ム</t>
    </rPh>
    <rPh sb="153" eb="154">
      <t>カイ</t>
    </rPh>
    <rPh sb="180" eb="181">
      <t>カイ</t>
    </rPh>
    <phoneticPr fontId="1"/>
  </si>
  <si>
    <r>
      <t>相談室家賃　44,000×12=528,000
研修室家賃負担分　22,000×12＝264,000　
駐車場賃借料負担分　4,000×12＝48,000 
　　　　　　　　　　　　　　　　　　</t>
    </r>
    <r>
      <rPr>
        <u/>
        <sz val="9"/>
        <rFont val="ＭＳ 明朝"/>
        <family val="1"/>
        <charset val="128"/>
      </rPr>
      <t>計840,000</t>
    </r>
    <rPh sb="0" eb="3">
      <t>ソウダンシツ</t>
    </rPh>
    <rPh sb="3" eb="5">
      <t>ヤチン</t>
    </rPh>
    <rPh sb="24" eb="27">
      <t>ケンシュウシツ</t>
    </rPh>
    <rPh sb="27" eb="29">
      <t>ヤチン</t>
    </rPh>
    <rPh sb="29" eb="32">
      <t>フタンブン</t>
    </rPh>
    <rPh sb="52" eb="55">
      <t>チュウシャジョウ</t>
    </rPh>
    <rPh sb="55" eb="58">
      <t>チンシャクリョウ</t>
    </rPh>
    <rPh sb="58" eb="61">
      <t>フタンブン</t>
    </rPh>
    <rPh sb="97" eb="98">
      <t>ケイ</t>
    </rPh>
    <phoneticPr fontId="1"/>
  </si>
  <si>
    <r>
      <t>公費負担診察料　58,740×10件=587,400
人工妊娠中絶料　100,000×1件=100,000
セコム　13,200×12=158,400
情報ｾｷｭﾘﾃｨ管理委託　4,165×12×1.1＝54,978
　　　　　　　　　　　　　　　</t>
    </r>
    <r>
      <rPr>
        <u/>
        <sz val="9"/>
        <rFont val="ＭＳ 明朝"/>
        <family val="1"/>
        <charset val="128"/>
      </rPr>
      <t>計900,778</t>
    </r>
    <rPh sb="76" eb="78">
      <t>ジョウホウ</t>
    </rPh>
    <rPh sb="84" eb="86">
      <t>カンリ</t>
    </rPh>
    <rPh sb="86" eb="88">
      <t>イタク</t>
    </rPh>
    <phoneticPr fontId="1"/>
  </si>
  <si>
    <r>
      <t>弁護士旅費　1,200×12回=14,400
スーパーバイザー旅費(相談員ｶｳﾝｾﾘﾝｸﾞ)1,200×12回=14,400
スーパーバイザー旅費(大分より)48,820×1回=48,820
職員向け研修講師旅費 1,000×6回=6,000
相談員等連絡会出張旅費(大阪)　27,400×2回＝54,800
職員同行支援時旅費　1,200×60回=72,000
職員研修会出張旅費　東京76,000　山口・高知63,200　　
カウンセラー旅費　1,200×60回=72,000　　　　</t>
    </r>
    <r>
      <rPr>
        <u/>
        <sz val="9"/>
        <rFont val="ＭＳ 明朝"/>
        <family val="1"/>
        <charset val="128"/>
      </rPr>
      <t>計421,620</t>
    </r>
    <rPh sb="31" eb="33">
      <t>リョヒ</t>
    </rPh>
    <rPh sb="71" eb="73">
      <t>リョヒ</t>
    </rPh>
    <rPh sb="74" eb="76">
      <t>オオイタ</t>
    </rPh>
    <rPh sb="96" eb="98">
      <t>ショクイン</t>
    </rPh>
    <rPh sb="98" eb="99">
      <t>ム</t>
    </rPh>
    <rPh sb="122" eb="125">
      <t>ソウダンイン</t>
    </rPh>
    <rPh sb="125" eb="126">
      <t>トウ</t>
    </rPh>
    <rPh sb="126" eb="129">
      <t>レンラクカイ</t>
    </rPh>
    <rPh sb="129" eb="131">
      <t>シュッチョウ</t>
    </rPh>
    <rPh sb="131" eb="133">
      <t>リョヒ</t>
    </rPh>
    <rPh sb="134" eb="136">
      <t>オオサカ</t>
    </rPh>
    <rPh sb="146" eb="147">
      <t>カイ</t>
    </rPh>
    <rPh sb="201" eb="203">
      <t>ヤマグチ</t>
    </rPh>
    <rPh sb="204" eb="206">
      <t>コウチ</t>
    </rPh>
    <phoneticPr fontId="1"/>
  </si>
  <si>
    <r>
      <t>電話代・携帯代等・プロバイダー料　190,476
発送料　20,000
コールセンターからの転送料金(基本)　800×2台×6月×1.1＝10,560
コールセンターからの転送後通話料　100,000
夜間対応用携帯電話通話料　2,980×2台×6月×1.1＝39,336
夜間現場出動経費(タクシー代)　15,000×10回＝150,000
　　　　　　　　　　　　　　　　　　　　　　　　</t>
    </r>
    <r>
      <rPr>
        <u/>
        <sz val="9"/>
        <rFont val="ＭＳ 明朝"/>
        <family val="1"/>
        <charset val="128"/>
      </rPr>
      <t>計510,372</t>
    </r>
    <rPh sb="2" eb="3">
      <t>ダイ</t>
    </rPh>
    <rPh sb="4" eb="6">
      <t>ケイタイ</t>
    </rPh>
    <rPh sb="6" eb="7">
      <t>ダイ</t>
    </rPh>
    <rPh sb="7" eb="8">
      <t>トウ</t>
    </rPh>
    <rPh sb="15" eb="16">
      <t>リョウ</t>
    </rPh>
    <rPh sb="25" eb="26">
      <t>ハッ</t>
    </rPh>
    <rPh sb="26" eb="28">
      <t>ソウリョウ</t>
    </rPh>
    <rPh sb="46" eb="48">
      <t>テンソウ</t>
    </rPh>
    <rPh sb="48" eb="50">
      <t>リョウキン</t>
    </rPh>
    <rPh sb="51" eb="53">
      <t>キホン</t>
    </rPh>
    <rPh sb="60" eb="61">
      <t>ダイ</t>
    </rPh>
    <rPh sb="63" eb="64">
      <t>ガツ</t>
    </rPh>
    <rPh sb="88" eb="89">
      <t>ゴ</t>
    </rPh>
    <rPh sb="89" eb="92">
      <t>ツウワリョウ</t>
    </rPh>
    <rPh sb="101" eb="103">
      <t>ヤカン</t>
    </rPh>
    <rPh sb="103" eb="105">
      <t>タイオウ</t>
    </rPh>
    <rPh sb="105" eb="106">
      <t>ヨウ</t>
    </rPh>
    <rPh sb="106" eb="108">
      <t>ケイタイ</t>
    </rPh>
    <rPh sb="108" eb="110">
      <t>デンワ</t>
    </rPh>
    <rPh sb="110" eb="113">
      <t>ツウワリョウ</t>
    </rPh>
    <rPh sb="121" eb="122">
      <t>ダイ</t>
    </rPh>
    <rPh sb="124" eb="125">
      <t>ガツ</t>
    </rPh>
    <rPh sb="137" eb="139">
      <t>ヤカン</t>
    </rPh>
    <rPh sb="139" eb="141">
      <t>ゲンバ</t>
    </rPh>
    <rPh sb="141" eb="143">
      <t>シュツドウ</t>
    </rPh>
    <rPh sb="143" eb="145">
      <t>ケイヒ</t>
    </rPh>
    <rPh sb="150" eb="151">
      <t>ダイ</t>
    </rPh>
    <rPh sb="162" eb="163">
      <t>カイ</t>
    </rPh>
    <rPh sb="196" eb="197">
      <t>ケイ</t>
    </rPh>
    <phoneticPr fontId="1"/>
  </si>
  <si>
    <r>
      <t>ｺﾋﾟｰ用紙・文房具代等　215,000
夜間対応用携帯電話　31,680×2台×1.1＝69,696
証拠採取キット　300×100セット＝30,000　　　　</t>
    </r>
    <r>
      <rPr>
        <u/>
        <sz val="9"/>
        <rFont val="ＭＳ 明朝"/>
        <family val="1"/>
        <charset val="128"/>
      </rPr>
      <t>計314,696</t>
    </r>
    <rPh sb="21" eb="23">
      <t>ヤカン</t>
    </rPh>
    <rPh sb="23" eb="26">
      <t>タイオウヨウ</t>
    </rPh>
    <rPh sb="26" eb="28">
      <t>ケイタイ</t>
    </rPh>
    <rPh sb="28" eb="30">
      <t>デンワ</t>
    </rPh>
    <rPh sb="39" eb="40">
      <t>ダイ</t>
    </rPh>
    <rPh sb="52" eb="54">
      <t>ショウコ</t>
    </rPh>
    <rPh sb="54" eb="56">
      <t>サイシュ</t>
    </rPh>
    <rPh sb="81" eb="82">
      <t>ケイ</t>
    </rPh>
    <phoneticPr fontId="1"/>
  </si>
  <si>
    <t>電気代等</t>
    <rPh sb="3" eb="4">
      <t>トウ</t>
    </rPh>
    <phoneticPr fontId="1"/>
  </si>
  <si>
    <t>講演会会場費2回分　75,000　ｶｳﾝｾﾘﾝｸﾞ時会場借上げ費　50,000</t>
    <rPh sb="0" eb="3">
      <t>コウエンカイ</t>
    </rPh>
    <rPh sb="3" eb="5">
      <t>カイジョウ</t>
    </rPh>
    <rPh sb="5" eb="6">
      <t>ヒ</t>
    </rPh>
    <rPh sb="7" eb="9">
      <t>カイブン</t>
    </rPh>
    <rPh sb="25" eb="26">
      <t>ジ</t>
    </rPh>
    <rPh sb="26" eb="28">
      <t>カイジョウ</t>
    </rPh>
    <rPh sb="28" eb="30">
      <t>カリア</t>
    </rPh>
    <rPh sb="31" eb="32">
      <t>ヒ</t>
    </rPh>
    <phoneticPr fontId="1"/>
  </si>
  <si>
    <r>
      <t xml:space="preserve">命の教室講師謝金 10,000×10=100,000
養成講座・継続研修講師謝金
　　　　(7,000×3h×3)+(7,000×2h×4)=119,000
　　　  (5,400×3h×2)+(5,400×2h×6)=97,200
講演会等講師謝金 50,000×2=100,000
法律相談料　10,000×40=400,000
ｶｳﾝｾﾘﾝｸﾞ相談料　5,400×45=243,000
ﾎﾞﾗﾝﾃｨｱ謝金　1,000×8×12=96,000   </t>
    </r>
    <r>
      <rPr>
        <u/>
        <sz val="9"/>
        <rFont val="ＭＳ 明朝"/>
        <family val="1"/>
        <charset val="128"/>
      </rPr>
      <t>計1,155,200</t>
    </r>
    <rPh sb="226" eb="227">
      <t>ケイ</t>
    </rPh>
    <phoneticPr fontId="1"/>
  </si>
  <si>
    <r>
      <t>社会保険料 140,800×12×0.8=</t>
    </r>
    <r>
      <rPr>
        <u/>
        <sz val="9"/>
        <rFont val="ＭＳ 明朝"/>
        <family val="1"/>
        <charset val="128"/>
      </rPr>
      <t>1,351,680</t>
    </r>
    <r>
      <rPr>
        <sz val="9"/>
        <rFont val="ＭＳ 明朝"/>
        <family val="1"/>
        <charset val="128"/>
      </rPr>
      <t xml:space="preserve">  健診費</t>
    </r>
    <r>
      <rPr>
        <u/>
        <sz val="9"/>
        <rFont val="ＭＳ 明朝"/>
        <family val="1"/>
        <charset val="128"/>
      </rPr>
      <t>80,000</t>
    </r>
    <rPh sb="32" eb="34">
      <t>ケンシン</t>
    </rPh>
    <rPh sb="34" eb="35">
      <t>ヒ</t>
    </rPh>
    <phoneticPr fontId="1"/>
  </si>
  <si>
    <r>
      <rPr>
        <sz val="9"/>
        <color theme="1"/>
        <rFont val="ＭＳ 明朝"/>
        <family val="1"/>
        <charset val="128"/>
      </rPr>
      <t>事務室家賃　77,000×12×0.8=739,200
研修室家賃負担分　22,000×12=264,000
駐車場賃借料負担分　10,000×12×0.8=96,000
情報管理機器ﾘｰｽ料　11,124×12=133,488
パソコン3台リース料　13,716×12×0.8=131,674　
　　　　　　　　　　　　　　　　</t>
    </r>
    <r>
      <rPr>
        <u/>
        <sz val="9"/>
        <color theme="1"/>
        <rFont val="ＭＳ 明朝"/>
        <family val="1"/>
        <charset val="128"/>
      </rPr>
      <t>計1,364,362</t>
    </r>
    <r>
      <rPr>
        <sz val="9"/>
        <color rgb="FFFF0000"/>
        <rFont val="ＭＳ 明朝"/>
        <family val="1"/>
        <charset val="128"/>
      </rPr>
      <t xml:space="preserve"> </t>
    </r>
    <r>
      <rPr>
        <sz val="9"/>
        <rFont val="ＭＳ 明朝"/>
        <family val="1"/>
        <charset val="128"/>
      </rPr>
      <t xml:space="preserve">
収益事業：自販機の行政財産使用料3ヵ所分 30,000
　　　　　観音寺設置分売上5％分 17,000 </t>
    </r>
    <rPh sb="33" eb="36">
      <t>フタンブン</t>
    </rPh>
    <rPh sb="58" eb="61">
      <t>チンシャクリョウ</t>
    </rPh>
    <rPh sb="61" eb="64">
      <t>フタンブン</t>
    </rPh>
    <rPh sb="120" eb="121">
      <t>ダイ</t>
    </rPh>
    <rPh sb="124" eb="125">
      <t>リョウ</t>
    </rPh>
    <rPh sb="165" eb="166">
      <t>ケイ</t>
    </rPh>
    <rPh sb="177" eb="179">
      <t>シュウエキ</t>
    </rPh>
    <rPh sb="179" eb="181">
      <t>ジギョウ</t>
    </rPh>
    <phoneticPr fontId="1"/>
  </si>
  <si>
    <t>自動車保険　70,910×0.8=56,728  ﾎﾞﾗﾝﾃｨｱ保険　5,000×0.8＋5,000</t>
    <rPh sb="0" eb="3">
      <t>ジドウシャ</t>
    </rPh>
    <rPh sb="3" eb="5">
      <t>ホケン</t>
    </rPh>
    <rPh sb="32" eb="34">
      <t>ホケン</t>
    </rPh>
    <phoneticPr fontId="1"/>
  </si>
  <si>
    <t>自動車保険　70,910×0.2=14,182  ﾎﾞﾗﾝﾃｨｱ保険　5,000×0.2</t>
    <rPh sb="0" eb="3">
      <t>ジドウシャ</t>
    </rPh>
    <rPh sb="3" eb="5">
      <t>ホケン</t>
    </rPh>
    <rPh sb="32" eb="34">
      <t>ホケン</t>
    </rPh>
    <phoneticPr fontId="1"/>
  </si>
  <si>
    <t>局長2名　202,200×2　次長1名　168,000
相談員　158,000・152,200　　882,600×12×0.2=2,118,240</t>
    <phoneticPr fontId="1"/>
  </si>
  <si>
    <t>社会保険料 140,800×12×0.2=337,920  健診費20,000</t>
    <rPh sb="30" eb="32">
      <t>ケンシン</t>
    </rPh>
    <rPh sb="32" eb="33">
      <t>ヒ</t>
    </rPh>
    <phoneticPr fontId="1"/>
  </si>
  <si>
    <t xml:space="preserve">事務室家賃・駐車場賃借料負担分　87,000×12×0.2=208,800
パソコン3台リース料　13,716×12×0.2=32,918　　計241,718 </t>
    <phoneticPr fontId="1"/>
  </si>
  <si>
    <t>電気　20,000×12×0.8=192,000</t>
    <phoneticPr fontId="1"/>
  </si>
  <si>
    <t>電気　20,000×12×0.2=48,000</t>
    <rPh sb="0" eb="2">
      <t>デンキ</t>
    </rPh>
    <phoneticPr fontId="1"/>
  </si>
  <si>
    <t>複合機 17,581×0.8=14,065  応接セット 30,983×0.8=24,786</t>
    <rPh sb="0" eb="3">
      <t>フクゴウキ</t>
    </rPh>
    <rPh sb="23" eb="25">
      <t>オウセツ</t>
    </rPh>
    <phoneticPr fontId="1"/>
  </si>
  <si>
    <t>複合機 17,581×0.2=3,516  応接セット 30,983×0.2=6,197</t>
    <rPh sb="0" eb="3">
      <t>フクゴウキ</t>
    </rPh>
    <rPh sb="22" eb="24">
      <t>オウセツ</t>
    </rPh>
    <phoneticPr fontId="1"/>
  </si>
  <si>
    <r>
      <t xml:space="preserve">弁護士交通費　90,000
ｶｳﾝｾﾗｰ交通費　100,000
研修会・講演会講師交通費 200,000
研修会等出張費  東京3名 195,000・高知3名 77,000
                松山3名 </t>
    </r>
    <r>
      <rPr>
        <sz val="9"/>
        <color theme="1"/>
        <rFont val="ＭＳ 明朝"/>
        <family val="1"/>
        <charset val="128"/>
      </rPr>
      <t>85,000
他県視察  岐阜2名84,000</t>
    </r>
    <r>
      <rPr>
        <sz val="9"/>
        <rFont val="ＭＳ 明朝"/>
        <family val="1"/>
        <charset val="128"/>
      </rPr>
      <t xml:space="preserve">
直接支援交通費　50,000　　　　　</t>
    </r>
    <r>
      <rPr>
        <u/>
        <sz val="9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ﾎﾞﾗﾝﾃｨｱ交通費　700×8×12=67,200　
命の教室講師交通費　山口 23,200×2　広島 28,000×3
　　　　　　　　　　福岡 35,000×3　大阪 17,300×2     </t>
    </r>
    <r>
      <rPr>
        <u/>
        <sz val="9"/>
        <rFont val="ＭＳ 明朝"/>
        <family val="1"/>
        <charset val="128"/>
      </rPr>
      <t>計1,218,200</t>
    </r>
    <r>
      <rPr>
        <sz val="9"/>
        <rFont val="ＭＳ 明朝"/>
        <family val="1"/>
        <charset val="128"/>
      </rPr>
      <t>　　</t>
    </r>
    <rPh sb="0" eb="3">
      <t>ベンゴシ</t>
    </rPh>
    <rPh sb="3" eb="6">
      <t>コウツウヒ</t>
    </rPh>
    <rPh sb="20" eb="23">
      <t>コウツウヒ</t>
    </rPh>
    <rPh sb="32" eb="35">
      <t>ケンシュウカイ</t>
    </rPh>
    <rPh sb="36" eb="39">
      <t>コウエンカイ</t>
    </rPh>
    <rPh sb="75" eb="77">
      <t>コウチ</t>
    </rPh>
    <rPh sb="78" eb="79">
      <t>メイ</t>
    </rPh>
    <rPh sb="115" eb="117">
      <t>タケン</t>
    </rPh>
    <rPh sb="117" eb="119">
      <t>シサツ</t>
    </rPh>
    <rPh sb="121" eb="123">
      <t>ギフ</t>
    </rPh>
    <rPh sb="124" eb="125">
      <t>メイ</t>
    </rPh>
    <rPh sb="159" eb="162">
      <t>コウツウヒ</t>
    </rPh>
    <rPh sb="180" eb="181">
      <t>イノチ</t>
    </rPh>
    <rPh sb="182" eb="184">
      <t>キョウシツ</t>
    </rPh>
    <rPh sb="184" eb="186">
      <t>コウシ</t>
    </rPh>
    <rPh sb="186" eb="189">
      <t>コウツウヒ</t>
    </rPh>
    <rPh sb="190" eb="192">
      <t>ヤマグチ</t>
    </rPh>
    <rPh sb="202" eb="204">
      <t>ヒロシマ</t>
    </rPh>
    <rPh sb="224" eb="226">
      <t>フクオカ</t>
    </rPh>
    <rPh sb="236" eb="238">
      <t>オオサカ</t>
    </rPh>
    <phoneticPr fontId="1"/>
  </si>
  <si>
    <t>備品費</t>
    <rPh sb="0" eb="2">
      <t>ビヒン</t>
    </rPh>
    <rPh sb="2" eb="3">
      <t>ヒ</t>
    </rPh>
    <phoneticPr fontId="1"/>
  </si>
  <si>
    <r>
      <t>ﾆｭｰｽﾞﾚﾀｰ作製費2回分　200,000　講演会ﾎﾟｽﾀｰ等作製費　100,000
リーフレット作製費(命の教室)　100,000　ハンドブック作製費　200,000
複合機ﾁｬｰｼﾞ料金　14,000×12×0.8=134,400　　計</t>
    </r>
    <r>
      <rPr>
        <u/>
        <sz val="9"/>
        <rFont val="ＭＳ 明朝"/>
        <family val="1"/>
        <charset val="128"/>
      </rPr>
      <t>734,400</t>
    </r>
    <rPh sb="7" eb="9">
      <t>サクセイ</t>
    </rPh>
    <rPh sb="9" eb="10">
      <t>ヒ</t>
    </rPh>
    <rPh sb="10" eb="13">
      <t>２カイブン</t>
    </rPh>
    <rPh sb="13" eb="14">
      <t>　</t>
    </rPh>
    <rPh sb="30" eb="32">
      <t>サクセイ</t>
    </rPh>
    <rPh sb="32" eb="33">
      <t>ヒ</t>
    </rPh>
    <rPh sb="33" eb="34">
      <t>　</t>
    </rPh>
    <rPh sb="34" eb="40">
      <t>１００，００</t>
    </rPh>
    <rPh sb="74" eb="76">
      <t>サクセイ</t>
    </rPh>
    <rPh sb="76" eb="77">
      <t>ヒ</t>
    </rPh>
    <rPh sb="87" eb="91">
      <t>チャージ</t>
    </rPh>
    <rPh sb="120" eb="121">
      <t>ケイ</t>
    </rPh>
    <phoneticPr fontId="1"/>
  </si>
  <si>
    <t>車両ｶﾞｿﾘﾝ代 40,000×0.8</t>
    <rPh sb="0" eb="2">
      <t>シャリョウ</t>
    </rPh>
    <rPh sb="7" eb="8">
      <t>ダイ</t>
    </rPh>
    <phoneticPr fontId="1"/>
  </si>
  <si>
    <t>車両ｶﾞｿﾘﾝ代 40,000×0.2</t>
    <rPh sb="0" eb="2">
      <t>シャリョウ</t>
    </rPh>
    <rPh sb="7" eb="8">
      <t>ダイ</t>
    </rPh>
    <phoneticPr fontId="1"/>
  </si>
  <si>
    <t>車両検査費 10,000×0.2　その他</t>
    <rPh sb="0" eb="2">
      <t>シャリョウ</t>
    </rPh>
    <rPh sb="2" eb="4">
      <t>ケンサ</t>
    </rPh>
    <rPh sb="4" eb="5">
      <t>ヒ</t>
    </rPh>
    <rPh sb="19" eb="20">
      <t>タ</t>
    </rPh>
    <phoneticPr fontId="1"/>
  </si>
  <si>
    <t>各種機械保守点検作業費等
13,200×3ｈ=39,600</t>
    <rPh sb="0" eb="2">
      <t>カクシュ</t>
    </rPh>
    <rPh sb="2" eb="4">
      <t>キカイ</t>
    </rPh>
    <rPh sb="4" eb="6">
      <t>ホシュ</t>
    </rPh>
    <rPh sb="6" eb="8">
      <t>テンケン</t>
    </rPh>
    <rPh sb="8" eb="10">
      <t>サギョウ</t>
    </rPh>
    <rPh sb="10" eb="11">
      <t>ヒ</t>
    </rPh>
    <rPh sb="11" eb="12">
      <t>トウ</t>
    </rPh>
    <phoneticPr fontId="1"/>
  </si>
  <si>
    <t>ｾｺﾑ　13,200×12=158,400　その他</t>
    <rPh sb="24" eb="25">
      <t>タ</t>
    </rPh>
    <phoneticPr fontId="1"/>
  </si>
  <si>
    <r>
      <t xml:space="preserve">広報グッズ作製費　200,000　新聞広告費 110,000×2
袖看板設置 123,750　　　　 </t>
    </r>
    <r>
      <rPr>
        <u/>
        <sz val="9"/>
        <rFont val="ＭＳ 明朝"/>
        <family val="1"/>
        <charset val="128"/>
      </rPr>
      <t>計543,750</t>
    </r>
    <r>
      <rPr>
        <sz val="9"/>
        <rFont val="ＭＳ 明朝"/>
        <family val="1"/>
        <charset val="128"/>
      </rPr>
      <t xml:space="preserve">  </t>
    </r>
    <rPh sb="0" eb="2">
      <t>コウホウ</t>
    </rPh>
    <rPh sb="5" eb="7">
      <t>サクセイ</t>
    </rPh>
    <rPh sb="7" eb="8">
      <t>ヒ</t>
    </rPh>
    <rPh sb="17" eb="19">
      <t>シンブン</t>
    </rPh>
    <rPh sb="19" eb="22">
      <t>コウコクヒ</t>
    </rPh>
    <rPh sb="33" eb="34">
      <t>ソデ</t>
    </rPh>
    <rPh sb="34" eb="36">
      <t>カンバン</t>
    </rPh>
    <rPh sb="36" eb="38">
      <t>セッチ</t>
    </rPh>
    <rPh sb="51" eb="52">
      <t>ケイ</t>
    </rPh>
    <phoneticPr fontId="1"/>
  </si>
  <si>
    <t>社会保険料　747,600　労働保険料　67,298　健診費40,000</t>
    <rPh sb="14" eb="16">
      <t>ロウドウ</t>
    </rPh>
    <rPh sb="16" eb="19">
      <t>ホケンリョウ</t>
    </rPh>
    <phoneticPr fontId="1"/>
  </si>
  <si>
    <t>理事会・総会の会場費　15,000×2</t>
    <rPh sb="0" eb="3">
      <t>リジカイ</t>
    </rPh>
    <rPh sb="4" eb="6">
      <t>ソウカイ</t>
    </rPh>
    <rPh sb="7" eb="9">
      <t>カイジョウ</t>
    </rPh>
    <rPh sb="9" eb="10">
      <t>ヒ</t>
    </rPh>
    <phoneticPr fontId="1"/>
  </si>
  <si>
    <t>公益：固定資産112,999
法人：固定資産28,249・流動資産550,553・管理運営資産3,500,000</t>
    <rPh sb="41" eb="43">
      <t>カンリ</t>
    </rPh>
    <rPh sb="43" eb="45">
      <t>ウンエイ</t>
    </rPh>
    <rPh sb="45" eb="47">
      <t>シサン</t>
    </rPh>
    <phoneticPr fontId="1"/>
  </si>
  <si>
    <t>オリーブかがわに対する香川県からの委託料支払額は、
香川県議会における当該事業に係る予算成立を条件とする。</t>
    <rPh sb="8" eb="9">
      <t>タイ</t>
    </rPh>
    <rPh sb="11" eb="14">
      <t>カガワケン</t>
    </rPh>
    <rPh sb="17" eb="20">
      <t>イタクリョウ</t>
    </rPh>
    <rPh sb="20" eb="22">
      <t>シハライ</t>
    </rPh>
    <rPh sb="22" eb="23">
      <t>ガク</t>
    </rPh>
    <phoneticPr fontId="1"/>
  </si>
  <si>
    <t>一般寄附金　ホンデリング寄付金等　弁護士会寄附24万円含む</t>
    <rPh sb="0" eb="2">
      <t>イッパン</t>
    </rPh>
    <rPh sb="2" eb="5">
      <t>キフキン</t>
    </rPh>
    <rPh sb="12" eb="15">
      <t>キフキン</t>
    </rPh>
    <rPh sb="15" eb="16">
      <t>トウ</t>
    </rPh>
    <rPh sb="17" eb="20">
      <t>ベンゴシ</t>
    </rPh>
    <rPh sb="20" eb="21">
      <t>カイ</t>
    </rPh>
    <rPh sb="21" eb="23">
      <t>キフ</t>
    </rPh>
    <rPh sb="25" eb="27">
      <t>マンエン</t>
    </rPh>
    <rPh sb="27" eb="28">
      <t>フク</t>
    </rPh>
    <phoneticPr fontId="1"/>
  </si>
  <si>
    <r>
      <t xml:space="preserve">局長2名　202,200×2　次長1名　168,000
相談員2名　158,000・152,200　　882,600×12×0.8=8,472,960
非常勤相談員7名
　時給850×132H×12＋8,426×12=1,447,512      </t>
    </r>
    <r>
      <rPr>
        <u/>
        <sz val="9"/>
        <rFont val="ＭＳ 明朝"/>
        <family val="1"/>
        <charset val="128"/>
      </rPr>
      <t>計9,920,472</t>
    </r>
    <r>
      <rPr>
        <sz val="9"/>
        <rFont val="ＭＳ 明朝"/>
        <family val="1"/>
        <charset val="128"/>
      </rPr>
      <t xml:space="preserve">  </t>
    </r>
    <r>
      <rPr>
        <u/>
        <sz val="9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その他時間外手当　1,292×1.25×200H=323,000
　　　　　　　　　1,292×1.35×120H=209,304     </t>
    </r>
    <r>
      <rPr>
        <u/>
        <sz val="9"/>
        <rFont val="ＭＳ 明朝"/>
        <family val="1"/>
        <charset val="128"/>
      </rPr>
      <t>計532,304</t>
    </r>
    <rPh sb="3" eb="4">
      <t>メイ</t>
    </rPh>
    <rPh sb="18" eb="19">
      <t>メイ</t>
    </rPh>
    <rPh sb="32" eb="33">
      <t>メイ</t>
    </rPh>
    <phoneticPr fontId="1"/>
  </si>
  <si>
    <t>常勤5名、非常勤7名
オリーブかがわ：常勤2名、非常勤11名</t>
    <rPh sb="0" eb="2">
      <t>ジョウキン</t>
    </rPh>
    <rPh sb="3" eb="4">
      <t>メイ</t>
    </rPh>
    <rPh sb="5" eb="8">
      <t>ヒジョウキン</t>
    </rPh>
    <rPh sb="9" eb="10">
      <t>メイ</t>
    </rPh>
    <rPh sb="19" eb="21">
      <t>ジョウキン</t>
    </rPh>
    <rPh sb="22" eb="23">
      <t>メイ</t>
    </rPh>
    <rPh sb="24" eb="27">
      <t>ヒジョウキン</t>
    </rPh>
    <rPh sb="29" eb="30">
      <t>メイ</t>
    </rPh>
    <phoneticPr fontId="1"/>
  </si>
  <si>
    <t>講演会・研修会等の講師謝金、弁護士・臨床心理士謝金等
オリーブかがわ：弁護士・臨床心理士・医師等謝金</t>
    <rPh sb="0" eb="3">
      <t>コウエンカイ</t>
    </rPh>
    <rPh sb="4" eb="7">
      <t>ケンシュウカイ</t>
    </rPh>
    <rPh sb="7" eb="8">
      <t>トウ</t>
    </rPh>
    <rPh sb="9" eb="11">
      <t>コウシ</t>
    </rPh>
    <rPh sb="11" eb="13">
      <t>シャキン</t>
    </rPh>
    <rPh sb="14" eb="17">
      <t>ベンゴシ</t>
    </rPh>
    <rPh sb="18" eb="20">
      <t>リンショウ</t>
    </rPh>
    <rPh sb="20" eb="23">
      <t>シンリシ</t>
    </rPh>
    <rPh sb="23" eb="25">
      <t>シャキン</t>
    </rPh>
    <rPh sb="25" eb="26">
      <t>トウ</t>
    </rPh>
    <rPh sb="35" eb="38">
      <t>ベンゴシ</t>
    </rPh>
    <rPh sb="39" eb="41">
      <t>リンショウ</t>
    </rPh>
    <rPh sb="41" eb="44">
      <t>シンリシ</t>
    </rPh>
    <rPh sb="45" eb="47">
      <t>イシ</t>
    </rPh>
    <rPh sb="47" eb="48">
      <t>トウ</t>
    </rPh>
    <rPh sb="48" eb="50">
      <t>シャキン</t>
    </rPh>
    <phoneticPr fontId="1"/>
  </si>
  <si>
    <t>事務室・研修室等家賃、情報管理機器リース料等
収益事業：自販機の行政財産使用料等　　　　</t>
    <rPh sb="0" eb="3">
      <t>ジムシツ</t>
    </rPh>
    <rPh sb="4" eb="7">
      <t>ケンシュウシツ</t>
    </rPh>
    <rPh sb="7" eb="8">
      <t>トウ</t>
    </rPh>
    <rPh sb="8" eb="10">
      <t>ヤチン</t>
    </rPh>
    <rPh sb="11" eb="13">
      <t>ジョウホウ</t>
    </rPh>
    <rPh sb="13" eb="15">
      <t>カンリ</t>
    </rPh>
    <rPh sb="15" eb="17">
      <t>キキ</t>
    </rPh>
    <rPh sb="20" eb="21">
      <t>リョウ</t>
    </rPh>
    <rPh sb="21" eb="22">
      <t>トウ</t>
    </rPh>
    <rPh sb="23" eb="25">
      <t>シュウエキ</t>
    </rPh>
    <rPh sb="25" eb="27">
      <t>ジギョウ</t>
    </rPh>
    <rPh sb="28" eb="31">
      <t>ジハンキ</t>
    </rPh>
    <rPh sb="32" eb="34">
      <t>ギョウセイ</t>
    </rPh>
    <rPh sb="34" eb="36">
      <t>ザイサン</t>
    </rPh>
    <rPh sb="36" eb="38">
      <t>シヨウ</t>
    </rPh>
    <rPh sb="38" eb="39">
      <t>リョウ</t>
    </rPh>
    <rPh sb="39" eb="40">
      <t>トウ</t>
    </rPh>
    <phoneticPr fontId="1"/>
  </si>
  <si>
    <t>各種機械保守点検作業費等
オリーブかがわ：公費負担診察料等</t>
    <rPh sb="0" eb="2">
      <t>カクシュ</t>
    </rPh>
    <rPh sb="2" eb="4">
      <t>キカイ</t>
    </rPh>
    <rPh sb="4" eb="6">
      <t>ホシュ</t>
    </rPh>
    <rPh sb="6" eb="8">
      <t>テンケン</t>
    </rPh>
    <rPh sb="8" eb="10">
      <t>サギョウ</t>
    </rPh>
    <rPh sb="10" eb="11">
      <t>ヒ</t>
    </rPh>
    <rPh sb="11" eb="12">
      <t>トウ</t>
    </rPh>
    <rPh sb="28" eb="29">
      <t>トウ</t>
    </rPh>
    <phoneticPr fontId="1"/>
  </si>
  <si>
    <t>広報グッズ作製費、新聞広告費、袖看板設置費等</t>
    <rPh sb="0" eb="2">
      <t>コウホウ</t>
    </rPh>
    <rPh sb="5" eb="7">
      <t>サクセイ</t>
    </rPh>
    <rPh sb="7" eb="8">
      <t>ヒ</t>
    </rPh>
    <rPh sb="9" eb="11">
      <t>シンブン</t>
    </rPh>
    <rPh sb="11" eb="14">
      <t>コウコクヒ</t>
    </rPh>
    <rPh sb="15" eb="16">
      <t>ソデ</t>
    </rPh>
    <rPh sb="16" eb="18">
      <t>カンバン</t>
    </rPh>
    <rPh sb="18" eb="20">
      <t>セッチ</t>
    </rPh>
    <rPh sb="20" eb="21">
      <t>ヒ</t>
    </rPh>
    <rPh sb="21" eb="22">
      <t>トウ</t>
    </rPh>
    <phoneticPr fontId="1"/>
  </si>
  <si>
    <t>研修会・講演会等講師交通費・直接支援交通費等</t>
    <rPh sb="0" eb="3">
      <t>ケンシュウカイ</t>
    </rPh>
    <rPh sb="4" eb="7">
      <t>コウエンカイ</t>
    </rPh>
    <rPh sb="7" eb="8">
      <t>トウ</t>
    </rPh>
    <rPh sb="8" eb="10">
      <t>コウシ</t>
    </rPh>
    <rPh sb="10" eb="13">
      <t>コウツウヒ</t>
    </rPh>
    <rPh sb="14" eb="16">
      <t>チョクセツ</t>
    </rPh>
    <rPh sb="16" eb="18">
      <t>シエン</t>
    </rPh>
    <rPh sb="18" eb="21">
      <t>コウツウヒ</t>
    </rPh>
    <rPh sb="21" eb="22">
      <t>トウ</t>
    </rPh>
    <phoneticPr fontId="1"/>
  </si>
  <si>
    <t>電気代</t>
    <rPh sb="2" eb="3">
      <t>ダイ</t>
    </rPh>
    <phoneticPr fontId="1"/>
  </si>
  <si>
    <t>自動車税等　</t>
    <rPh sb="0" eb="3">
      <t>ジドウシャ</t>
    </rPh>
    <rPh sb="3" eb="4">
      <t>ゼイ</t>
    </rPh>
    <rPh sb="4" eb="5">
      <t>トウ</t>
    </rPh>
    <phoneticPr fontId="1"/>
  </si>
  <si>
    <t>新聞代、図書購入費、研修会時雑費等</t>
    <rPh sb="6" eb="9">
      <t>コウニュウヒ</t>
    </rPh>
    <rPh sb="10" eb="13">
      <t>ケンシュウカイ</t>
    </rPh>
    <rPh sb="13" eb="14">
      <t>ジ</t>
    </rPh>
    <rPh sb="14" eb="16">
      <t>ザッピ</t>
    </rPh>
    <rPh sb="16" eb="17">
      <t>トウ</t>
    </rPh>
    <phoneticPr fontId="1"/>
  </si>
  <si>
    <t>複合機、応接セット</t>
    <rPh sb="0" eb="3">
      <t>フクゴウキ</t>
    </rPh>
    <rPh sb="4" eb="6">
      <t>オウセツ</t>
    </rPh>
    <phoneticPr fontId="1"/>
  </si>
  <si>
    <t>社会保険料等</t>
    <rPh sb="5" eb="6">
      <t>トウ</t>
    </rPh>
    <phoneticPr fontId="1"/>
  </si>
  <si>
    <t>事務室家賃、駐車場賃借料</t>
    <phoneticPr fontId="1"/>
  </si>
  <si>
    <t>自動車保険等</t>
    <rPh sb="0" eb="3">
      <t>ジドウシャ</t>
    </rPh>
    <rPh sb="3" eb="5">
      <t>ホケン</t>
    </rPh>
    <rPh sb="5" eb="6">
      <t>トウ</t>
    </rPh>
    <phoneticPr fontId="1"/>
  </si>
  <si>
    <t>電気代</t>
    <rPh sb="0" eb="2">
      <t>デンキ</t>
    </rPh>
    <rPh sb="2" eb="3">
      <t>ダイ</t>
    </rPh>
    <phoneticPr fontId="1"/>
  </si>
  <si>
    <t>固定資産・流動資産等</t>
    <rPh sb="9" eb="10">
      <t>トウ</t>
    </rPh>
    <phoneticPr fontId="1"/>
  </si>
  <si>
    <t>固定資産・流動資産等</t>
    <phoneticPr fontId="1"/>
  </si>
  <si>
    <t>指定正味財産から一般正味財産への振替</t>
    <rPh sb="0" eb="2">
      <t>シテイ</t>
    </rPh>
    <rPh sb="2" eb="4">
      <t>ショウミ</t>
    </rPh>
    <rPh sb="4" eb="6">
      <t>ザイサン</t>
    </rPh>
    <rPh sb="8" eb="10">
      <t>イッパン</t>
    </rPh>
    <rPh sb="10" eb="12">
      <t>ショウミ</t>
    </rPh>
    <rPh sb="12" eb="14">
      <t>ザイサン</t>
    </rPh>
    <rPh sb="16" eb="18">
      <t>フリカエ</t>
    </rPh>
    <phoneticPr fontId="1"/>
  </si>
  <si>
    <t>※犯罪被害者支援条例(仮)に基づく香川県からの委託料支払額及び、オリーブかがわ(性暴力被害者支援事業)に対する香川県からの委託料支払額は、</t>
    <rPh sb="1" eb="3">
      <t>ハンザイ</t>
    </rPh>
    <rPh sb="3" eb="6">
      <t>ヒガイシャ</t>
    </rPh>
    <rPh sb="6" eb="8">
      <t>シエン</t>
    </rPh>
    <rPh sb="8" eb="10">
      <t>ジョウレイ</t>
    </rPh>
    <rPh sb="11" eb="12">
      <t>カリ</t>
    </rPh>
    <rPh sb="14" eb="15">
      <t>モト</t>
    </rPh>
    <rPh sb="29" eb="30">
      <t>オヨ</t>
    </rPh>
    <phoneticPr fontId="1"/>
  </si>
  <si>
    <t>香川県議会における当該事業に係る予算成立を条件とする。</t>
    <rPh sb="0" eb="2">
      <t>カガワ</t>
    </rPh>
    <rPh sb="2" eb="5">
      <t>ケンギカイ</t>
    </rPh>
    <rPh sb="9" eb="11">
      <t>トウガイ</t>
    </rPh>
    <rPh sb="11" eb="13">
      <t>ジギョウ</t>
    </rPh>
    <rPh sb="14" eb="15">
      <t>カカ</t>
    </rPh>
    <rPh sb="16" eb="18">
      <t>ヨサン</t>
    </rPh>
    <rPh sb="18" eb="20">
      <t>セイリツ</t>
    </rPh>
    <rPh sb="21" eb="23">
      <t>ジョウケン</t>
    </rPh>
    <phoneticPr fontId="1"/>
  </si>
  <si>
    <t>一般寄附金、ホンデリング寄附金、弁護士会寄附金</t>
    <rPh sb="0" eb="2">
      <t>イッパン</t>
    </rPh>
    <rPh sb="2" eb="5">
      <t>キフキン</t>
    </rPh>
    <rPh sb="12" eb="15">
      <t>キフキン</t>
    </rPh>
    <rPh sb="16" eb="19">
      <t>ベンゴシ</t>
    </rPh>
    <rPh sb="19" eb="20">
      <t>カイ</t>
    </rPh>
    <rPh sb="20" eb="22">
      <t>キフ</t>
    </rPh>
    <rPh sb="22" eb="23">
      <t>キン</t>
    </rPh>
    <phoneticPr fontId="1"/>
  </si>
  <si>
    <t>飲料水自販機4台</t>
    <rPh sb="0" eb="2">
      <t>インリョウ</t>
    </rPh>
    <rPh sb="2" eb="3">
      <t>スイ</t>
    </rPh>
    <rPh sb="3" eb="6">
      <t>ジハンキ</t>
    </rPh>
    <rPh sb="7" eb="8">
      <t>ダイ</t>
    </rPh>
    <phoneticPr fontId="1"/>
  </si>
  <si>
    <t>講演会会場費、カウンセリングﾞ時会場借上げ費等</t>
    <rPh sb="0" eb="3">
      <t>コウエンカイ</t>
    </rPh>
    <rPh sb="3" eb="5">
      <t>カイジョウ</t>
    </rPh>
    <rPh sb="5" eb="6">
      <t>ヒ</t>
    </rPh>
    <rPh sb="15" eb="16">
      <t>ジ</t>
    </rPh>
    <rPh sb="16" eb="18">
      <t>カイジョウ</t>
    </rPh>
    <rPh sb="18" eb="20">
      <t>カリア</t>
    </rPh>
    <rPh sb="21" eb="22">
      <t>ヒ</t>
    </rPh>
    <rPh sb="22" eb="23">
      <t>トウ</t>
    </rPh>
    <phoneticPr fontId="1"/>
  </si>
  <si>
    <t>自動車保険、 ボランティア保険等</t>
    <rPh sb="0" eb="3">
      <t>ジドウシャ</t>
    </rPh>
    <rPh sb="3" eb="5">
      <t>ホケン</t>
    </rPh>
    <rPh sb="13" eb="15">
      <t>ホケン</t>
    </rPh>
    <rPh sb="15" eb="16">
      <t>トウ</t>
    </rPh>
    <phoneticPr fontId="1"/>
  </si>
  <si>
    <t>電話・インターネット料金、ニューズレター・その他郵送料等</t>
    <rPh sb="10" eb="12">
      <t>リョウキン</t>
    </rPh>
    <rPh sb="27" eb="28">
      <t>トウ</t>
    </rPh>
    <phoneticPr fontId="1"/>
  </si>
  <si>
    <t>ニューズレター・ハンドブック等作製費、複合機チャージ料金</t>
    <rPh sb="14" eb="15">
      <t xml:space="preserve">
</t>
    </rPh>
    <rPh sb="15" eb="16">
      <t>ヒ</t>
    </rPh>
    <rPh sb="16" eb="17">
      <t>　</t>
    </rPh>
    <rPh sb="26" eb="28">
      <t>リョウキン</t>
    </rPh>
    <phoneticPr fontId="1"/>
  </si>
  <si>
    <t>車両ガソリン代</t>
    <rPh sb="0" eb="2">
      <t>シャリョウ</t>
    </rPh>
    <rPh sb="6" eb="7">
      <t>ダイ</t>
    </rPh>
    <phoneticPr fontId="1"/>
  </si>
  <si>
    <t>複合機チャージ料金等</t>
    <rPh sb="9" eb="10">
      <t>トウ</t>
    </rPh>
    <phoneticPr fontId="1"/>
  </si>
  <si>
    <t>全国ネットワークへ年会費、研修会意見交換会費等</t>
    <rPh sb="0" eb="2">
      <t>ゼンコク</t>
    </rPh>
    <rPh sb="9" eb="12">
      <t>ネンカイヒ</t>
    </rPh>
    <rPh sb="13" eb="16">
      <t>ケンシュウカイ</t>
    </rPh>
    <rPh sb="16" eb="18">
      <t>イケン</t>
    </rPh>
    <rPh sb="18" eb="20">
      <t>コウカン</t>
    </rPh>
    <rPh sb="20" eb="21">
      <t>カイ</t>
    </rPh>
    <rPh sb="21" eb="22">
      <t>ヒ</t>
    </rPh>
    <rPh sb="22" eb="23">
      <t>トウ</t>
    </rPh>
    <phoneticPr fontId="1"/>
  </si>
  <si>
    <t>事務用品等購入、その他消耗品</t>
    <rPh sb="0" eb="2">
      <t>ジム</t>
    </rPh>
    <rPh sb="2" eb="4">
      <t>ヨウヒン</t>
    </rPh>
    <rPh sb="4" eb="5">
      <t>トウ</t>
    </rPh>
    <rPh sb="5" eb="7">
      <t>コウニュウ</t>
    </rPh>
    <phoneticPr fontId="1"/>
  </si>
  <si>
    <t>社会保険料、その他</t>
    <rPh sb="8" eb="9">
      <t>タ</t>
    </rPh>
    <phoneticPr fontId="1"/>
  </si>
  <si>
    <t>セコム費用、その他</t>
    <rPh sb="3" eb="5">
      <t>ヒヨウ</t>
    </rPh>
    <rPh sb="8" eb="9">
      <t>タ</t>
    </rPh>
    <phoneticPr fontId="1"/>
  </si>
  <si>
    <t>電話・インターネット料金等、その他郵送料</t>
    <rPh sb="0" eb="2">
      <t>デンワ</t>
    </rPh>
    <rPh sb="10" eb="12">
      <t>リョウキン</t>
    </rPh>
    <rPh sb="12" eb="13">
      <t>トウ</t>
    </rPh>
    <rPh sb="16" eb="17">
      <t>タ</t>
    </rPh>
    <rPh sb="17" eb="20">
      <t>ユウソウリョウ</t>
    </rPh>
    <phoneticPr fontId="1"/>
  </si>
  <si>
    <t>講演会会場費、カウンセリング時会場借上げ費等</t>
    <rPh sb="0" eb="3">
      <t>コウエンカイ</t>
    </rPh>
    <rPh sb="3" eb="5">
      <t>カイジョウ</t>
    </rPh>
    <rPh sb="5" eb="6">
      <t>ヒ</t>
    </rPh>
    <rPh sb="14" eb="15">
      <t>ジ</t>
    </rPh>
    <rPh sb="15" eb="17">
      <t>カイジョウ</t>
    </rPh>
    <rPh sb="17" eb="19">
      <t>カリア</t>
    </rPh>
    <rPh sb="20" eb="21">
      <t>ヒ</t>
    </rPh>
    <rPh sb="21" eb="22">
      <t>トウ</t>
    </rPh>
    <phoneticPr fontId="1"/>
  </si>
  <si>
    <t>自動車保険、ボランティア保険等</t>
    <rPh sb="0" eb="3">
      <t>ジドウシャ</t>
    </rPh>
    <rPh sb="3" eb="5">
      <t>ホケン</t>
    </rPh>
    <rPh sb="12" eb="14">
      <t>ホケン</t>
    </rPh>
    <rPh sb="14" eb="15">
      <t>トウ</t>
    </rPh>
    <phoneticPr fontId="1"/>
  </si>
  <si>
    <t>電話・インターネットﾄ料金、ニューズレター・その他郵送料等</t>
    <rPh sb="11" eb="13">
      <t>リョウキン</t>
    </rPh>
    <rPh sb="28" eb="29">
      <t>トウ</t>
    </rPh>
    <phoneticPr fontId="1"/>
  </si>
  <si>
    <t>全国ネットワークへ年会費支払、研修会意見交換会費等</t>
    <rPh sb="0" eb="2">
      <t>ゼンコク</t>
    </rPh>
    <rPh sb="9" eb="12">
      <t>ネンカイヒ</t>
    </rPh>
    <rPh sb="12" eb="14">
      <t>シハライ</t>
    </rPh>
    <rPh sb="15" eb="18">
      <t>ケンシュウカイ</t>
    </rPh>
    <rPh sb="18" eb="20">
      <t>イケン</t>
    </rPh>
    <rPh sb="20" eb="22">
      <t>コウカン</t>
    </rPh>
    <rPh sb="22" eb="23">
      <t>カイ</t>
    </rPh>
    <rPh sb="23" eb="24">
      <t>ヒ</t>
    </rPh>
    <rPh sb="24" eb="25">
      <t>トウ</t>
    </rPh>
    <phoneticPr fontId="1"/>
  </si>
  <si>
    <t>香川県より犯罪被害者等支援条例(仮)に基づき支給予定であり、
香川県議会における当該事業に係る予算成立を条件とする。</t>
    <rPh sb="0" eb="3">
      <t>カガワケン</t>
    </rPh>
    <rPh sb="5" eb="7">
      <t>ハンザイ</t>
    </rPh>
    <rPh sb="7" eb="10">
      <t>ヒガイシャ</t>
    </rPh>
    <rPh sb="10" eb="11">
      <t>トウ</t>
    </rPh>
    <rPh sb="11" eb="13">
      <t>シエン</t>
    </rPh>
    <rPh sb="13" eb="15">
      <t>ジョウレイ</t>
    </rPh>
    <rPh sb="16" eb="17">
      <t>カリ</t>
    </rPh>
    <rPh sb="19" eb="20">
      <t>モト</t>
    </rPh>
    <rPh sb="22" eb="24">
      <t>シキ_x0000__x0000_</t>
    </rPh>
    <rPh sb="24" eb="26">
      <t>_x0003__x0005__x0005_</t>
    </rPh>
    <rPh sb="31" eb="33">
      <t>_x0002_	_x0007_</t>
    </rPh>
    <rPh sb="33" eb="36">
      <t>_x0003__x000E_
_x0002__x0011_</t>
    </rPh>
    <rPh sb="40" eb="42">
      <t>_x000C__x0002__x0016__x000F_</t>
    </rPh>
    <rPh sb="42" eb="44">
      <t>_x0001__x0018__x0012__x0001_</t>
    </rPh>
    <rPh sb="45" eb="46">
      <t>_x001A__x0015_</t>
    </rPh>
    <rPh sb="47" eb="49">
      <t>_x0002__x001E__x0017_</t>
    </rPh>
    <rPh sb="49" eb="51">
      <t>_x0002_!_x001E__x0002_</t>
    </rPh>
    <rPh sb="52" eb="54">
      <t/>
    </rPh>
    <phoneticPr fontId="1"/>
  </si>
  <si>
    <t>オンライン研修用パソコン購入費等</t>
    <rPh sb="5" eb="8">
      <t>ケンシュウヨウ</t>
    </rPh>
    <rPh sb="12" eb="15">
      <t>コウニュウヒ</t>
    </rPh>
    <rPh sb="15" eb="16">
      <t>トウ</t>
    </rPh>
    <phoneticPr fontId="1"/>
  </si>
  <si>
    <t>香川県より犯罪被害者等支援条例(仮)に基づき支給予定、県議会予算成立が条件</t>
    <rPh sb="0" eb="3">
      <t>カガワケン</t>
    </rPh>
    <rPh sb="5" eb="7">
      <t>ハンザイ</t>
    </rPh>
    <rPh sb="7" eb="10">
      <t>ヒガイシャ</t>
    </rPh>
    <rPh sb="10" eb="11">
      <t>トウ</t>
    </rPh>
    <rPh sb="11" eb="13">
      <t>シエン</t>
    </rPh>
    <rPh sb="13" eb="15">
      <t>ジョウレイ</t>
    </rPh>
    <rPh sb="16" eb="17">
      <t>カリ</t>
    </rPh>
    <rPh sb="19" eb="20">
      <t>モト</t>
    </rPh>
    <rPh sb="22" eb="24">
      <t>シキュウ</t>
    </rPh>
    <rPh sb="24" eb="26">
      <t>ヨテイ</t>
    </rPh>
    <rPh sb="27" eb="30">
      <t>ケンギカイ</t>
    </rPh>
    <rPh sb="30" eb="32">
      <t>ヨサン</t>
    </rPh>
    <rPh sb="32" eb="34">
      <t>セイリツ</t>
    </rPh>
    <rPh sb="35" eb="37">
      <t>ジョウケン</t>
    </rPh>
    <phoneticPr fontId="1"/>
  </si>
  <si>
    <t>オンライン研修用パソコン購入費</t>
    <rPh sb="5" eb="8">
      <t>ケンシュウヨウ</t>
    </rPh>
    <rPh sb="12" eb="15">
      <t>コウニュウヒ</t>
    </rPh>
    <phoneticPr fontId="1"/>
  </si>
  <si>
    <t>性暴力被害者支援事業</t>
    <rPh sb="0" eb="1">
      <t>セイ</t>
    </rPh>
    <rPh sb="1" eb="3">
      <t>ボウリョク</t>
    </rPh>
    <rPh sb="3" eb="5">
      <t>ヒガイ</t>
    </rPh>
    <rPh sb="5" eb="6">
      <t>シャ</t>
    </rPh>
    <rPh sb="6" eb="8">
      <t>シエン</t>
    </rPh>
    <rPh sb="8" eb="10">
      <t>ジギョウ</t>
    </rPh>
    <phoneticPr fontId="1"/>
  </si>
  <si>
    <t>被害者支援事業</t>
    <rPh sb="0" eb="3">
      <t>ヒガイシャ</t>
    </rPh>
    <rPh sb="3" eb="5">
      <t>シエン</t>
    </rPh>
    <rPh sb="5" eb="7">
      <t>ジギョウ</t>
    </rPh>
    <phoneticPr fontId="1"/>
  </si>
  <si>
    <t>令 和 ３ 年 度 収 支 予 算 書 内 訳 表</t>
    <rPh sb="0" eb="1">
      <t>レイ</t>
    </rPh>
    <rPh sb="2" eb="3">
      <t>カズ</t>
    </rPh>
    <rPh sb="6" eb="7">
      <t>ネン</t>
    </rPh>
    <rPh sb="8" eb="9">
      <t>タビ</t>
    </rPh>
    <rPh sb="10" eb="11">
      <t>シュウ</t>
    </rPh>
    <rPh sb="12" eb="13">
      <t>シ</t>
    </rPh>
    <rPh sb="14" eb="15">
      <t>ヨ</t>
    </rPh>
    <rPh sb="16" eb="17">
      <t>サン</t>
    </rPh>
    <rPh sb="18" eb="19">
      <t>ショ</t>
    </rPh>
    <rPh sb="20" eb="21">
      <t>ナイ</t>
    </rPh>
    <rPh sb="22" eb="23">
      <t>ヤク</t>
    </rPh>
    <rPh sb="24" eb="25">
      <t>ヒョウ</t>
    </rPh>
    <phoneticPr fontId="1"/>
  </si>
  <si>
    <t>警察本部より見込み額(家賃の一部は管理費計上)　</t>
    <rPh sb="0" eb="2">
      <t>ケイサツ</t>
    </rPh>
    <rPh sb="2" eb="4">
      <t>ホンブ</t>
    </rPh>
    <rPh sb="6" eb="8">
      <t>ミコ</t>
    </rPh>
    <rPh sb="9" eb="10">
      <t>ガク</t>
    </rPh>
    <phoneticPr fontId="1"/>
  </si>
  <si>
    <t>公益：固定資産74,148
法人：固定資産18,536・流動資産1,177,288・管理運営資産3,500,000</t>
    <rPh sb="42" eb="44">
      <t>カンリ</t>
    </rPh>
    <rPh sb="44" eb="46">
      <t>ウンエイ</t>
    </rPh>
    <rPh sb="46" eb="48">
      <t>シサン</t>
    </rPh>
    <phoneticPr fontId="1"/>
  </si>
  <si>
    <t>警察職員210万円　事7：管3(寄附規程：50％以上を公益目的事業費に)</t>
    <rPh sb="0" eb="2">
      <t>ケイサツ</t>
    </rPh>
    <rPh sb="2" eb="4">
      <t>ショクイン</t>
    </rPh>
    <rPh sb="8" eb="9">
      <t>エン</t>
    </rPh>
    <rPh sb="16" eb="18">
      <t>キフ</t>
    </rPh>
    <rPh sb="18" eb="20">
      <t>キテイ</t>
    </rPh>
    <rPh sb="24" eb="26">
      <t>イジョウ</t>
    </rPh>
    <rPh sb="27" eb="29">
      <t>コウエキ</t>
    </rPh>
    <rPh sb="29" eb="31">
      <t>モクテキ</t>
    </rPh>
    <rPh sb="31" eb="34">
      <t>ジギョウヒ</t>
    </rPh>
    <phoneticPr fontId="1"/>
  </si>
  <si>
    <t>テーマ募金を助成金として  事7：管3(30％までは募集経費と認められる)</t>
    <rPh sb="3" eb="5">
      <t>ボキン</t>
    </rPh>
    <rPh sb="6" eb="9">
      <t>ジョセイキン</t>
    </rPh>
    <rPh sb="26" eb="28">
      <t>ボシュウ</t>
    </rPh>
    <rPh sb="28" eb="30">
      <t>ケイヒ</t>
    </rPh>
    <rPh sb="31" eb="32">
      <t>ミト</t>
    </rPh>
    <phoneticPr fontId="1"/>
  </si>
  <si>
    <t>事5：管5　(会費規程：30％以上50％以内を公益目的事業費に)</t>
    <rPh sb="0" eb="1">
      <t>ジ</t>
    </rPh>
    <rPh sb="3" eb="4">
      <t>カン</t>
    </rPh>
    <rPh sb="15" eb="17">
      <t>イジョウ</t>
    </rPh>
    <rPh sb="20" eb="22">
      <t>イナイ</t>
    </rPh>
    <rPh sb="23" eb="25">
      <t>コウエキ</t>
    </rPh>
    <rPh sb="25" eb="27">
      <t>モクテキ</t>
    </rPh>
    <rPh sb="27" eb="29">
      <t>ジギョウ</t>
    </rPh>
    <rPh sb="29" eb="30">
      <t>ヒ</t>
    </rPh>
    <phoneticPr fontId="1"/>
  </si>
  <si>
    <t>支援自販機195台　事7：管3　　(同上)</t>
    <rPh sb="0" eb="2">
      <t>シエン</t>
    </rPh>
    <rPh sb="2" eb="5">
      <t>ジハンキ</t>
    </rPh>
    <rPh sb="8" eb="9">
      <t>ダイ</t>
    </rPh>
    <rPh sb="18" eb="20">
      <t>ドウジョウ</t>
    </rPh>
    <phoneticPr fontId="1"/>
  </si>
  <si>
    <t>飲料自販機5台</t>
    <rPh sb="0" eb="2">
      <t>インリョウ</t>
    </rPh>
    <rPh sb="2" eb="5">
      <t>ジハンキ</t>
    </rPh>
    <rPh sb="6" eb="7">
      <t>ダイ</t>
    </rPh>
    <phoneticPr fontId="1"/>
  </si>
  <si>
    <t>事5：管5</t>
    <rPh sb="0" eb="1">
      <t>ジ</t>
    </rPh>
    <rPh sb="3" eb="4">
      <t>カン</t>
    </rPh>
    <phoneticPr fontId="1"/>
  </si>
  <si>
    <t>警察本部より見込み額(家賃の一部は管理費計上)　</t>
    <rPh sb="0" eb="2">
      <t>ケイサツ</t>
    </rPh>
    <rPh sb="2" eb="4">
      <t>ホンブ</t>
    </rPh>
    <rPh sb="6" eb="8">
      <t>ミコ</t>
    </rPh>
    <rPh sb="9" eb="10">
      <t>ガク</t>
    </rPh>
    <rPh sb="11" eb="13">
      <t>ヤチン</t>
    </rPh>
    <phoneticPr fontId="1"/>
  </si>
  <si>
    <t>テーマ募金を助成金として  事7：管3</t>
    <rPh sb="3" eb="5">
      <t>ボキン</t>
    </rPh>
    <rPh sb="6" eb="9">
      <t>ジョセイキン</t>
    </rPh>
    <phoneticPr fontId="1"/>
  </si>
  <si>
    <t>県内市町より</t>
    <rPh sb="0" eb="2">
      <t>ケンナイ</t>
    </rPh>
    <rPh sb="2" eb="3">
      <t>シ</t>
    </rPh>
    <rPh sb="3" eb="4">
      <t>チョウ</t>
    </rPh>
    <phoneticPr fontId="1"/>
  </si>
  <si>
    <t>警察協会より　事7：管3</t>
    <phoneticPr fontId="1"/>
  </si>
  <si>
    <t>警察職員より　事7：管3</t>
    <rPh sb="0" eb="2">
      <t>ケイサツ</t>
    </rPh>
    <rPh sb="2" eb="4">
      <t>ショクイン</t>
    </rPh>
    <phoneticPr fontId="1"/>
  </si>
  <si>
    <t>支援自販機195台　事7：管3</t>
    <rPh sb="0" eb="2">
      <t>シエン</t>
    </rPh>
    <rPh sb="2" eb="5">
      <t>ジハンキ</t>
    </rPh>
    <rPh sb="8" eb="9">
      <t>ダイ</t>
    </rPh>
    <phoneticPr fontId="1"/>
  </si>
  <si>
    <t>飲料水自販機5台</t>
    <rPh sb="0" eb="2">
      <t>インリョウ</t>
    </rPh>
    <rPh sb="2" eb="3">
      <t>スイ</t>
    </rPh>
    <rPh sb="3" eb="6">
      <t>ジハンキ</t>
    </rPh>
    <rPh sb="7" eb="8">
      <t>ダイ</t>
    </rPh>
    <phoneticPr fontId="1"/>
  </si>
  <si>
    <t>警察協会より　事7：管3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</si>
</sst>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2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14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distributed" vertical="center" wrapText="1"/>
    </xf>
    <xf numFmtId="176" fontId="2" fillId="0" borderId="13" xfId="0" applyNumberFormat="1" applyFont="1" applyFill="1" applyBorder="1" applyAlignment="1">
      <alignment horizontal="distributed" vertical="center" wrapText="1"/>
    </xf>
    <xf numFmtId="176" fontId="4" fillId="0" borderId="10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2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>
      <alignment vertical="center"/>
    </xf>
    <xf numFmtId="176" fontId="2" fillId="0" borderId="20" xfId="0" applyNumberFormat="1" applyFont="1" applyFill="1" applyBorder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>
      <alignment vertical="center"/>
    </xf>
    <xf numFmtId="176" fontId="4" fillId="0" borderId="8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 wrapText="1" shrinkToFit="1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9" xfId="1" applyNumberFormat="1" applyFont="1" applyFill="1" applyBorder="1" applyAlignment="1">
      <alignment horizontal="right"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wrapText="1"/>
    </xf>
    <xf numFmtId="176" fontId="2" fillId="0" borderId="2" xfId="0" applyNumberFormat="1" applyFont="1" applyFill="1" applyBorder="1">
      <alignment vertical="center"/>
    </xf>
    <xf numFmtId="176" fontId="3" fillId="0" borderId="11" xfId="0" applyNumberFormat="1" applyFont="1" applyFill="1" applyBorder="1" applyAlignment="1">
      <alignment vertical="center" shrinkToFit="1"/>
    </xf>
    <xf numFmtId="176" fontId="3" fillId="0" borderId="11" xfId="1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horizontal="left" vertical="center"/>
    </xf>
    <xf numFmtId="176" fontId="4" fillId="0" borderId="16" xfId="0" applyNumberFormat="1" applyFont="1" applyFill="1" applyBorder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8" fillId="0" borderId="8" xfId="0" applyNumberFormat="1" applyFont="1" applyFill="1" applyBorder="1" applyAlignment="1">
      <alignment vertical="center" wrapText="1"/>
    </xf>
    <xf numFmtId="176" fontId="2" fillId="0" borderId="0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Alignment="1"/>
    <xf numFmtId="176" fontId="3" fillId="0" borderId="0" xfId="0" applyNumberFormat="1" applyFont="1" applyFill="1" applyAlignment="1">
      <alignment vertical="top"/>
    </xf>
    <xf numFmtId="176" fontId="2" fillId="0" borderId="24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view="pageBreakPreview" zoomScaleNormal="100" zoomScaleSheetLayoutView="100" workbookViewId="0">
      <selection activeCell="L27" sqref="L27"/>
    </sheetView>
  </sheetViews>
  <sheetFormatPr defaultRowHeight="12"/>
  <cols>
    <col min="1" max="1" width="1.25" style="10" customWidth="1"/>
    <col min="2" max="2" width="2.25" style="10" customWidth="1"/>
    <col min="3" max="3" width="1.25" style="10" customWidth="1"/>
    <col min="4" max="4" width="16.875" style="10" customWidth="1"/>
    <col min="5" max="5" width="3.875" style="10" customWidth="1"/>
    <col min="6" max="11" width="13.75" style="10" customWidth="1"/>
    <col min="12" max="12" width="62.625" style="12" customWidth="1"/>
    <col min="13" max="13" width="55" style="12" customWidth="1"/>
    <col min="14" max="16384" width="9" style="10"/>
  </cols>
  <sheetData>
    <row r="1" spans="1:13" ht="31.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3" ht="18" customHeight="1">
      <c r="A2" s="120" t="s">
        <v>112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3" ht="13.5" customHeight="1">
      <c r="A3" s="87"/>
      <c r="B3" s="87"/>
      <c r="C3" s="87"/>
      <c r="D3" s="87"/>
      <c r="E3" s="87"/>
      <c r="F3" s="87"/>
      <c r="G3" s="87"/>
      <c r="H3" s="81"/>
      <c r="I3" s="87"/>
      <c r="J3" s="87"/>
      <c r="K3" s="87"/>
      <c r="L3" s="11"/>
    </row>
    <row r="4" spans="1:13" ht="18.75" customHeight="1">
      <c r="A4" s="121" t="s">
        <v>33</v>
      </c>
      <c r="B4" s="121"/>
      <c r="C4" s="121"/>
      <c r="D4" s="121"/>
      <c r="E4" s="121"/>
      <c r="F4" s="122"/>
      <c r="G4" s="88"/>
      <c r="H4" s="88"/>
      <c r="I4" s="88"/>
      <c r="J4" s="89"/>
      <c r="K4" s="89" t="s">
        <v>3</v>
      </c>
    </row>
    <row r="5" spans="1:13" ht="22.5" customHeight="1">
      <c r="A5" s="123" t="s">
        <v>30</v>
      </c>
      <c r="B5" s="124"/>
      <c r="C5" s="124"/>
      <c r="D5" s="124"/>
      <c r="E5" s="125"/>
      <c r="F5" s="132" t="s">
        <v>51</v>
      </c>
      <c r="G5" s="133"/>
      <c r="H5" s="134"/>
      <c r="I5" s="135" t="s">
        <v>55</v>
      </c>
      <c r="J5" s="136" t="s">
        <v>28</v>
      </c>
      <c r="K5" s="136" t="s">
        <v>29</v>
      </c>
      <c r="L5" s="137" t="s">
        <v>39</v>
      </c>
      <c r="M5" s="115" t="s">
        <v>94</v>
      </c>
    </row>
    <row r="6" spans="1:13" ht="17.25" customHeight="1">
      <c r="A6" s="126"/>
      <c r="B6" s="127"/>
      <c r="C6" s="127"/>
      <c r="D6" s="127"/>
      <c r="E6" s="128"/>
      <c r="F6" s="95" t="s">
        <v>66</v>
      </c>
      <c r="G6" s="95" t="s">
        <v>67</v>
      </c>
      <c r="H6" s="140" t="s">
        <v>65</v>
      </c>
      <c r="I6" s="135"/>
      <c r="J6" s="136"/>
      <c r="K6" s="136"/>
      <c r="L6" s="138"/>
      <c r="M6" s="115"/>
    </row>
    <row r="7" spans="1:13" ht="30.75" customHeight="1">
      <c r="A7" s="129"/>
      <c r="B7" s="130"/>
      <c r="C7" s="130"/>
      <c r="D7" s="130"/>
      <c r="E7" s="131"/>
      <c r="F7" s="95" t="s">
        <v>62</v>
      </c>
      <c r="G7" s="66" t="s">
        <v>68</v>
      </c>
      <c r="H7" s="141"/>
      <c r="I7" s="135"/>
      <c r="J7" s="136"/>
      <c r="K7" s="136"/>
      <c r="L7" s="139"/>
      <c r="M7" s="82" t="s">
        <v>95</v>
      </c>
    </row>
    <row r="8" spans="1:13" ht="18" customHeight="1">
      <c r="A8" s="13" t="s">
        <v>45</v>
      </c>
      <c r="B8" s="14"/>
      <c r="C8" s="15"/>
      <c r="D8" s="15"/>
      <c r="E8" s="16"/>
      <c r="F8" s="93"/>
      <c r="G8" s="93"/>
      <c r="H8" s="93"/>
      <c r="I8" s="93"/>
      <c r="J8" s="93"/>
      <c r="K8" s="93"/>
      <c r="L8" s="17"/>
      <c r="M8" s="17"/>
    </row>
    <row r="9" spans="1:13" ht="18" customHeight="1">
      <c r="A9" s="18"/>
      <c r="B9" s="19" t="s">
        <v>57</v>
      </c>
      <c r="C9" s="19"/>
      <c r="D9" s="19"/>
      <c r="E9" s="19"/>
      <c r="F9" s="20"/>
      <c r="G9" s="20"/>
      <c r="H9" s="20"/>
      <c r="I9" s="20"/>
      <c r="J9" s="20"/>
      <c r="K9" s="20"/>
      <c r="L9" s="21"/>
      <c r="M9" s="21"/>
    </row>
    <row r="10" spans="1:13" ht="18" customHeight="1">
      <c r="A10" s="22"/>
      <c r="B10" s="19"/>
      <c r="C10" s="19" t="s">
        <v>4</v>
      </c>
      <c r="D10" s="23"/>
      <c r="E10" s="19"/>
      <c r="F10" s="6"/>
      <c r="G10" s="6"/>
      <c r="H10" s="6"/>
      <c r="I10" s="6"/>
      <c r="J10" s="2"/>
      <c r="K10" s="2"/>
      <c r="L10" s="17"/>
      <c r="M10" s="17"/>
    </row>
    <row r="11" spans="1:13" ht="18" customHeight="1">
      <c r="A11" s="22"/>
      <c r="B11" s="19"/>
      <c r="C11" s="19"/>
      <c r="D11" s="25" t="s">
        <v>22</v>
      </c>
      <c r="E11" s="26"/>
      <c r="F11" s="4">
        <v>3400</v>
      </c>
      <c r="G11" s="4">
        <v>0</v>
      </c>
      <c r="H11" s="2">
        <f>SUM(F11:G11)</f>
        <v>3400</v>
      </c>
      <c r="I11" s="4">
        <v>0</v>
      </c>
      <c r="J11" s="1">
        <v>100</v>
      </c>
      <c r="K11" s="2">
        <f>SUM(H11:J11)</f>
        <v>3500</v>
      </c>
      <c r="L11" s="17" t="s">
        <v>61</v>
      </c>
      <c r="M11" s="17"/>
    </row>
    <row r="12" spans="1:13" ht="18" customHeight="1">
      <c r="A12" s="22"/>
      <c r="B12" s="19"/>
      <c r="C12" s="19" t="s">
        <v>11</v>
      </c>
      <c r="D12" s="23"/>
      <c r="E12" s="26"/>
      <c r="F12" s="6"/>
      <c r="G12" s="6"/>
      <c r="H12" s="2"/>
      <c r="I12" s="6"/>
      <c r="J12" s="2"/>
      <c r="K12" s="2"/>
      <c r="L12" s="17"/>
      <c r="M12" s="17"/>
    </row>
    <row r="13" spans="1:13" ht="18.75" customHeight="1">
      <c r="A13" s="28"/>
      <c r="B13" s="29"/>
      <c r="C13" s="29"/>
      <c r="D13" s="85" t="s">
        <v>34</v>
      </c>
      <c r="E13" s="30"/>
      <c r="F13" s="2">
        <v>120000</v>
      </c>
      <c r="G13" s="2">
        <v>0</v>
      </c>
      <c r="H13" s="2">
        <f>SUM(F13:G13)</f>
        <v>120000</v>
      </c>
      <c r="I13" s="2">
        <v>0</v>
      </c>
      <c r="J13" s="2">
        <v>120000</v>
      </c>
      <c r="K13" s="2">
        <f t="shared" ref="K13:K32" si="0">SUM(H13:J13)</f>
        <v>240000</v>
      </c>
      <c r="L13" s="31" t="s">
        <v>199</v>
      </c>
      <c r="M13" s="17"/>
    </row>
    <row r="14" spans="1:13" ht="18" customHeight="1">
      <c r="A14" s="22"/>
      <c r="B14" s="19"/>
      <c r="C14" s="19"/>
      <c r="D14" s="25" t="s">
        <v>37</v>
      </c>
      <c r="E14" s="26"/>
      <c r="F14" s="4">
        <v>280000</v>
      </c>
      <c r="G14" s="4">
        <v>0</v>
      </c>
      <c r="H14" s="2">
        <f>SUM(F14:G14)</f>
        <v>280000</v>
      </c>
      <c r="I14" s="4">
        <v>0</v>
      </c>
      <c r="J14" s="4">
        <v>420000</v>
      </c>
      <c r="K14" s="2">
        <f t="shared" si="0"/>
        <v>700000</v>
      </c>
      <c r="L14" s="31" t="s">
        <v>78</v>
      </c>
      <c r="M14" s="17"/>
    </row>
    <row r="15" spans="1:13" ht="18" customHeight="1">
      <c r="A15" s="22"/>
      <c r="B15" s="19"/>
      <c r="C15" s="19" t="s">
        <v>5</v>
      </c>
      <c r="D15" s="23"/>
      <c r="E15" s="26"/>
      <c r="F15" s="6"/>
      <c r="G15" s="6"/>
      <c r="H15" s="2"/>
      <c r="I15" s="6"/>
      <c r="J15" s="2"/>
      <c r="K15" s="2"/>
      <c r="L15" s="17"/>
      <c r="M15" s="17"/>
    </row>
    <row r="16" spans="1:13" ht="18.75" customHeight="1">
      <c r="A16" s="32"/>
      <c r="B16" s="33"/>
      <c r="C16" s="33"/>
      <c r="D16" s="116" t="s">
        <v>10</v>
      </c>
      <c r="E16" s="34"/>
      <c r="F16" s="35">
        <v>4975000</v>
      </c>
      <c r="G16" s="6">
        <v>0</v>
      </c>
      <c r="H16" s="2">
        <f t="shared" ref="H16:H22" si="1">SUM(F16:G16)</f>
        <v>4975000</v>
      </c>
      <c r="I16" s="6">
        <v>0</v>
      </c>
      <c r="J16" s="2">
        <v>306000</v>
      </c>
      <c r="K16" s="2">
        <f t="shared" si="0"/>
        <v>5281000</v>
      </c>
      <c r="L16" s="31" t="s">
        <v>195</v>
      </c>
      <c r="M16" s="17"/>
    </row>
    <row r="17" spans="1:13" ht="18.75" customHeight="1">
      <c r="A17" s="28"/>
      <c r="B17" s="29"/>
      <c r="C17" s="29"/>
      <c r="D17" s="117"/>
      <c r="E17" s="30"/>
      <c r="F17" s="35">
        <v>2000000</v>
      </c>
      <c r="G17" s="6">
        <v>0</v>
      </c>
      <c r="H17" s="2">
        <f t="shared" si="1"/>
        <v>2000000</v>
      </c>
      <c r="I17" s="6">
        <v>0</v>
      </c>
      <c r="J17" s="2">
        <v>440000</v>
      </c>
      <c r="K17" s="2">
        <f t="shared" si="0"/>
        <v>2440000</v>
      </c>
      <c r="L17" s="31" t="s">
        <v>190</v>
      </c>
      <c r="M17" s="31"/>
    </row>
    <row r="18" spans="1:13" ht="18.75" customHeight="1">
      <c r="A18" s="36"/>
      <c r="B18" s="37"/>
      <c r="C18" s="37"/>
      <c r="D18" s="118"/>
      <c r="E18" s="38"/>
      <c r="F18" s="8">
        <v>0</v>
      </c>
      <c r="G18" s="2">
        <v>13502000</v>
      </c>
      <c r="H18" s="2">
        <f t="shared" si="1"/>
        <v>13502000</v>
      </c>
      <c r="I18" s="2">
        <v>0</v>
      </c>
      <c r="J18" s="2">
        <v>0</v>
      </c>
      <c r="K18" s="2">
        <f t="shared" si="0"/>
        <v>13502000</v>
      </c>
      <c r="L18" s="31"/>
      <c r="M18" s="31" t="s">
        <v>115</v>
      </c>
    </row>
    <row r="19" spans="1:13" ht="18" customHeight="1">
      <c r="A19" s="32"/>
      <c r="B19" s="33"/>
      <c r="C19" s="33"/>
      <c r="D19" s="116" t="s">
        <v>0</v>
      </c>
      <c r="E19" s="34"/>
      <c r="F19" s="8">
        <v>4260000</v>
      </c>
      <c r="G19" s="2">
        <v>0</v>
      </c>
      <c r="H19" s="2">
        <f t="shared" si="1"/>
        <v>4260000</v>
      </c>
      <c r="I19" s="2">
        <v>0</v>
      </c>
      <c r="J19" s="2">
        <v>460000</v>
      </c>
      <c r="K19" s="2">
        <f t="shared" si="0"/>
        <v>4720000</v>
      </c>
      <c r="L19" s="17" t="s">
        <v>114</v>
      </c>
      <c r="M19" s="17"/>
    </row>
    <row r="20" spans="1:13" ht="18" customHeight="1">
      <c r="A20" s="28"/>
      <c r="B20" s="29"/>
      <c r="C20" s="29"/>
      <c r="D20" s="117"/>
      <c r="E20" s="30"/>
      <c r="F20" s="8">
        <v>1050000</v>
      </c>
      <c r="G20" s="2">
        <v>0</v>
      </c>
      <c r="H20" s="2">
        <f t="shared" si="1"/>
        <v>1050000</v>
      </c>
      <c r="I20" s="2">
        <v>0</v>
      </c>
      <c r="J20" s="2">
        <v>450000</v>
      </c>
      <c r="K20" s="2">
        <f t="shared" si="0"/>
        <v>1500000</v>
      </c>
      <c r="L20" s="31" t="s">
        <v>113</v>
      </c>
      <c r="M20" s="17"/>
    </row>
    <row r="21" spans="1:13" ht="18" customHeight="1">
      <c r="A21" s="36"/>
      <c r="B21" s="37"/>
      <c r="C21" s="37"/>
      <c r="D21" s="118"/>
      <c r="E21" s="38"/>
      <c r="F21" s="35">
        <v>525000</v>
      </c>
      <c r="G21" s="6">
        <v>0</v>
      </c>
      <c r="H21" s="2">
        <f t="shared" si="1"/>
        <v>525000</v>
      </c>
      <c r="I21" s="6">
        <v>0</v>
      </c>
      <c r="J21" s="2">
        <v>225000</v>
      </c>
      <c r="K21" s="2">
        <f t="shared" ref="K21" si="2">SUM(H21:J21)</f>
        <v>750000</v>
      </c>
      <c r="L21" s="31" t="s">
        <v>198</v>
      </c>
      <c r="M21" s="17"/>
    </row>
    <row r="22" spans="1:13" ht="18.75" customHeight="1">
      <c r="A22" s="36"/>
      <c r="B22" s="37"/>
      <c r="C22" s="37"/>
      <c r="D22" s="86" t="s">
        <v>25</v>
      </c>
      <c r="E22" s="38"/>
      <c r="F22" s="4">
        <v>1500000</v>
      </c>
      <c r="G22" s="4">
        <v>0</v>
      </c>
      <c r="H22" s="5">
        <f t="shared" si="1"/>
        <v>1500000</v>
      </c>
      <c r="I22" s="4">
        <v>0</v>
      </c>
      <c r="J22" s="4">
        <v>0</v>
      </c>
      <c r="K22" s="5">
        <f t="shared" si="0"/>
        <v>1500000</v>
      </c>
      <c r="L22" s="62" t="s">
        <v>103</v>
      </c>
      <c r="M22" s="17"/>
    </row>
    <row r="23" spans="1:13" ht="18.75" customHeight="1">
      <c r="A23" s="32"/>
      <c r="B23" s="33"/>
      <c r="C23" s="33" t="s">
        <v>6</v>
      </c>
      <c r="D23" s="84"/>
      <c r="E23" s="34"/>
      <c r="F23" s="6"/>
      <c r="G23" s="6"/>
      <c r="H23" s="2"/>
      <c r="I23" s="6"/>
      <c r="J23" s="2"/>
      <c r="K23" s="2"/>
      <c r="L23" s="17"/>
      <c r="M23" s="17"/>
    </row>
    <row r="24" spans="1:13" ht="18.75" customHeight="1">
      <c r="A24" s="32"/>
      <c r="B24" s="33"/>
      <c r="C24" s="33"/>
      <c r="D24" s="116" t="s">
        <v>6</v>
      </c>
      <c r="E24" s="34"/>
      <c r="F24" s="35">
        <v>240000</v>
      </c>
      <c r="G24" s="6">
        <v>0</v>
      </c>
      <c r="H24" s="2">
        <f>SUM(F24:G24)</f>
        <v>240000</v>
      </c>
      <c r="I24" s="6">
        <v>0</v>
      </c>
      <c r="J24" s="2">
        <v>110000</v>
      </c>
      <c r="K24" s="2">
        <f t="shared" si="0"/>
        <v>350000</v>
      </c>
      <c r="L24" s="31" t="s">
        <v>150</v>
      </c>
      <c r="M24" s="17"/>
    </row>
    <row r="25" spans="1:13" ht="18.75" customHeight="1">
      <c r="A25" s="36"/>
      <c r="B25" s="37"/>
      <c r="C25" s="37"/>
      <c r="D25" s="118"/>
      <c r="E25" s="38"/>
      <c r="F25" s="35">
        <v>1470000</v>
      </c>
      <c r="G25" s="6">
        <v>0</v>
      </c>
      <c r="H25" s="2">
        <f>SUM(F25:G25)</f>
        <v>1470000</v>
      </c>
      <c r="I25" s="6">
        <v>0</v>
      </c>
      <c r="J25" s="2">
        <v>630000</v>
      </c>
      <c r="K25" s="2">
        <f t="shared" si="0"/>
        <v>2100000</v>
      </c>
      <c r="L25" s="31" t="s">
        <v>197</v>
      </c>
      <c r="M25" s="17"/>
    </row>
    <row r="26" spans="1:13" ht="29.25" customHeight="1">
      <c r="A26" s="36"/>
      <c r="B26" s="37"/>
      <c r="C26" s="37"/>
      <c r="D26" s="39" t="s">
        <v>38</v>
      </c>
      <c r="E26" s="38"/>
      <c r="F26" s="6">
        <v>2100000</v>
      </c>
      <c r="G26" s="6">
        <v>0</v>
      </c>
      <c r="H26" s="2">
        <f>SUM(F26:G26)</f>
        <v>2100000</v>
      </c>
      <c r="I26" s="6">
        <v>0</v>
      </c>
      <c r="J26" s="2">
        <v>900000</v>
      </c>
      <c r="K26" s="2">
        <f t="shared" si="0"/>
        <v>3000000</v>
      </c>
      <c r="L26" s="31" t="s">
        <v>200</v>
      </c>
      <c r="M26" s="17"/>
    </row>
    <row r="27" spans="1:13" ht="18" customHeight="1">
      <c r="A27" s="22"/>
      <c r="B27" s="19"/>
      <c r="C27" s="19" t="s">
        <v>56</v>
      </c>
      <c r="D27" s="40"/>
      <c r="E27" s="26"/>
      <c r="F27" s="6"/>
      <c r="G27" s="6"/>
      <c r="H27" s="2"/>
      <c r="I27" s="6"/>
      <c r="J27" s="2"/>
      <c r="K27" s="2"/>
      <c r="L27" s="17"/>
      <c r="M27" s="17"/>
    </row>
    <row r="28" spans="1:13" ht="18" customHeight="1">
      <c r="A28" s="22"/>
      <c r="B28" s="19"/>
      <c r="C28" s="19"/>
      <c r="D28" s="40" t="s">
        <v>54</v>
      </c>
      <c r="E28" s="26"/>
      <c r="F28" s="6">
        <v>0</v>
      </c>
      <c r="G28" s="6">
        <v>0</v>
      </c>
      <c r="H28" s="2">
        <f>SUM(F28:G28)</f>
        <v>0</v>
      </c>
      <c r="I28" s="6">
        <v>210000</v>
      </c>
      <c r="J28" s="2">
        <v>0</v>
      </c>
      <c r="K28" s="2">
        <f t="shared" si="0"/>
        <v>210000</v>
      </c>
      <c r="L28" s="31" t="s">
        <v>201</v>
      </c>
      <c r="M28" s="17"/>
    </row>
    <row r="29" spans="1:13" ht="18" customHeight="1">
      <c r="A29" s="22"/>
      <c r="B29" s="19"/>
      <c r="C29" s="19" t="s">
        <v>1</v>
      </c>
      <c r="D29" s="23"/>
      <c r="E29" s="26"/>
      <c r="F29" s="6"/>
      <c r="G29" s="6"/>
      <c r="H29" s="2"/>
      <c r="I29" s="6"/>
      <c r="J29" s="2"/>
      <c r="K29" s="2"/>
      <c r="L29" s="17"/>
      <c r="M29" s="17"/>
    </row>
    <row r="30" spans="1:13" ht="18" customHeight="1">
      <c r="A30" s="28"/>
      <c r="B30" s="29"/>
      <c r="C30" s="29"/>
      <c r="D30" s="85" t="s">
        <v>2</v>
      </c>
      <c r="E30" s="30"/>
      <c r="F30" s="6">
        <v>0</v>
      </c>
      <c r="G30" s="6">
        <v>0</v>
      </c>
      <c r="H30" s="2">
        <f>SUM(F30:G30)</f>
        <v>0</v>
      </c>
      <c r="I30" s="6">
        <v>0</v>
      </c>
      <c r="J30" s="2">
        <v>100</v>
      </c>
      <c r="K30" s="2">
        <f t="shared" si="0"/>
        <v>100</v>
      </c>
      <c r="L30" s="41"/>
      <c r="M30" s="17"/>
    </row>
    <row r="31" spans="1:13" ht="18" customHeight="1">
      <c r="A31" s="32"/>
      <c r="B31" s="33"/>
      <c r="C31" s="33"/>
      <c r="D31" s="84" t="s">
        <v>1</v>
      </c>
      <c r="E31" s="34"/>
      <c r="F31" s="4">
        <v>1000</v>
      </c>
      <c r="G31" s="4">
        <v>0</v>
      </c>
      <c r="H31" s="2">
        <f>SUM(F31:G31)</f>
        <v>1000</v>
      </c>
      <c r="I31" s="4">
        <v>0</v>
      </c>
      <c r="J31" s="4">
        <v>0</v>
      </c>
      <c r="K31" s="2">
        <f t="shared" si="0"/>
        <v>1000</v>
      </c>
      <c r="L31" s="41" t="s">
        <v>80</v>
      </c>
      <c r="M31" s="17"/>
    </row>
    <row r="32" spans="1:13" ht="18" customHeight="1" thickBot="1">
      <c r="A32" s="42"/>
      <c r="B32" s="43" t="s">
        <v>58</v>
      </c>
      <c r="C32" s="44"/>
      <c r="D32" s="43"/>
      <c r="E32" s="45"/>
      <c r="F32" s="46">
        <f>SUM(F11:F31)</f>
        <v>18524400</v>
      </c>
      <c r="G32" s="46">
        <f>SUM(G11:G31)</f>
        <v>13502000</v>
      </c>
      <c r="H32" s="46">
        <f>SUM(F32:G32)</f>
        <v>32026400</v>
      </c>
      <c r="I32" s="46">
        <f>SUM(I11:I31)</f>
        <v>210000</v>
      </c>
      <c r="J32" s="46">
        <f>SUM(J11:J31)</f>
        <v>4061200</v>
      </c>
      <c r="K32" s="46">
        <f t="shared" si="0"/>
        <v>36297600</v>
      </c>
      <c r="L32" s="48"/>
      <c r="M32" s="48"/>
    </row>
    <row r="33" spans="1:13" ht="18" customHeight="1">
      <c r="A33" s="49"/>
      <c r="B33" s="37" t="s">
        <v>59</v>
      </c>
      <c r="C33" s="37"/>
      <c r="D33" s="37"/>
      <c r="E33" s="38"/>
      <c r="F33" s="67" t="s">
        <v>66</v>
      </c>
      <c r="G33" s="67" t="s">
        <v>82</v>
      </c>
      <c r="H33" s="67" t="s">
        <v>65</v>
      </c>
      <c r="I33" s="67" t="s">
        <v>83</v>
      </c>
      <c r="J33" s="67" t="s">
        <v>28</v>
      </c>
      <c r="K33" s="68" t="s">
        <v>29</v>
      </c>
      <c r="L33" s="94" t="s">
        <v>84</v>
      </c>
      <c r="M33" s="94" t="s">
        <v>99</v>
      </c>
    </row>
    <row r="34" spans="1:13" ht="18" customHeight="1">
      <c r="A34" s="28"/>
      <c r="B34" s="29"/>
      <c r="C34" s="29" t="s">
        <v>12</v>
      </c>
      <c r="D34" s="24"/>
      <c r="E34" s="30"/>
      <c r="F34" s="52"/>
      <c r="G34" s="52"/>
      <c r="H34" s="52"/>
      <c r="I34" s="6"/>
      <c r="J34" s="2"/>
      <c r="K34" s="27">
        <f>SUM(K35:K55)</f>
        <v>32249051</v>
      </c>
      <c r="L34" s="17"/>
      <c r="M34" s="17"/>
    </row>
    <row r="35" spans="1:13" ht="82.5" customHeight="1">
      <c r="A35" s="22"/>
      <c r="B35" s="19"/>
      <c r="C35" s="19"/>
      <c r="D35" s="25" t="s">
        <v>19</v>
      </c>
      <c r="E35" s="26"/>
      <c r="F35" s="2">
        <v>10453000</v>
      </c>
      <c r="G35" s="2">
        <v>8747260</v>
      </c>
      <c r="H35" s="2">
        <f t="shared" ref="H35:H40" si="3">SUM(F35:G35)</f>
        <v>19200260</v>
      </c>
      <c r="I35" s="2">
        <v>5000</v>
      </c>
      <c r="J35" s="4"/>
      <c r="K35" s="27">
        <f>SUM(H35:J35)</f>
        <v>19205260</v>
      </c>
      <c r="L35" s="31" t="s">
        <v>151</v>
      </c>
      <c r="M35" s="31" t="s">
        <v>116</v>
      </c>
    </row>
    <row r="36" spans="1:13" ht="18.75" customHeight="1">
      <c r="A36" s="28"/>
      <c r="B36" s="29"/>
      <c r="C36" s="29"/>
      <c r="D36" s="85" t="s">
        <v>20</v>
      </c>
      <c r="E36" s="30"/>
      <c r="F36" s="4">
        <v>1432000</v>
      </c>
      <c r="G36" s="4">
        <v>854898</v>
      </c>
      <c r="H36" s="2">
        <f t="shared" si="3"/>
        <v>2286898</v>
      </c>
      <c r="I36" s="2">
        <v>0</v>
      </c>
      <c r="J36" s="4"/>
      <c r="K36" s="27">
        <f t="shared" ref="K36:K55" si="4">SUM(H36:J36)</f>
        <v>2286898</v>
      </c>
      <c r="L36" s="31" t="s">
        <v>126</v>
      </c>
      <c r="M36" s="17" t="s">
        <v>146</v>
      </c>
    </row>
    <row r="37" spans="1:13" ht="101.25" customHeight="1">
      <c r="A37" s="32"/>
      <c r="B37" s="33"/>
      <c r="C37" s="33"/>
      <c r="D37" s="84" t="s">
        <v>13</v>
      </c>
      <c r="E37" s="34"/>
      <c r="F37" s="1">
        <v>1155200</v>
      </c>
      <c r="G37" s="1">
        <v>698200</v>
      </c>
      <c r="H37" s="2">
        <f t="shared" si="3"/>
        <v>1853400</v>
      </c>
      <c r="I37" s="2">
        <v>0</v>
      </c>
      <c r="J37" s="4"/>
      <c r="K37" s="27">
        <f t="shared" si="4"/>
        <v>1853400</v>
      </c>
      <c r="L37" s="31" t="s">
        <v>125</v>
      </c>
      <c r="M37" s="31" t="s">
        <v>117</v>
      </c>
    </row>
    <row r="38" spans="1:13" ht="18.75" customHeight="1">
      <c r="A38" s="22"/>
      <c r="B38" s="19"/>
      <c r="C38" s="19"/>
      <c r="D38" s="25" t="s">
        <v>7</v>
      </c>
      <c r="E38" s="26"/>
      <c r="F38" s="2">
        <v>125000</v>
      </c>
      <c r="G38" s="2">
        <v>0</v>
      </c>
      <c r="H38" s="2">
        <f t="shared" si="3"/>
        <v>125000</v>
      </c>
      <c r="I38" s="2">
        <v>0</v>
      </c>
      <c r="J38" s="4"/>
      <c r="K38" s="27">
        <f t="shared" si="4"/>
        <v>125000</v>
      </c>
      <c r="L38" s="31" t="s">
        <v>124</v>
      </c>
      <c r="M38" s="17" t="s">
        <v>96</v>
      </c>
    </row>
    <row r="39" spans="1:13" ht="105" customHeight="1">
      <c r="A39" s="22"/>
      <c r="B39" s="19"/>
      <c r="C39" s="19"/>
      <c r="D39" s="25" t="s">
        <v>35</v>
      </c>
      <c r="E39" s="26"/>
      <c r="F39" s="2">
        <v>1365000</v>
      </c>
      <c r="G39" s="2">
        <v>840000</v>
      </c>
      <c r="H39" s="2">
        <f t="shared" si="3"/>
        <v>2205000</v>
      </c>
      <c r="I39" s="2">
        <v>47000</v>
      </c>
      <c r="J39" s="4"/>
      <c r="K39" s="27">
        <f t="shared" si="4"/>
        <v>2252000</v>
      </c>
      <c r="L39" s="31" t="s">
        <v>127</v>
      </c>
      <c r="M39" s="31" t="s">
        <v>118</v>
      </c>
    </row>
    <row r="40" spans="1:13" ht="67.5" customHeight="1">
      <c r="A40" s="22"/>
      <c r="B40" s="19"/>
      <c r="C40" s="19"/>
      <c r="D40" s="25" t="s">
        <v>36</v>
      </c>
      <c r="E40" s="26"/>
      <c r="F40" s="2">
        <v>40000</v>
      </c>
      <c r="G40" s="2">
        <v>900778</v>
      </c>
      <c r="H40" s="27">
        <f t="shared" si="3"/>
        <v>940778</v>
      </c>
      <c r="I40" s="2">
        <v>0</v>
      </c>
      <c r="J40" s="3"/>
      <c r="K40" s="2">
        <f t="shared" si="4"/>
        <v>940778</v>
      </c>
      <c r="L40" s="74" t="s">
        <v>143</v>
      </c>
      <c r="M40" s="31" t="s">
        <v>119</v>
      </c>
    </row>
    <row r="41" spans="1:13" ht="30" customHeight="1">
      <c r="A41" s="22"/>
      <c r="B41" s="19"/>
      <c r="C41" s="19"/>
      <c r="D41" s="25" t="s">
        <v>50</v>
      </c>
      <c r="E41" s="26"/>
      <c r="F41" s="2">
        <v>544000</v>
      </c>
      <c r="G41" s="2">
        <v>0</v>
      </c>
      <c r="H41" s="2">
        <f t="shared" ref="H41:H53" si="5">SUM(F41:G41)</f>
        <v>544000</v>
      </c>
      <c r="I41" s="2">
        <v>0</v>
      </c>
      <c r="J41" s="4"/>
      <c r="K41" s="27">
        <f t="shared" si="4"/>
        <v>544000</v>
      </c>
      <c r="L41" s="31" t="s">
        <v>145</v>
      </c>
      <c r="M41" s="17"/>
    </row>
    <row r="42" spans="1:13" ht="18.75" customHeight="1">
      <c r="A42" s="22"/>
      <c r="B42" s="19"/>
      <c r="C42" s="19"/>
      <c r="D42" s="25" t="s">
        <v>23</v>
      </c>
      <c r="E42" s="26"/>
      <c r="F42" s="2">
        <v>70000</v>
      </c>
      <c r="G42" s="2">
        <v>0</v>
      </c>
      <c r="H42" s="2">
        <f t="shared" si="5"/>
        <v>70000</v>
      </c>
      <c r="I42" s="2">
        <v>0</v>
      </c>
      <c r="J42" s="4"/>
      <c r="K42" s="27">
        <f t="shared" si="4"/>
        <v>70000</v>
      </c>
      <c r="L42" s="31" t="s">
        <v>128</v>
      </c>
      <c r="M42" s="17"/>
    </row>
    <row r="43" spans="1:13" ht="127.5" customHeight="1">
      <c r="A43" s="22"/>
      <c r="B43" s="19"/>
      <c r="C43" s="19"/>
      <c r="D43" s="25" t="s">
        <v>14</v>
      </c>
      <c r="E43" s="26"/>
      <c r="F43" s="2">
        <v>1220000</v>
      </c>
      <c r="G43" s="2">
        <v>421620</v>
      </c>
      <c r="H43" s="2">
        <f t="shared" si="5"/>
        <v>1641620</v>
      </c>
      <c r="I43" s="2">
        <v>10000</v>
      </c>
      <c r="J43" s="4"/>
      <c r="K43" s="27">
        <f t="shared" si="4"/>
        <v>1651620</v>
      </c>
      <c r="L43" s="31" t="s">
        <v>137</v>
      </c>
      <c r="M43" s="31" t="s">
        <v>120</v>
      </c>
    </row>
    <row r="44" spans="1:13" ht="95.25" customHeight="1">
      <c r="A44" s="36"/>
      <c r="B44" s="37"/>
      <c r="C44" s="37"/>
      <c r="D44" s="86" t="s">
        <v>15</v>
      </c>
      <c r="E44" s="38"/>
      <c r="F44" s="2">
        <v>380000</v>
      </c>
      <c r="G44" s="2">
        <v>510372</v>
      </c>
      <c r="H44" s="2">
        <f t="shared" si="5"/>
        <v>890372</v>
      </c>
      <c r="I44" s="2">
        <v>10000</v>
      </c>
      <c r="J44" s="4"/>
      <c r="K44" s="27">
        <f t="shared" si="4"/>
        <v>900372</v>
      </c>
      <c r="L44" s="31" t="s">
        <v>104</v>
      </c>
      <c r="M44" s="31" t="s">
        <v>121</v>
      </c>
    </row>
    <row r="45" spans="1:13" ht="45" customHeight="1">
      <c r="A45" s="22"/>
      <c r="B45" s="19"/>
      <c r="C45" s="19"/>
      <c r="D45" s="25" t="s">
        <v>16</v>
      </c>
      <c r="E45" s="26"/>
      <c r="F45" s="2">
        <v>735000</v>
      </c>
      <c r="G45" s="2">
        <v>70000</v>
      </c>
      <c r="H45" s="2">
        <f t="shared" si="5"/>
        <v>805000</v>
      </c>
      <c r="I45" s="2">
        <v>0</v>
      </c>
      <c r="J45" s="4"/>
      <c r="K45" s="27">
        <f t="shared" si="4"/>
        <v>805000</v>
      </c>
      <c r="L45" s="31" t="s">
        <v>139</v>
      </c>
      <c r="M45" s="17" t="s">
        <v>97</v>
      </c>
    </row>
    <row r="46" spans="1:13" ht="18.75" customHeight="1">
      <c r="A46" s="22"/>
      <c r="B46" s="19"/>
      <c r="C46" s="19"/>
      <c r="D46" s="25" t="s">
        <v>138</v>
      </c>
      <c r="E46" s="26"/>
      <c r="F46" s="2">
        <v>250000</v>
      </c>
      <c r="G46" s="2">
        <v>0</v>
      </c>
      <c r="H46" s="2">
        <f t="shared" ref="H46" si="6">SUM(F46:G46)</f>
        <v>250000</v>
      </c>
      <c r="I46" s="2">
        <v>0</v>
      </c>
      <c r="J46" s="4"/>
      <c r="K46" s="27">
        <f t="shared" ref="K46" si="7">SUM(H46:J46)</f>
        <v>250000</v>
      </c>
      <c r="L46" s="31" t="s">
        <v>191</v>
      </c>
      <c r="M46" s="17"/>
    </row>
    <row r="47" spans="1:13" ht="44.25" customHeight="1">
      <c r="A47" s="22"/>
      <c r="B47" s="19"/>
      <c r="C47" s="19"/>
      <c r="D47" s="25" t="s">
        <v>8</v>
      </c>
      <c r="E47" s="26"/>
      <c r="F47" s="2">
        <v>200000</v>
      </c>
      <c r="G47" s="2">
        <v>314696</v>
      </c>
      <c r="H47" s="2">
        <f t="shared" si="5"/>
        <v>514696</v>
      </c>
      <c r="I47" s="2">
        <v>5000</v>
      </c>
      <c r="J47" s="4"/>
      <c r="K47" s="27">
        <f t="shared" si="4"/>
        <v>519696</v>
      </c>
      <c r="L47" s="31" t="s">
        <v>98</v>
      </c>
      <c r="M47" s="31" t="s">
        <v>122</v>
      </c>
    </row>
    <row r="48" spans="1:13" ht="18.75" customHeight="1">
      <c r="A48" s="28"/>
      <c r="B48" s="29"/>
      <c r="C48" s="29"/>
      <c r="D48" s="85" t="s">
        <v>48</v>
      </c>
      <c r="E48" s="30"/>
      <c r="F48" s="2">
        <v>170000</v>
      </c>
      <c r="G48" s="2">
        <v>20500</v>
      </c>
      <c r="H48" s="2">
        <f t="shared" si="5"/>
        <v>190500</v>
      </c>
      <c r="I48" s="2">
        <v>0</v>
      </c>
      <c r="J48" s="4"/>
      <c r="K48" s="27">
        <f t="shared" si="4"/>
        <v>190500</v>
      </c>
      <c r="L48" s="31" t="s">
        <v>74</v>
      </c>
      <c r="M48" s="17" t="s">
        <v>110</v>
      </c>
    </row>
    <row r="49" spans="1:13" ht="18.75" customHeight="1">
      <c r="A49" s="22"/>
      <c r="B49" s="19"/>
      <c r="C49" s="19"/>
      <c r="D49" s="25" t="s">
        <v>9</v>
      </c>
      <c r="E49" s="26"/>
      <c r="F49" s="2">
        <v>200000</v>
      </c>
      <c r="G49" s="2">
        <v>82890</v>
      </c>
      <c r="H49" s="2">
        <f t="shared" si="5"/>
        <v>282890</v>
      </c>
      <c r="I49" s="2">
        <v>0</v>
      </c>
      <c r="J49" s="4"/>
      <c r="K49" s="27">
        <f t="shared" si="4"/>
        <v>282890</v>
      </c>
      <c r="L49" s="31" t="s">
        <v>133</v>
      </c>
      <c r="M49" s="17" t="s">
        <v>123</v>
      </c>
    </row>
    <row r="50" spans="1:13" ht="18" customHeight="1">
      <c r="A50" s="28"/>
      <c r="B50" s="29"/>
      <c r="C50" s="29"/>
      <c r="D50" s="85" t="s">
        <v>24</v>
      </c>
      <c r="E50" s="30"/>
      <c r="F50" s="4">
        <v>35000</v>
      </c>
      <c r="G50" s="4">
        <v>0</v>
      </c>
      <c r="H50" s="2">
        <f t="shared" si="5"/>
        <v>35000</v>
      </c>
      <c r="I50" s="2">
        <v>0</v>
      </c>
      <c r="J50" s="4"/>
      <c r="K50" s="27">
        <f t="shared" si="4"/>
        <v>35000</v>
      </c>
      <c r="L50" s="17" t="s">
        <v>75</v>
      </c>
      <c r="M50" s="17"/>
    </row>
    <row r="51" spans="1:13" ht="18.75" customHeight="1">
      <c r="A51" s="22"/>
      <c r="B51" s="19"/>
      <c r="C51" s="19"/>
      <c r="D51" s="25" t="s">
        <v>26</v>
      </c>
      <c r="E51" s="26"/>
      <c r="F51" s="2">
        <v>100000</v>
      </c>
      <c r="G51" s="2">
        <v>0</v>
      </c>
      <c r="H51" s="2">
        <f t="shared" si="5"/>
        <v>100000</v>
      </c>
      <c r="I51" s="2">
        <v>0</v>
      </c>
      <c r="J51" s="4"/>
      <c r="K51" s="27">
        <f t="shared" si="4"/>
        <v>100000</v>
      </c>
      <c r="L51" s="31" t="s">
        <v>105</v>
      </c>
      <c r="M51" s="17"/>
    </row>
    <row r="52" spans="1:13" ht="18" customHeight="1">
      <c r="A52" s="22"/>
      <c r="B52" s="19"/>
      <c r="C52" s="19"/>
      <c r="D52" s="25" t="s">
        <v>27</v>
      </c>
      <c r="E52" s="26"/>
      <c r="F52" s="2">
        <v>32000</v>
      </c>
      <c r="G52" s="2">
        <v>0</v>
      </c>
      <c r="H52" s="2">
        <f t="shared" si="5"/>
        <v>32000</v>
      </c>
      <c r="I52" s="27">
        <v>0</v>
      </c>
      <c r="J52" s="4"/>
      <c r="K52" s="72">
        <f t="shared" si="4"/>
        <v>32000</v>
      </c>
      <c r="L52" s="17" t="s">
        <v>140</v>
      </c>
      <c r="M52" s="17"/>
    </row>
    <row r="53" spans="1:13" ht="18" customHeight="1">
      <c r="A53" s="22"/>
      <c r="B53" s="19"/>
      <c r="C53" s="19"/>
      <c r="D53" s="25" t="s">
        <v>17</v>
      </c>
      <c r="E53" s="26"/>
      <c r="F53" s="2">
        <v>25000</v>
      </c>
      <c r="G53" s="2">
        <v>40786</v>
      </c>
      <c r="H53" s="2">
        <f t="shared" si="5"/>
        <v>65786</v>
      </c>
      <c r="I53" s="2">
        <v>0</v>
      </c>
      <c r="J53" s="4"/>
      <c r="K53" s="27">
        <f t="shared" si="4"/>
        <v>65786</v>
      </c>
      <c r="L53" s="17" t="s">
        <v>46</v>
      </c>
      <c r="M53" s="17" t="s">
        <v>46</v>
      </c>
    </row>
    <row r="54" spans="1:13" ht="18" customHeight="1">
      <c r="A54" s="22"/>
      <c r="B54" s="19"/>
      <c r="C54" s="19"/>
      <c r="D54" s="25" t="s">
        <v>47</v>
      </c>
      <c r="E54" s="26"/>
      <c r="F54" s="2">
        <v>100000</v>
      </c>
      <c r="G54" s="2">
        <v>0</v>
      </c>
      <c r="H54" s="2">
        <f>SUM(F54:G54)</f>
        <v>100000</v>
      </c>
      <c r="I54" s="2">
        <v>0</v>
      </c>
      <c r="J54" s="4"/>
      <c r="K54" s="27">
        <f t="shared" si="4"/>
        <v>100000</v>
      </c>
      <c r="L54" s="17" t="s">
        <v>106</v>
      </c>
      <c r="M54" s="17"/>
    </row>
    <row r="55" spans="1:13" ht="18" customHeight="1">
      <c r="A55" s="22"/>
      <c r="B55" s="19"/>
      <c r="C55" s="19"/>
      <c r="D55" s="25" t="s">
        <v>21</v>
      </c>
      <c r="E55" s="26"/>
      <c r="F55" s="2">
        <v>38851</v>
      </c>
      <c r="G55" s="2">
        <v>0</v>
      </c>
      <c r="H55" s="2">
        <f>SUM(F55:G55)</f>
        <v>38851</v>
      </c>
      <c r="I55" s="2">
        <v>0</v>
      </c>
      <c r="J55" s="5"/>
      <c r="K55" s="27">
        <f t="shared" si="4"/>
        <v>38851</v>
      </c>
      <c r="L55" s="31" t="s">
        <v>135</v>
      </c>
      <c r="M55" s="17"/>
    </row>
    <row r="56" spans="1:13" ht="18" customHeight="1">
      <c r="A56" s="18"/>
      <c r="B56" s="19"/>
      <c r="C56" s="19"/>
      <c r="D56" s="19"/>
      <c r="E56" s="26"/>
      <c r="F56" s="67" t="s">
        <v>66</v>
      </c>
      <c r="G56" s="67" t="s">
        <v>82</v>
      </c>
      <c r="H56" s="67" t="s">
        <v>65</v>
      </c>
      <c r="I56" s="67" t="s">
        <v>83</v>
      </c>
      <c r="J56" s="67" t="s">
        <v>28</v>
      </c>
      <c r="K56" s="68" t="s">
        <v>29</v>
      </c>
      <c r="L56" s="82" t="s">
        <v>39</v>
      </c>
      <c r="M56" s="82" t="s">
        <v>101</v>
      </c>
    </row>
    <row r="57" spans="1:13" ht="18" customHeight="1">
      <c r="A57" s="22"/>
      <c r="B57" s="19"/>
      <c r="C57" s="19" t="s">
        <v>18</v>
      </c>
      <c r="D57" s="23"/>
      <c r="E57" s="26"/>
      <c r="F57" s="2"/>
      <c r="G57" s="2"/>
      <c r="H57" s="2"/>
      <c r="I57" s="2"/>
      <c r="J57" s="6"/>
      <c r="K57" s="27">
        <f>SUM(K58:K75)</f>
        <v>3397713</v>
      </c>
      <c r="L57" s="17"/>
      <c r="M57" s="17"/>
    </row>
    <row r="58" spans="1:13" ht="28.5" customHeight="1">
      <c r="A58" s="28"/>
      <c r="B58" s="29"/>
      <c r="C58" s="29"/>
      <c r="D58" s="85" t="s">
        <v>19</v>
      </c>
      <c r="E58" s="30"/>
      <c r="F58" s="7"/>
      <c r="G58" s="7"/>
      <c r="H58" s="7"/>
      <c r="I58" s="7"/>
      <c r="J58" s="2">
        <v>2120000</v>
      </c>
      <c r="K58" s="27">
        <f t="shared" ref="K58:K75" si="8">SUM(F58:J58)</f>
        <v>2120000</v>
      </c>
      <c r="L58" s="31" t="s">
        <v>130</v>
      </c>
      <c r="M58" s="17"/>
    </row>
    <row r="59" spans="1:13" ht="18" customHeight="1">
      <c r="A59" s="22"/>
      <c r="B59" s="19"/>
      <c r="C59" s="19"/>
      <c r="D59" s="25" t="s">
        <v>20</v>
      </c>
      <c r="E59" s="26"/>
      <c r="F59" s="7"/>
      <c r="G59" s="7"/>
      <c r="H59" s="7"/>
      <c r="I59" s="7"/>
      <c r="J59" s="2">
        <v>358000</v>
      </c>
      <c r="K59" s="27">
        <f t="shared" si="8"/>
        <v>358000</v>
      </c>
      <c r="L59" s="31" t="s">
        <v>131</v>
      </c>
      <c r="M59" s="17"/>
    </row>
    <row r="60" spans="1:13" ht="18" customHeight="1">
      <c r="A60" s="22"/>
      <c r="B60" s="19"/>
      <c r="C60" s="19"/>
      <c r="D60" s="25" t="s">
        <v>13</v>
      </c>
      <c r="E60" s="19"/>
      <c r="F60" s="7"/>
      <c r="G60" s="7"/>
      <c r="H60" s="7"/>
      <c r="I60" s="7"/>
      <c r="J60" s="2">
        <v>50000</v>
      </c>
      <c r="K60" s="27">
        <f t="shared" si="8"/>
        <v>50000</v>
      </c>
      <c r="L60" s="31" t="s">
        <v>89</v>
      </c>
      <c r="M60" s="17"/>
    </row>
    <row r="61" spans="1:13" ht="18" customHeight="1">
      <c r="A61" s="22"/>
      <c r="B61" s="19"/>
      <c r="C61" s="19"/>
      <c r="D61" s="25" t="s">
        <v>73</v>
      </c>
      <c r="E61" s="19"/>
      <c r="F61" s="4"/>
      <c r="G61" s="9"/>
      <c r="H61" s="9"/>
      <c r="I61" s="9"/>
      <c r="J61" s="8">
        <v>30000</v>
      </c>
      <c r="K61" s="27">
        <f t="shared" si="8"/>
        <v>30000</v>
      </c>
      <c r="L61" s="31" t="s">
        <v>147</v>
      </c>
      <c r="M61" s="17"/>
    </row>
    <row r="62" spans="1:13" ht="28.5" customHeight="1">
      <c r="A62" s="22"/>
      <c r="B62" s="19"/>
      <c r="C62" s="19"/>
      <c r="D62" s="25" t="s">
        <v>35</v>
      </c>
      <c r="E62" s="19"/>
      <c r="F62" s="4"/>
      <c r="G62" s="9"/>
      <c r="H62" s="9"/>
      <c r="I62" s="9"/>
      <c r="J62" s="8">
        <v>242000</v>
      </c>
      <c r="K62" s="27">
        <f t="shared" si="8"/>
        <v>242000</v>
      </c>
      <c r="L62" s="31" t="s">
        <v>132</v>
      </c>
      <c r="M62" s="17"/>
    </row>
    <row r="63" spans="1:13" ht="18.75" customHeight="1">
      <c r="A63" s="22"/>
      <c r="B63" s="19"/>
      <c r="C63" s="19"/>
      <c r="D63" s="25" t="s">
        <v>36</v>
      </c>
      <c r="E63" s="26"/>
      <c r="F63" s="4"/>
      <c r="G63" s="4"/>
      <c r="H63" s="4"/>
      <c r="I63" s="4"/>
      <c r="J63" s="2">
        <v>200000</v>
      </c>
      <c r="K63" s="27">
        <f t="shared" si="8"/>
        <v>200000</v>
      </c>
      <c r="L63" s="31" t="s">
        <v>144</v>
      </c>
      <c r="M63" s="17"/>
    </row>
    <row r="64" spans="1:13" ht="18" customHeight="1">
      <c r="A64" s="22"/>
      <c r="B64" s="19"/>
      <c r="C64" s="19"/>
      <c r="D64" s="25" t="s">
        <v>23</v>
      </c>
      <c r="E64" s="26"/>
      <c r="F64" s="7"/>
      <c r="G64" s="7"/>
      <c r="H64" s="7"/>
      <c r="I64" s="7"/>
      <c r="J64" s="2">
        <v>20000</v>
      </c>
      <c r="K64" s="27">
        <f t="shared" si="8"/>
        <v>20000</v>
      </c>
      <c r="L64" s="31" t="s">
        <v>129</v>
      </c>
      <c r="M64" s="17"/>
    </row>
    <row r="65" spans="1:14" ht="18" customHeight="1">
      <c r="A65" s="28"/>
      <c r="B65" s="29"/>
      <c r="C65" s="29"/>
      <c r="D65" s="85" t="s">
        <v>14</v>
      </c>
      <c r="E65" s="30"/>
      <c r="F65" s="7"/>
      <c r="G65" s="7"/>
      <c r="H65" s="7"/>
      <c r="I65" s="7"/>
      <c r="J65" s="2">
        <v>30000</v>
      </c>
      <c r="K65" s="27">
        <f t="shared" si="8"/>
        <v>30000</v>
      </c>
      <c r="L65" s="17" t="s">
        <v>72</v>
      </c>
      <c r="M65" s="17"/>
    </row>
    <row r="66" spans="1:14" ht="28.5" customHeight="1">
      <c r="A66" s="22"/>
      <c r="B66" s="19"/>
      <c r="C66" s="19"/>
      <c r="D66" s="25" t="s">
        <v>15</v>
      </c>
      <c r="E66" s="26"/>
      <c r="F66" s="7"/>
      <c r="G66" s="7"/>
      <c r="H66" s="7"/>
      <c r="I66" s="7"/>
      <c r="J66" s="2">
        <v>60000</v>
      </c>
      <c r="K66" s="27">
        <f t="shared" si="8"/>
        <v>60000</v>
      </c>
      <c r="L66" s="31" t="s">
        <v>107</v>
      </c>
      <c r="M66" s="17"/>
    </row>
    <row r="67" spans="1:14" ht="18.75" customHeight="1">
      <c r="A67" s="22"/>
      <c r="B67" s="19"/>
      <c r="C67" s="19"/>
      <c r="D67" s="25" t="s">
        <v>49</v>
      </c>
      <c r="E67" s="26"/>
      <c r="F67" s="7"/>
      <c r="G67" s="7"/>
      <c r="H67" s="7"/>
      <c r="I67" s="7"/>
      <c r="J67" s="2">
        <v>40000</v>
      </c>
      <c r="K67" s="27">
        <f t="shared" si="8"/>
        <v>40000</v>
      </c>
      <c r="L67" s="31" t="s">
        <v>100</v>
      </c>
      <c r="M67" s="17"/>
    </row>
    <row r="68" spans="1:14" ht="18" customHeight="1">
      <c r="A68" s="22"/>
      <c r="B68" s="19"/>
      <c r="C68" s="19"/>
      <c r="D68" s="25" t="s">
        <v>8</v>
      </c>
      <c r="E68" s="26"/>
      <c r="F68" s="7"/>
      <c r="G68" s="7"/>
      <c r="H68" s="7"/>
      <c r="I68" s="7"/>
      <c r="J68" s="2">
        <v>80000</v>
      </c>
      <c r="K68" s="27">
        <f t="shared" si="8"/>
        <v>80000</v>
      </c>
      <c r="L68" s="17" t="s">
        <v>108</v>
      </c>
      <c r="M68" s="17"/>
    </row>
    <row r="69" spans="1:14" ht="18" customHeight="1">
      <c r="A69" s="22"/>
      <c r="B69" s="19"/>
      <c r="C69" s="19"/>
      <c r="D69" s="25" t="s">
        <v>48</v>
      </c>
      <c r="E69" s="26"/>
      <c r="F69" s="4"/>
      <c r="G69" s="3"/>
      <c r="H69" s="4"/>
      <c r="I69" s="4"/>
      <c r="J69" s="2">
        <v>30000</v>
      </c>
      <c r="K69" s="2">
        <f t="shared" si="8"/>
        <v>30000</v>
      </c>
      <c r="L69" s="17" t="s">
        <v>52</v>
      </c>
      <c r="M69" s="17"/>
    </row>
    <row r="70" spans="1:14" ht="18" customHeight="1">
      <c r="A70" s="22"/>
      <c r="B70" s="19"/>
      <c r="C70" s="19"/>
      <c r="D70" s="25" t="s">
        <v>9</v>
      </c>
      <c r="E70" s="38"/>
      <c r="F70" s="7"/>
      <c r="G70" s="7"/>
      <c r="H70" s="7"/>
      <c r="I70" s="7"/>
      <c r="J70" s="2">
        <v>50000</v>
      </c>
      <c r="K70" s="27">
        <f t="shared" si="8"/>
        <v>50000</v>
      </c>
      <c r="L70" s="31" t="s">
        <v>134</v>
      </c>
      <c r="M70" s="17"/>
    </row>
    <row r="71" spans="1:14" ht="18" customHeight="1">
      <c r="A71" s="22"/>
      <c r="B71" s="19"/>
      <c r="C71" s="19"/>
      <c r="D71" s="25" t="s">
        <v>24</v>
      </c>
      <c r="E71" s="26"/>
      <c r="F71" s="7"/>
      <c r="G71" s="7"/>
      <c r="H71" s="7"/>
      <c r="I71" s="7"/>
      <c r="J71" s="2">
        <v>20000</v>
      </c>
      <c r="K71" s="27">
        <f t="shared" si="8"/>
        <v>20000</v>
      </c>
      <c r="L71" s="31" t="s">
        <v>77</v>
      </c>
      <c r="M71" s="17"/>
    </row>
    <row r="72" spans="1:14" ht="18" customHeight="1">
      <c r="A72" s="22"/>
      <c r="B72" s="19"/>
      <c r="C72" s="19"/>
      <c r="D72" s="25" t="s">
        <v>26</v>
      </c>
      <c r="E72" s="26"/>
      <c r="F72" s="7"/>
      <c r="G72" s="7"/>
      <c r="H72" s="7"/>
      <c r="I72" s="7"/>
      <c r="J72" s="2">
        <v>30000</v>
      </c>
      <c r="K72" s="27">
        <f t="shared" si="8"/>
        <v>30000</v>
      </c>
      <c r="L72" s="17" t="s">
        <v>142</v>
      </c>
      <c r="M72" s="17"/>
    </row>
    <row r="73" spans="1:14" ht="18" customHeight="1">
      <c r="A73" s="22"/>
      <c r="B73" s="19"/>
      <c r="C73" s="19"/>
      <c r="D73" s="25" t="s">
        <v>27</v>
      </c>
      <c r="E73" s="26"/>
      <c r="F73" s="7"/>
      <c r="G73" s="7"/>
      <c r="H73" s="7"/>
      <c r="I73" s="7"/>
      <c r="J73" s="2">
        <v>8000</v>
      </c>
      <c r="K73" s="27">
        <f t="shared" si="8"/>
        <v>8000</v>
      </c>
      <c r="L73" s="17" t="s">
        <v>141</v>
      </c>
      <c r="M73" s="17"/>
    </row>
    <row r="74" spans="1:14" ht="18" customHeight="1">
      <c r="A74" s="22"/>
      <c r="B74" s="19"/>
      <c r="C74" s="19"/>
      <c r="D74" s="25" t="s">
        <v>17</v>
      </c>
      <c r="E74" s="26"/>
      <c r="F74" s="7"/>
      <c r="G74" s="7"/>
      <c r="H74" s="7"/>
      <c r="I74" s="7"/>
      <c r="J74" s="2">
        <v>20000</v>
      </c>
      <c r="K74" s="27">
        <f t="shared" si="8"/>
        <v>20000</v>
      </c>
      <c r="L74" s="17" t="s">
        <v>109</v>
      </c>
      <c r="M74" s="17"/>
    </row>
    <row r="75" spans="1:14" ht="18" customHeight="1">
      <c r="A75" s="22"/>
      <c r="B75" s="19"/>
      <c r="C75" s="19"/>
      <c r="D75" s="25" t="s">
        <v>21</v>
      </c>
      <c r="E75" s="26"/>
      <c r="F75" s="5"/>
      <c r="G75" s="5"/>
      <c r="H75" s="5"/>
      <c r="I75" s="5"/>
      <c r="J75" s="2">
        <v>9713</v>
      </c>
      <c r="K75" s="27">
        <f t="shared" si="8"/>
        <v>9713</v>
      </c>
      <c r="L75" s="31" t="s">
        <v>136</v>
      </c>
      <c r="M75" s="17"/>
    </row>
    <row r="76" spans="1:14" ht="18" customHeight="1" thickBot="1">
      <c r="A76" s="42"/>
      <c r="B76" s="43" t="s">
        <v>60</v>
      </c>
      <c r="C76" s="44"/>
      <c r="D76" s="43"/>
      <c r="E76" s="45"/>
      <c r="F76" s="46">
        <f>SUM(F35:F74)</f>
        <v>18670051</v>
      </c>
      <c r="G76" s="46">
        <f>SUM(G35:G74)</f>
        <v>13502000</v>
      </c>
      <c r="H76" s="46">
        <f>SUM(F76:G76)</f>
        <v>32172051</v>
      </c>
      <c r="I76" s="46">
        <f>SUM(I35:I74)</f>
        <v>77000</v>
      </c>
      <c r="J76" s="46">
        <f>SUM(J35:J75)</f>
        <v>3397713</v>
      </c>
      <c r="K76" s="47">
        <f t="shared" ref="K76:K80" si="9">SUM(H76:J76)</f>
        <v>35646764</v>
      </c>
      <c r="L76" s="48"/>
      <c r="M76" s="48"/>
    </row>
    <row r="77" spans="1:14" ht="18" customHeight="1">
      <c r="A77" s="49"/>
      <c r="B77" s="37" t="s">
        <v>81</v>
      </c>
      <c r="C77" s="53"/>
      <c r="D77" s="53"/>
      <c r="E77" s="38"/>
      <c r="F77" s="69">
        <f>F32-F76</f>
        <v>-145651</v>
      </c>
      <c r="G77" s="5">
        <f>G32-G76</f>
        <v>0</v>
      </c>
      <c r="H77" s="5">
        <f>SUM(F77:G77)</f>
        <v>-145651</v>
      </c>
      <c r="I77" s="5">
        <f>I32-I76</f>
        <v>133000</v>
      </c>
      <c r="J77" s="5">
        <f>J32-J76</f>
        <v>663487</v>
      </c>
      <c r="K77" s="5">
        <f t="shared" si="9"/>
        <v>650836</v>
      </c>
      <c r="L77" s="51"/>
      <c r="M77" s="62"/>
      <c r="N77" s="24"/>
    </row>
    <row r="78" spans="1:14" ht="18" customHeight="1">
      <c r="A78" s="49"/>
      <c r="B78" s="37"/>
      <c r="C78" s="53" t="s">
        <v>69</v>
      </c>
      <c r="D78" s="53"/>
      <c r="E78" s="38"/>
      <c r="F78" s="69">
        <v>0</v>
      </c>
      <c r="G78" s="5">
        <v>0</v>
      </c>
      <c r="H78" s="5">
        <f>SUM(F78:G78)</f>
        <v>0</v>
      </c>
      <c r="I78" s="71">
        <v>-100000</v>
      </c>
      <c r="J78" s="5">
        <v>0</v>
      </c>
      <c r="K78" s="5">
        <f t="shared" si="9"/>
        <v>-100000</v>
      </c>
      <c r="L78" s="51" t="s">
        <v>79</v>
      </c>
      <c r="M78" s="17"/>
      <c r="N78" s="24"/>
    </row>
    <row r="79" spans="1:14" ht="18" customHeight="1">
      <c r="A79" s="75"/>
      <c r="B79" s="29"/>
      <c r="C79" s="14" t="s">
        <v>90</v>
      </c>
      <c r="D79" s="14"/>
      <c r="E79" s="79"/>
      <c r="F79" s="76">
        <v>60335</v>
      </c>
      <c r="G79" s="4">
        <v>0</v>
      </c>
      <c r="H79" s="5">
        <f>SUM(F79:G79)</f>
        <v>60335</v>
      </c>
      <c r="I79" s="77">
        <v>-60335</v>
      </c>
      <c r="J79" s="4">
        <v>0</v>
      </c>
      <c r="K79" s="5">
        <f t="shared" si="9"/>
        <v>0</v>
      </c>
      <c r="L79" s="78" t="s">
        <v>92</v>
      </c>
      <c r="M79" s="17"/>
      <c r="N79" s="24"/>
    </row>
    <row r="80" spans="1:14" ht="18" customHeight="1" thickBot="1">
      <c r="A80" s="42"/>
      <c r="B80" s="43"/>
      <c r="C80" s="44" t="s">
        <v>91</v>
      </c>
      <c r="D80" s="44"/>
      <c r="E80" s="45"/>
      <c r="F80" s="73">
        <v>46465</v>
      </c>
      <c r="G80" s="46">
        <v>0</v>
      </c>
      <c r="H80" s="46">
        <f t="shared" ref="H80:H82" si="10">SUM(F80:G80)</f>
        <v>46465</v>
      </c>
      <c r="I80" s="46">
        <v>0</v>
      </c>
      <c r="J80" s="46">
        <v>-46465</v>
      </c>
      <c r="K80" s="46">
        <f t="shared" si="9"/>
        <v>0</v>
      </c>
      <c r="L80" s="48" t="s">
        <v>93</v>
      </c>
      <c r="M80" s="80"/>
      <c r="N80" s="24"/>
    </row>
    <row r="81" spans="1:14" ht="18" customHeight="1">
      <c r="A81" s="49"/>
      <c r="B81" s="37" t="s">
        <v>64</v>
      </c>
      <c r="C81" s="53"/>
      <c r="D81" s="53"/>
      <c r="E81" s="38"/>
      <c r="F81" s="69">
        <f>SUM(F77:F80)</f>
        <v>-38851</v>
      </c>
      <c r="G81" s="69">
        <f t="shared" ref="G81:K81" si="11">SUM(G77:G80)</f>
        <v>0</v>
      </c>
      <c r="H81" s="69">
        <f t="shared" si="11"/>
        <v>-38851</v>
      </c>
      <c r="I81" s="69">
        <f>SUM(I77:I80)</f>
        <v>-27335</v>
      </c>
      <c r="J81" s="69">
        <f t="shared" si="11"/>
        <v>617022</v>
      </c>
      <c r="K81" s="69">
        <f t="shared" si="11"/>
        <v>550836</v>
      </c>
      <c r="L81" s="51"/>
      <c r="M81" s="62"/>
      <c r="N81" s="24"/>
    </row>
    <row r="82" spans="1:14" ht="31.5" customHeight="1">
      <c r="A82" s="18"/>
      <c r="B82" s="19" t="s">
        <v>31</v>
      </c>
      <c r="C82" s="23"/>
      <c r="D82" s="23"/>
      <c r="E82" s="26"/>
      <c r="F82" s="2">
        <v>112999</v>
      </c>
      <c r="G82" s="2">
        <v>0</v>
      </c>
      <c r="H82" s="5">
        <f t="shared" si="10"/>
        <v>112999</v>
      </c>
      <c r="I82" s="2">
        <v>-150000</v>
      </c>
      <c r="J82" s="2">
        <v>4078802</v>
      </c>
      <c r="K82" s="2">
        <f>SUM(H82:J82)</f>
        <v>4041801</v>
      </c>
      <c r="L82" s="31" t="s">
        <v>148</v>
      </c>
      <c r="M82" s="21"/>
      <c r="N82" s="24"/>
    </row>
    <row r="83" spans="1:14" ht="31.5" customHeight="1" thickBot="1">
      <c r="A83" s="54"/>
      <c r="B83" s="55" t="s">
        <v>32</v>
      </c>
      <c r="C83" s="56"/>
      <c r="D83" s="56"/>
      <c r="E83" s="57"/>
      <c r="F83" s="70">
        <f>SUM(F81:F82)</f>
        <v>74148</v>
      </c>
      <c r="G83" s="58">
        <f>SUM(G77:G82)</f>
        <v>0</v>
      </c>
      <c r="H83" s="46">
        <f>SUM(F83:G83)</f>
        <v>74148</v>
      </c>
      <c r="I83" s="58">
        <f>SUM(I81:I82)</f>
        <v>-177335</v>
      </c>
      <c r="J83" s="58">
        <f>SUM(J81:J82)</f>
        <v>4695824</v>
      </c>
      <c r="K83" s="58">
        <f>SUM(K81:K82)</f>
        <v>4592637</v>
      </c>
      <c r="L83" s="96" t="s">
        <v>196</v>
      </c>
      <c r="M83" s="48"/>
    </row>
    <row r="84" spans="1:14" ht="18" customHeight="1">
      <c r="A84" s="59" t="s">
        <v>43</v>
      </c>
      <c r="B84" s="60"/>
      <c r="C84" s="91"/>
      <c r="D84" s="91"/>
      <c r="E84" s="92"/>
      <c r="F84" s="61"/>
      <c r="G84" s="61"/>
      <c r="H84" s="61"/>
      <c r="I84" s="61"/>
      <c r="J84" s="61"/>
      <c r="K84" s="90"/>
      <c r="L84" s="62"/>
      <c r="M84" s="62"/>
    </row>
    <row r="85" spans="1:14" ht="18" customHeight="1">
      <c r="A85" s="59"/>
      <c r="B85" s="60"/>
      <c r="C85" s="60" t="s">
        <v>87</v>
      </c>
      <c r="D85" s="91"/>
      <c r="E85" s="92"/>
      <c r="F85" s="63">
        <v>0</v>
      </c>
      <c r="G85" s="63">
        <v>0</v>
      </c>
      <c r="H85" s="63">
        <f>SUM(F85:G85)</f>
        <v>0</v>
      </c>
      <c r="I85" s="63">
        <v>0</v>
      </c>
      <c r="J85" s="63">
        <v>0</v>
      </c>
      <c r="K85" s="83">
        <f>SUM(H85:J85)</f>
        <v>0</v>
      </c>
      <c r="L85" s="62" t="s">
        <v>88</v>
      </c>
      <c r="M85" s="17"/>
    </row>
    <row r="86" spans="1:14" ht="18" customHeight="1">
      <c r="A86" s="18"/>
      <c r="B86" s="19" t="s">
        <v>40</v>
      </c>
      <c r="C86" s="23"/>
      <c r="D86" s="23"/>
      <c r="E86" s="26"/>
      <c r="F86" s="5">
        <f>SUM(F85)</f>
        <v>0</v>
      </c>
      <c r="G86" s="5">
        <v>0</v>
      </c>
      <c r="H86" s="5">
        <f>SUM(F86:G86)</f>
        <v>0</v>
      </c>
      <c r="I86" s="5">
        <v>0</v>
      </c>
      <c r="J86" s="5">
        <v>0</v>
      </c>
      <c r="K86" s="50">
        <f>SUM(H86:J86)</f>
        <v>0</v>
      </c>
      <c r="L86" s="51"/>
      <c r="M86" s="17"/>
      <c r="N86" s="24"/>
    </row>
    <row r="87" spans="1:14" ht="18" customHeight="1">
      <c r="A87" s="18"/>
      <c r="B87" s="19" t="s">
        <v>41</v>
      </c>
      <c r="C87" s="23"/>
      <c r="D87" s="23"/>
      <c r="E87" s="26"/>
      <c r="F87" s="2">
        <v>18000000</v>
      </c>
      <c r="G87" s="2">
        <v>0</v>
      </c>
      <c r="H87" s="2">
        <f>SUM(F87:G87)</f>
        <v>18000000</v>
      </c>
      <c r="I87" s="2">
        <v>0</v>
      </c>
      <c r="J87" s="2">
        <v>0</v>
      </c>
      <c r="K87" s="50">
        <f>SUM(H87:J87)</f>
        <v>18000000</v>
      </c>
      <c r="L87" s="65" t="s">
        <v>53</v>
      </c>
      <c r="M87" s="21"/>
      <c r="N87" s="24"/>
    </row>
    <row r="88" spans="1:14" ht="18" customHeight="1" thickBot="1">
      <c r="A88" s="42"/>
      <c r="B88" s="43" t="s">
        <v>42</v>
      </c>
      <c r="C88" s="44"/>
      <c r="D88" s="44"/>
      <c r="E88" s="45"/>
      <c r="F88" s="46">
        <f>SUM(F86:F87)</f>
        <v>18000000</v>
      </c>
      <c r="G88" s="46">
        <f>SUM(G86:G87)</f>
        <v>0</v>
      </c>
      <c r="H88" s="46">
        <f>SUM(F88:G88)</f>
        <v>18000000</v>
      </c>
      <c r="I88" s="46">
        <v>0</v>
      </c>
      <c r="J88" s="46">
        <f>SUM(J86:J87)</f>
        <v>0</v>
      </c>
      <c r="K88" s="46">
        <f>SUM(H88:J88)</f>
        <v>18000000</v>
      </c>
      <c r="L88" s="48"/>
      <c r="M88" s="48"/>
    </row>
    <row r="89" spans="1:14" ht="18" customHeight="1">
      <c r="A89" s="59" t="s">
        <v>44</v>
      </c>
      <c r="B89" s="60"/>
      <c r="C89" s="91"/>
      <c r="D89" s="91"/>
      <c r="E89" s="92"/>
      <c r="F89" s="63">
        <f>SUM(F83,F88)</f>
        <v>18074148</v>
      </c>
      <c r="G89" s="63">
        <f>SUM(G83,G88)</f>
        <v>0</v>
      </c>
      <c r="H89" s="63">
        <f>SUM(H83,H88)</f>
        <v>18074148</v>
      </c>
      <c r="I89" s="63">
        <f>SUM(I83,I88)</f>
        <v>-177335</v>
      </c>
      <c r="J89" s="63">
        <f>SUM(J83,J88)</f>
        <v>4695824</v>
      </c>
      <c r="K89" s="63">
        <f>SUM(H89:J89)</f>
        <v>22592637</v>
      </c>
      <c r="L89" s="62"/>
      <c r="M89" s="62"/>
    </row>
    <row r="90" spans="1:14" ht="18" customHeight="1">
      <c r="F90" s="64"/>
      <c r="G90" s="64"/>
      <c r="H90" s="64"/>
      <c r="I90" s="64"/>
      <c r="J90" s="64"/>
      <c r="K90" s="64"/>
    </row>
    <row r="91" spans="1:14" ht="18" customHeight="1">
      <c r="F91" s="64"/>
      <c r="G91" s="64"/>
      <c r="H91" s="64"/>
      <c r="I91" s="64"/>
      <c r="J91" s="64"/>
      <c r="K91" s="64"/>
    </row>
    <row r="92" spans="1:14" ht="18" customHeight="1">
      <c r="F92" s="64"/>
      <c r="G92" s="64"/>
      <c r="H92" s="64"/>
      <c r="I92" s="64"/>
      <c r="J92" s="64"/>
      <c r="K92" s="64"/>
    </row>
    <row r="93" spans="1:14" ht="18" customHeight="1"/>
    <row r="94" spans="1:14" ht="18" customHeight="1"/>
    <row r="95" spans="1:14" ht="18" customHeight="1"/>
  </sheetData>
  <mergeCells count="14">
    <mergeCell ref="M5:M6"/>
    <mergeCell ref="D16:D18"/>
    <mergeCell ref="D24:D25"/>
    <mergeCell ref="A1:L1"/>
    <mergeCell ref="A2:L2"/>
    <mergeCell ref="A4:F4"/>
    <mergeCell ref="A5:E7"/>
    <mergeCell ref="F5:H5"/>
    <mergeCell ref="I5:I7"/>
    <mergeCell ref="J5:J7"/>
    <mergeCell ref="K5:K7"/>
    <mergeCell ref="L5:L7"/>
    <mergeCell ref="H6:H7"/>
    <mergeCell ref="D19:D21"/>
  </mergeCells>
  <phoneticPr fontId="1"/>
  <pageMargins left="1.4566929133858268" right="0.23622047244094491" top="0.35433070866141736" bottom="7.874015748031496E-2" header="0.31496062992125984" footer="0.19685039370078741"/>
  <pageSetup paperSize="8" scale="56" orientation="portrait" r:id="rId1"/>
  <headerFooter alignWithMargins="0"/>
  <rowBreaks count="3" manualBreakCount="3">
    <brk id="4" max="16383" man="1"/>
    <brk id="32" max="16383" man="1"/>
    <brk id="33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view="pageBreakPreview" topLeftCell="A8" zoomScaleNormal="100" zoomScaleSheetLayoutView="100" workbookViewId="0">
      <selection activeCell="L14" sqref="L14"/>
    </sheetView>
  </sheetViews>
  <sheetFormatPr defaultRowHeight="12"/>
  <cols>
    <col min="1" max="1" width="1.25" style="10" customWidth="1"/>
    <col min="2" max="2" width="2.25" style="10" customWidth="1"/>
    <col min="3" max="3" width="1.25" style="10" customWidth="1"/>
    <col min="4" max="4" width="16.875" style="10" customWidth="1"/>
    <col min="5" max="5" width="3.875" style="10" customWidth="1"/>
    <col min="6" max="11" width="13.75" style="10" customWidth="1"/>
    <col min="12" max="12" width="62.625" style="12" customWidth="1"/>
    <col min="13" max="16384" width="9" style="10"/>
  </cols>
  <sheetData>
    <row r="1" spans="1:12" ht="31.5" customHeight="1">
      <c r="A1" s="119" t="s">
        <v>194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>
      <c r="A2" s="120" t="s">
        <v>112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3.5" customHeight="1">
      <c r="A3" s="100"/>
      <c r="B3" s="100"/>
      <c r="C3" s="100"/>
      <c r="D3" s="100"/>
      <c r="E3" s="100"/>
      <c r="F3" s="100"/>
      <c r="G3" s="100"/>
      <c r="H3" s="81"/>
      <c r="I3" s="100"/>
      <c r="J3" s="100"/>
      <c r="K3" s="100"/>
      <c r="L3" s="11"/>
    </row>
    <row r="4" spans="1:12" ht="18.75" customHeight="1">
      <c r="A4" s="121" t="s">
        <v>33</v>
      </c>
      <c r="B4" s="121"/>
      <c r="C4" s="121"/>
      <c r="D4" s="121"/>
      <c r="E4" s="121"/>
      <c r="F4" s="122"/>
      <c r="G4" s="101"/>
      <c r="H4" s="101"/>
      <c r="I4" s="101"/>
      <c r="J4" s="102"/>
      <c r="K4" s="102" t="s">
        <v>3</v>
      </c>
    </row>
    <row r="5" spans="1:12" ht="22.5" customHeight="1">
      <c r="A5" s="123" t="s">
        <v>30</v>
      </c>
      <c r="B5" s="124"/>
      <c r="C5" s="124"/>
      <c r="D5" s="124"/>
      <c r="E5" s="125"/>
      <c r="F5" s="132" t="s">
        <v>51</v>
      </c>
      <c r="G5" s="133"/>
      <c r="H5" s="134"/>
      <c r="I5" s="135" t="s">
        <v>55</v>
      </c>
      <c r="J5" s="136" t="s">
        <v>28</v>
      </c>
      <c r="K5" s="136" t="s">
        <v>29</v>
      </c>
      <c r="L5" s="137" t="s">
        <v>39</v>
      </c>
    </row>
    <row r="6" spans="1:12" ht="17.25" customHeight="1">
      <c r="A6" s="126"/>
      <c r="B6" s="127"/>
      <c r="C6" s="127"/>
      <c r="D6" s="127"/>
      <c r="E6" s="128"/>
      <c r="F6" s="106" t="s">
        <v>66</v>
      </c>
      <c r="G6" s="106" t="s">
        <v>67</v>
      </c>
      <c r="H6" s="140" t="s">
        <v>65</v>
      </c>
      <c r="I6" s="135"/>
      <c r="J6" s="136"/>
      <c r="K6" s="136"/>
      <c r="L6" s="138"/>
    </row>
    <row r="7" spans="1:12" ht="30.75" customHeight="1">
      <c r="A7" s="129"/>
      <c r="B7" s="130"/>
      <c r="C7" s="130"/>
      <c r="D7" s="130"/>
      <c r="E7" s="131"/>
      <c r="F7" s="106" t="s">
        <v>62</v>
      </c>
      <c r="G7" s="66" t="s">
        <v>68</v>
      </c>
      <c r="H7" s="141"/>
      <c r="I7" s="135"/>
      <c r="J7" s="136"/>
      <c r="K7" s="136"/>
      <c r="L7" s="139"/>
    </row>
    <row r="8" spans="1:12" ht="18" customHeight="1">
      <c r="A8" s="13" t="s">
        <v>45</v>
      </c>
      <c r="B8" s="14"/>
      <c r="C8" s="15"/>
      <c r="D8" s="15"/>
      <c r="E8" s="16"/>
      <c r="F8" s="107"/>
      <c r="G8" s="107"/>
      <c r="H8" s="107"/>
      <c r="I8" s="107"/>
      <c r="J8" s="107"/>
      <c r="K8" s="107"/>
      <c r="L8" s="17"/>
    </row>
    <row r="9" spans="1:12" ht="18" customHeight="1">
      <c r="A9" s="18"/>
      <c r="B9" s="19" t="s">
        <v>57</v>
      </c>
      <c r="C9" s="19"/>
      <c r="D9" s="19"/>
      <c r="E9" s="19"/>
      <c r="F9" s="20"/>
      <c r="G9" s="20"/>
      <c r="H9" s="20"/>
      <c r="I9" s="20"/>
      <c r="J9" s="20"/>
      <c r="K9" s="20"/>
      <c r="L9" s="21"/>
    </row>
    <row r="10" spans="1:12" ht="18" customHeight="1">
      <c r="A10" s="22"/>
      <c r="B10" s="19"/>
      <c r="C10" s="19" t="s">
        <v>4</v>
      </c>
      <c r="D10" s="23"/>
      <c r="E10" s="19"/>
      <c r="F10" s="6"/>
      <c r="G10" s="6"/>
      <c r="H10" s="6"/>
      <c r="I10" s="6"/>
      <c r="J10" s="2"/>
      <c r="K10" s="2"/>
      <c r="L10" s="17"/>
    </row>
    <row r="11" spans="1:12" ht="18" customHeight="1">
      <c r="A11" s="22"/>
      <c r="B11" s="19"/>
      <c r="C11" s="19"/>
      <c r="D11" s="25" t="s">
        <v>22</v>
      </c>
      <c r="E11" s="26"/>
      <c r="F11" s="4">
        <v>3400</v>
      </c>
      <c r="G11" s="4">
        <v>0</v>
      </c>
      <c r="H11" s="2">
        <f>SUM(F11:G11)</f>
        <v>3400</v>
      </c>
      <c r="I11" s="4">
        <v>0</v>
      </c>
      <c r="J11" s="1">
        <v>100</v>
      </c>
      <c r="K11" s="2">
        <f>SUM(H11:J11)</f>
        <v>3500</v>
      </c>
      <c r="L11" s="17" t="s">
        <v>61</v>
      </c>
    </row>
    <row r="12" spans="1:12" ht="18" customHeight="1">
      <c r="A12" s="22"/>
      <c r="B12" s="19"/>
      <c r="C12" s="19" t="s">
        <v>11</v>
      </c>
      <c r="D12" s="23"/>
      <c r="E12" s="26"/>
      <c r="F12" s="6"/>
      <c r="G12" s="6"/>
      <c r="H12" s="2"/>
      <c r="I12" s="6"/>
      <c r="J12" s="2"/>
      <c r="K12" s="2"/>
      <c r="L12" s="17"/>
    </row>
    <row r="13" spans="1:12" ht="18.75" customHeight="1">
      <c r="A13" s="28"/>
      <c r="B13" s="29"/>
      <c r="C13" s="29"/>
      <c r="D13" s="98" t="s">
        <v>34</v>
      </c>
      <c r="E13" s="30"/>
      <c r="F13" s="2">
        <v>120000</v>
      </c>
      <c r="G13" s="2">
        <v>0</v>
      </c>
      <c r="H13" s="2">
        <f>SUM(F13:G13)</f>
        <v>120000</v>
      </c>
      <c r="I13" s="2">
        <v>0</v>
      </c>
      <c r="J13" s="2">
        <v>120000</v>
      </c>
      <c r="K13" s="2">
        <f t="shared" ref="K13:K32" si="0">SUM(H13:J13)</f>
        <v>240000</v>
      </c>
      <c r="L13" s="31" t="s">
        <v>202</v>
      </c>
    </row>
    <row r="14" spans="1:12" ht="18" customHeight="1">
      <c r="A14" s="22"/>
      <c r="B14" s="19"/>
      <c r="C14" s="19"/>
      <c r="D14" s="25" t="s">
        <v>37</v>
      </c>
      <c r="E14" s="26"/>
      <c r="F14" s="4">
        <v>280000</v>
      </c>
      <c r="G14" s="4">
        <v>0</v>
      </c>
      <c r="H14" s="2">
        <f>SUM(F14:G14)</f>
        <v>280000</v>
      </c>
      <c r="I14" s="4">
        <v>0</v>
      </c>
      <c r="J14" s="4">
        <v>420000</v>
      </c>
      <c r="K14" s="2">
        <f t="shared" si="0"/>
        <v>700000</v>
      </c>
      <c r="L14" s="31" t="s">
        <v>85</v>
      </c>
    </row>
    <row r="15" spans="1:12" ht="18" customHeight="1">
      <c r="A15" s="22"/>
      <c r="B15" s="19"/>
      <c r="C15" s="19" t="s">
        <v>5</v>
      </c>
      <c r="D15" s="23"/>
      <c r="E15" s="26"/>
      <c r="F15" s="6"/>
      <c r="G15" s="6"/>
      <c r="H15" s="2"/>
      <c r="I15" s="6"/>
      <c r="J15" s="2"/>
      <c r="K15" s="2"/>
      <c r="L15" s="17"/>
    </row>
    <row r="16" spans="1:12" ht="18.75" customHeight="1">
      <c r="A16" s="32"/>
      <c r="B16" s="33"/>
      <c r="C16" s="33"/>
      <c r="D16" s="116" t="s">
        <v>10</v>
      </c>
      <c r="E16" s="34"/>
      <c r="F16" s="35">
        <v>4975000</v>
      </c>
      <c r="G16" s="6">
        <v>0</v>
      </c>
      <c r="H16" s="2">
        <f t="shared" ref="H16:H22" si="1">SUM(F16:G16)</f>
        <v>4975000</v>
      </c>
      <c r="I16" s="6">
        <v>0</v>
      </c>
      <c r="J16" s="2">
        <v>306000</v>
      </c>
      <c r="K16" s="2">
        <f t="shared" si="0"/>
        <v>5281000</v>
      </c>
      <c r="L16" s="31" t="s">
        <v>203</v>
      </c>
    </row>
    <row r="17" spans="1:12" ht="30" customHeight="1">
      <c r="A17" s="28"/>
      <c r="B17" s="29"/>
      <c r="C17" s="29"/>
      <c r="D17" s="117"/>
      <c r="E17" s="30"/>
      <c r="F17" s="35">
        <v>2000000</v>
      </c>
      <c r="G17" s="6">
        <v>0</v>
      </c>
      <c r="H17" s="2">
        <f t="shared" si="1"/>
        <v>2000000</v>
      </c>
      <c r="I17" s="6">
        <v>0</v>
      </c>
      <c r="J17" s="2">
        <v>440000</v>
      </c>
      <c r="K17" s="2">
        <f t="shared" si="0"/>
        <v>2440000</v>
      </c>
      <c r="L17" s="31" t="s">
        <v>188</v>
      </c>
    </row>
    <row r="18" spans="1:12" ht="30" customHeight="1">
      <c r="A18" s="36"/>
      <c r="B18" s="37"/>
      <c r="C18" s="37"/>
      <c r="D18" s="118"/>
      <c r="E18" s="38"/>
      <c r="F18" s="8">
        <v>0</v>
      </c>
      <c r="G18" s="2">
        <v>13502000</v>
      </c>
      <c r="H18" s="2">
        <f t="shared" si="1"/>
        <v>13502000</v>
      </c>
      <c r="I18" s="2">
        <v>0</v>
      </c>
      <c r="J18" s="2">
        <v>0</v>
      </c>
      <c r="K18" s="2">
        <f t="shared" si="0"/>
        <v>13502000</v>
      </c>
      <c r="L18" s="31" t="s">
        <v>149</v>
      </c>
    </row>
    <row r="19" spans="1:12" ht="18" customHeight="1">
      <c r="A19" s="32"/>
      <c r="B19" s="33"/>
      <c r="C19" s="33"/>
      <c r="D19" s="116" t="s">
        <v>0</v>
      </c>
      <c r="E19" s="34"/>
      <c r="F19" s="8">
        <v>4260000</v>
      </c>
      <c r="G19" s="2">
        <v>0</v>
      </c>
      <c r="H19" s="2">
        <f t="shared" si="1"/>
        <v>4260000</v>
      </c>
      <c r="I19" s="2">
        <v>0</v>
      </c>
      <c r="J19" s="2">
        <v>460000</v>
      </c>
      <c r="K19" s="2">
        <f t="shared" si="0"/>
        <v>4720000</v>
      </c>
      <c r="L19" s="17" t="s">
        <v>102</v>
      </c>
    </row>
    <row r="20" spans="1:12" ht="18" customHeight="1">
      <c r="A20" s="28"/>
      <c r="B20" s="29"/>
      <c r="C20" s="29"/>
      <c r="D20" s="117"/>
      <c r="E20" s="30"/>
      <c r="F20" s="8">
        <v>1050000</v>
      </c>
      <c r="G20" s="2">
        <v>0</v>
      </c>
      <c r="H20" s="2">
        <f t="shared" si="1"/>
        <v>1050000</v>
      </c>
      <c r="I20" s="2">
        <v>0</v>
      </c>
      <c r="J20" s="2">
        <v>450000</v>
      </c>
      <c r="K20" s="2">
        <f t="shared" si="0"/>
        <v>1500000</v>
      </c>
      <c r="L20" s="31" t="s">
        <v>206</v>
      </c>
    </row>
    <row r="21" spans="1:12" ht="18" customHeight="1">
      <c r="A21" s="36"/>
      <c r="B21" s="37"/>
      <c r="C21" s="37"/>
      <c r="D21" s="118"/>
      <c r="E21" s="38"/>
      <c r="F21" s="35">
        <v>525000</v>
      </c>
      <c r="G21" s="6">
        <v>0</v>
      </c>
      <c r="H21" s="2">
        <f t="shared" si="1"/>
        <v>525000</v>
      </c>
      <c r="I21" s="6">
        <v>0</v>
      </c>
      <c r="J21" s="2">
        <v>225000</v>
      </c>
      <c r="K21" s="2">
        <f t="shared" si="0"/>
        <v>750000</v>
      </c>
      <c r="L21" s="31" t="s">
        <v>204</v>
      </c>
    </row>
    <row r="22" spans="1:12" ht="18.75" customHeight="1">
      <c r="A22" s="36"/>
      <c r="B22" s="37"/>
      <c r="C22" s="37"/>
      <c r="D22" s="99" t="s">
        <v>25</v>
      </c>
      <c r="E22" s="38"/>
      <c r="F22" s="4">
        <v>1500000</v>
      </c>
      <c r="G22" s="4">
        <v>0</v>
      </c>
      <c r="H22" s="5">
        <f t="shared" si="1"/>
        <v>1500000</v>
      </c>
      <c r="I22" s="4">
        <v>0</v>
      </c>
      <c r="J22" s="4">
        <v>0</v>
      </c>
      <c r="K22" s="5">
        <f t="shared" si="0"/>
        <v>1500000</v>
      </c>
      <c r="L22" s="62" t="s">
        <v>205</v>
      </c>
    </row>
    <row r="23" spans="1:12" ht="18.75" customHeight="1">
      <c r="A23" s="32"/>
      <c r="B23" s="33"/>
      <c r="C23" s="33" t="s">
        <v>6</v>
      </c>
      <c r="D23" s="97"/>
      <c r="E23" s="34"/>
      <c r="F23" s="6"/>
      <c r="G23" s="6"/>
      <c r="H23" s="2"/>
      <c r="I23" s="6"/>
      <c r="J23" s="2"/>
      <c r="K23" s="2"/>
      <c r="L23" s="17"/>
    </row>
    <row r="24" spans="1:12" ht="18.75" customHeight="1">
      <c r="A24" s="32"/>
      <c r="B24" s="33"/>
      <c r="C24" s="33"/>
      <c r="D24" s="116" t="s">
        <v>6</v>
      </c>
      <c r="E24" s="34"/>
      <c r="F24" s="35">
        <v>240000</v>
      </c>
      <c r="G24" s="6">
        <v>0</v>
      </c>
      <c r="H24" s="2">
        <f>SUM(F24:G24)</f>
        <v>240000</v>
      </c>
      <c r="I24" s="6">
        <v>0</v>
      </c>
      <c r="J24" s="2">
        <v>110000</v>
      </c>
      <c r="K24" s="2">
        <f t="shared" si="0"/>
        <v>350000</v>
      </c>
      <c r="L24" s="31" t="s">
        <v>171</v>
      </c>
    </row>
    <row r="25" spans="1:12" ht="18.75" customHeight="1">
      <c r="A25" s="36"/>
      <c r="B25" s="37"/>
      <c r="C25" s="37"/>
      <c r="D25" s="118"/>
      <c r="E25" s="38"/>
      <c r="F25" s="35">
        <v>1470000</v>
      </c>
      <c r="G25" s="6">
        <v>0</v>
      </c>
      <c r="H25" s="2">
        <f>SUM(F25:G25)</f>
        <v>1470000</v>
      </c>
      <c r="I25" s="6">
        <v>0</v>
      </c>
      <c r="J25" s="2">
        <v>630000</v>
      </c>
      <c r="K25" s="2">
        <f t="shared" si="0"/>
        <v>2100000</v>
      </c>
      <c r="L25" s="31" t="s">
        <v>207</v>
      </c>
    </row>
    <row r="26" spans="1:12" ht="29.25" customHeight="1">
      <c r="A26" s="36"/>
      <c r="B26" s="37"/>
      <c r="C26" s="37"/>
      <c r="D26" s="39" t="s">
        <v>38</v>
      </c>
      <c r="E26" s="38"/>
      <c r="F26" s="6">
        <v>2100000</v>
      </c>
      <c r="G26" s="6">
        <v>0</v>
      </c>
      <c r="H26" s="2">
        <f>SUM(F26:G26)</f>
        <v>2100000</v>
      </c>
      <c r="I26" s="6">
        <v>0</v>
      </c>
      <c r="J26" s="2">
        <v>900000</v>
      </c>
      <c r="K26" s="2">
        <f t="shared" si="0"/>
        <v>3000000</v>
      </c>
      <c r="L26" s="31" t="s">
        <v>208</v>
      </c>
    </row>
    <row r="27" spans="1:12" ht="18" customHeight="1">
      <c r="A27" s="22"/>
      <c r="B27" s="19"/>
      <c r="C27" s="19" t="s">
        <v>56</v>
      </c>
      <c r="D27" s="40"/>
      <c r="E27" s="26"/>
      <c r="F27" s="6"/>
      <c r="G27" s="6"/>
      <c r="H27" s="2"/>
      <c r="I27" s="6"/>
      <c r="J27" s="2"/>
      <c r="K27" s="2"/>
      <c r="L27" s="17"/>
    </row>
    <row r="28" spans="1:12" ht="18" customHeight="1">
      <c r="A28" s="22"/>
      <c r="B28" s="19"/>
      <c r="C28" s="19"/>
      <c r="D28" s="40" t="s">
        <v>54</v>
      </c>
      <c r="E28" s="26"/>
      <c r="F28" s="6">
        <v>0</v>
      </c>
      <c r="G28" s="6">
        <v>0</v>
      </c>
      <c r="H28" s="2">
        <f>SUM(F28:G28)</f>
        <v>0</v>
      </c>
      <c r="I28" s="6">
        <v>210000</v>
      </c>
      <c r="J28" s="2">
        <v>0</v>
      </c>
      <c r="K28" s="2">
        <f t="shared" si="0"/>
        <v>210000</v>
      </c>
      <c r="L28" s="31" t="s">
        <v>209</v>
      </c>
    </row>
    <row r="29" spans="1:12" ht="18" customHeight="1">
      <c r="A29" s="22"/>
      <c r="B29" s="19"/>
      <c r="C29" s="19" t="s">
        <v>1</v>
      </c>
      <c r="D29" s="23"/>
      <c r="E29" s="26"/>
      <c r="F29" s="6"/>
      <c r="G29" s="6"/>
      <c r="H29" s="2"/>
      <c r="I29" s="6"/>
      <c r="J29" s="2"/>
      <c r="K29" s="2"/>
      <c r="L29" s="17"/>
    </row>
    <row r="30" spans="1:12" ht="18" customHeight="1">
      <c r="A30" s="28"/>
      <c r="B30" s="29"/>
      <c r="C30" s="29"/>
      <c r="D30" s="98" t="s">
        <v>2</v>
      </c>
      <c r="E30" s="30"/>
      <c r="F30" s="6">
        <v>0</v>
      </c>
      <c r="G30" s="6">
        <v>0</v>
      </c>
      <c r="H30" s="2">
        <f>SUM(F30:G30)</f>
        <v>0</v>
      </c>
      <c r="I30" s="6">
        <v>0</v>
      </c>
      <c r="J30" s="2">
        <v>100</v>
      </c>
      <c r="K30" s="2">
        <f t="shared" si="0"/>
        <v>100</v>
      </c>
      <c r="L30" s="41"/>
    </row>
    <row r="31" spans="1:12" ht="18" customHeight="1">
      <c r="A31" s="32"/>
      <c r="B31" s="33"/>
      <c r="C31" s="33"/>
      <c r="D31" s="97" t="s">
        <v>1</v>
      </c>
      <c r="E31" s="34"/>
      <c r="F31" s="4">
        <v>1000</v>
      </c>
      <c r="G31" s="4">
        <v>0</v>
      </c>
      <c r="H31" s="2">
        <f>SUM(F31:G31)</f>
        <v>1000</v>
      </c>
      <c r="I31" s="4">
        <v>0</v>
      </c>
      <c r="J31" s="4">
        <v>0</v>
      </c>
      <c r="K31" s="2">
        <f t="shared" si="0"/>
        <v>1000</v>
      </c>
      <c r="L31" s="41" t="s">
        <v>80</v>
      </c>
    </row>
    <row r="32" spans="1:12" ht="18" customHeight="1" thickBot="1">
      <c r="A32" s="42"/>
      <c r="B32" s="43" t="s">
        <v>58</v>
      </c>
      <c r="C32" s="44"/>
      <c r="D32" s="43"/>
      <c r="E32" s="45"/>
      <c r="F32" s="46">
        <f>SUM(F11:F31)</f>
        <v>18524400</v>
      </c>
      <c r="G32" s="46">
        <f>SUM(G11:G31)</f>
        <v>13502000</v>
      </c>
      <c r="H32" s="46">
        <f>SUM(F32:G32)</f>
        <v>32026400</v>
      </c>
      <c r="I32" s="46">
        <f>SUM(I11:I31)</f>
        <v>210000</v>
      </c>
      <c r="J32" s="46">
        <f>SUM(J11:J31)</f>
        <v>4061200</v>
      </c>
      <c r="K32" s="46">
        <f t="shared" si="0"/>
        <v>36297600</v>
      </c>
      <c r="L32" s="48"/>
    </row>
    <row r="33" spans="1:12" ht="18" customHeight="1">
      <c r="A33" s="49"/>
      <c r="B33" s="37" t="s">
        <v>59</v>
      </c>
      <c r="C33" s="37"/>
      <c r="D33" s="37"/>
      <c r="E33" s="38"/>
      <c r="F33" s="67"/>
      <c r="G33" s="67"/>
      <c r="H33" s="67"/>
      <c r="I33" s="67"/>
      <c r="J33" s="67"/>
      <c r="K33" s="68"/>
      <c r="L33" s="108"/>
    </row>
    <row r="34" spans="1:12" ht="18" customHeight="1">
      <c r="A34" s="28"/>
      <c r="B34" s="29"/>
      <c r="C34" s="29" t="s">
        <v>12</v>
      </c>
      <c r="D34" s="24"/>
      <c r="E34" s="30"/>
      <c r="F34" s="52"/>
      <c r="G34" s="52"/>
      <c r="H34" s="52"/>
      <c r="I34" s="6"/>
      <c r="J34" s="2"/>
      <c r="K34" s="27">
        <f>SUM(K35:K55)</f>
        <v>32249051</v>
      </c>
      <c r="L34" s="17"/>
    </row>
    <row r="35" spans="1:12" ht="30" customHeight="1">
      <c r="A35" s="22"/>
      <c r="B35" s="19"/>
      <c r="C35" s="19"/>
      <c r="D35" s="25" t="s">
        <v>19</v>
      </c>
      <c r="E35" s="26"/>
      <c r="F35" s="2">
        <v>10453000</v>
      </c>
      <c r="G35" s="2">
        <v>8747260</v>
      </c>
      <c r="H35" s="2">
        <f t="shared" ref="H35:H53" si="2">SUM(F35:G35)</f>
        <v>19200260</v>
      </c>
      <c r="I35" s="2">
        <v>5000</v>
      </c>
      <c r="J35" s="4"/>
      <c r="K35" s="27">
        <f>SUM(H35:J35)</f>
        <v>19205260</v>
      </c>
      <c r="L35" s="31" t="s">
        <v>152</v>
      </c>
    </row>
    <row r="36" spans="1:12" ht="18.75" customHeight="1">
      <c r="A36" s="28"/>
      <c r="B36" s="29"/>
      <c r="C36" s="29"/>
      <c r="D36" s="98" t="s">
        <v>20</v>
      </c>
      <c r="E36" s="30"/>
      <c r="F36" s="4">
        <v>1432000</v>
      </c>
      <c r="G36" s="4">
        <v>854898</v>
      </c>
      <c r="H36" s="2">
        <f t="shared" si="2"/>
        <v>2286898</v>
      </c>
      <c r="I36" s="2">
        <v>0</v>
      </c>
      <c r="J36" s="4"/>
      <c r="K36" s="27">
        <f t="shared" ref="K36:K55" si="3">SUM(H36:J36)</f>
        <v>2286898</v>
      </c>
      <c r="L36" s="31" t="s">
        <v>181</v>
      </c>
    </row>
    <row r="37" spans="1:12" ht="30" customHeight="1">
      <c r="A37" s="32"/>
      <c r="B37" s="33"/>
      <c r="C37" s="33"/>
      <c r="D37" s="97" t="s">
        <v>13</v>
      </c>
      <c r="E37" s="34"/>
      <c r="F37" s="1">
        <v>1155200</v>
      </c>
      <c r="G37" s="1">
        <v>698200</v>
      </c>
      <c r="H37" s="2">
        <f t="shared" si="2"/>
        <v>1853400</v>
      </c>
      <c r="I37" s="2">
        <v>0</v>
      </c>
      <c r="J37" s="4"/>
      <c r="K37" s="27">
        <f t="shared" si="3"/>
        <v>1853400</v>
      </c>
      <c r="L37" s="31" t="s">
        <v>153</v>
      </c>
    </row>
    <row r="38" spans="1:12" ht="18.75" customHeight="1">
      <c r="A38" s="22"/>
      <c r="B38" s="19"/>
      <c r="C38" s="19"/>
      <c r="D38" s="25" t="s">
        <v>7</v>
      </c>
      <c r="E38" s="26"/>
      <c r="F38" s="2">
        <v>125000</v>
      </c>
      <c r="G38" s="2">
        <v>0</v>
      </c>
      <c r="H38" s="2">
        <f t="shared" si="2"/>
        <v>125000</v>
      </c>
      <c r="I38" s="2">
        <v>0</v>
      </c>
      <c r="J38" s="4"/>
      <c r="K38" s="27">
        <f t="shared" si="3"/>
        <v>125000</v>
      </c>
      <c r="L38" s="31" t="s">
        <v>173</v>
      </c>
    </row>
    <row r="39" spans="1:12" ht="30" customHeight="1">
      <c r="A39" s="22"/>
      <c r="B39" s="19"/>
      <c r="C39" s="19"/>
      <c r="D39" s="25" t="s">
        <v>35</v>
      </c>
      <c r="E39" s="26"/>
      <c r="F39" s="2">
        <v>1365000</v>
      </c>
      <c r="G39" s="2">
        <v>840000</v>
      </c>
      <c r="H39" s="2">
        <f t="shared" si="2"/>
        <v>2205000</v>
      </c>
      <c r="I39" s="2">
        <v>47000</v>
      </c>
      <c r="J39" s="4"/>
      <c r="K39" s="27">
        <f t="shared" si="3"/>
        <v>2252000</v>
      </c>
      <c r="L39" s="109" t="s">
        <v>154</v>
      </c>
    </row>
    <row r="40" spans="1:12" ht="30" customHeight="1">
      <c r="A40" s="22"/>
      <c r="B40" s="19"/>
      <c r="C40" s="19"/>
      <c r="D40" s="25" t="s">
        <v>36</v>
      </c>
      <c r="E40" s="26"/>
      <c r="F40" s="2">
        <v>40000</v>
      </c>
      <c r="G40" s="2">
        <v>900778</v>
      </c>
      <c r="H40" s="27">
        <f t="shared" si="2"/>
        <v>940778</v>
      </c>
      <c r="I40" s="2">
        <v>0</v>
      </c>
      <c r="J40" s="3"/>
      <c r="K40" s="2">
        <f t="shared" si="3"/>
        <v>940778</v>
      </c>
      <c r="L40" s="74" t="s">
        <v>155</v>
      </c>
    </row>
    <row r="41" spans="1:12" ht="18.75" customHeight="1">
      <c r="A41" s="22"/>
      <c r="B41" s="19"/>
      <c r="C41" s="19"/>
      <c r="D41" s="25" t="s">
        <v>50</v>
      </c>
      <c r="E41" s="26"/>
      <c r="F41" s="2">
        <v>544000</v>
      </c>
      <c r="G41" s="2">
        <v>0</v>
      </c>
      <c r="H41" s="2">
        <f t="shared" si="2"/>
        <v>544000</v>
      </c>
      <c r="I41" s="2">
        <v>0</v>
      </c>
      <c r="J41" s="4"/>
      <c r="K41" s="27">
        <f t="shared" si="3"/>
        <v>544000</v>
      </c>
      <c r="L41" s="31" t="s">
        <v>156</v>
      </c>
    </row>
    <row r="42" spans="1:12" ht="18.75" customHeight="1">
      <c r="A42" s="22"/>
      <c r="B42" s="19"/>
      <c r="C42" s="19"/>
      <c r="D42" s="25" t="s">
        <v>23</v>
      </c>
      <c r="E42" s="26"/>
      <c r="F42" s="2">
        <v>70000</v>
      </c>
      <c r="G42" s="2">
        <v>0</v>
      </c>
      <c r="H42" s="2">
        <f t="shared" si="2"/>
        <v>70000</v>
      </c>
      <c r="I42" s="2">
        <v>0</v>
      </c>
      <c r="J42" s="4"/>
      <c r="K42" s="27">
        <f t="shared" si="3"/>
        <v>70000</v>
      </c>
      <c r="L42" s="31" t="s">
        <v>174</v>
      </c>
    </row>
    <row r="43" spans="1:12" ht="18.75" customHeight="1">
      <c r="A43" s="22"/>
      <c r="B43" s="19"/>
      <c r="C43" s="19"/>
      <c r="D43" s="25" t="s">
        <v>14</v>
      </c>
      <c r="E43" s="26"/>
      <c r="F43" s="2">
        <v>1220000</v>
      </c>
      <c r="G43" s="2">
        <v>421620</v>
      </c>
      <c r="H43" s="2">
        <f t="shared" si="2"/>
        <v>1641620</v>
      </c>
      <c r="I43" s="2">
        <v>10000</v>
      </c>
      <c r="J43" s="4"/>
      <c r="K43" s="27">
        <f t="shared" si="3"/>
        <v>1651620</v>
      </c>
      <c r="L43" s="31" t="s">
        <v>157</v>
      </c>
    </row>
    <row r="44" spans="1:12" ht="18.75" customHeight="1">
      <c r="A44" s="36"/>
      <c r="B44" s="37"/>
      <c r="C44" s="37"/>
      <c r="D44" s="99" t="s">
        <v>15</v>
      </c>
      <c r="E44" s="38"/>
      <c r="F44" s="2">
        <v>380000</v>
      </c>
      <c r="G44" s="2">
        <v>510372</v>
      </c>
      <c r="H44" s="2">
        <f t="shared" si="2"/>
        <v>890372</v>
      </c>
      <c r="I44" s="2">
        <v>10000</v>
      </c>
      <c r="J44" s="4"/>
      <c r="K44" s="27">
        <f t="shared" si="3"/>
        <v>900372</v>
      </c>
      <c r="L44" s="31" t="s">
        <v>175</v>
      </c>
    </row>
    <row r="45" spans="1:12" ht="18.75" customHeight="1">
      <c r="A45" s="22"/>
      <c r="B45" s="19"/>
      <c r="C45" s="19"/>
      <c r="D45" s="25" t="s">
        <v>16</v>
      </c>
      <c r="E45" s="26"/>
      <c r="F45" s="2">
        <v>735000</v>
      </c>
      <c r="G45" s="2">
        <v>70000</v>
      </c>
      <c r="H45" s="2">
        <f t="shared" si="2"/>
        <v>805000</v>
      </c>
      <c r="I45" s="2">
        <v>0</v>
      </c>
      <c r="J45" s="4"/>
      <c r="K45" s="27">
        <f t="shared" si="3"/>
        <v>805000</v>
      </c>
      <c r="L45" s="31" t="s">
        <v>176</v>
      </c>
    </row>
    <row r="46" spans="1:12" ht="18.75" customHeight="1">
      <c r="A46" s="22"/>
      <c r="B46" s="19"/>
      <c r="C46" s="19"/>
      <c r="D46" s="25" t="s">
        <v>138</v>
      </c>
      <c r="E46" s="26"/>
      <c r="F46" s="2">
        <v>250000</v>
      </c>
      <c r="G46" s="2">
        <v>0</v>
      </c>
      <c r="H46" s="2">
        <f t="shared" si="2"/>
        <v>250000</v>
      </c>
      <c r="I46" s="2">
        <v>0</v>
      </c>
      <c r="J46" s="4"/>
      <c r="K46" s="27">
        <f t="shared" si="3"/>
        <v>250000</v>
      </c>
      <c r="L46" s="31" t="s">
        <v>189</v>
      </c>
    </row>
    <row r="47" spans="1:12" ht="18.75" customHeight="1">
      <c r="A47" s="22"/>
      <c r="B47" s="19"/>
      <c r="C47" s="19"/>
      <c r="D47" s="25" t="s">
        <v>8</v>
      </c>
      <c r="E47" s="26"/>
      <c r="F47" s="2">
        <v>200000</v>
      </c>
      <c r="G47" s="2">
        <v>314696</v>
      </c>
      <c r="H47" s="2">
        <f t="shared" si="2"/>
        <v>514696</v>
      </c>
      <c r="I47" s="2">
        <v>5000</v>
      </c>
      <c r="J47" s="4"/>
      <c r="K47" s="27">
        <f t="shared" si="3"/>
        <v>519696</v>
      </c>
      <c r="L47" s="31" t="s">
        <v>180</v>
      </c>
    </row>
    <row r="48" spans="1:12" ht="18.75" customHeight="1">
      <c r="A48" s="28"/>
      <c r="B48" s="29"/>
      <c r="C48" s="29"/>
      <c r="D48" s="98" t="s">
        <v>48</v>
      </c>
      <c r="E48" s="30"/>
      <c r="F48" s="2">
        <v>170000</v>
      </c>
      <c r="G48" s="2">
        <v>20500</v>
      </c>
      <c r="H48" s="2">
        <f t="shared" si="2"/>
        <v>190500</v>
      </c>
      <c r="I48" s="2">
        <v>0</v>
      </c>
      <c r="J48" s="4"/>
      <c r="K48" s="27">
        <f t="shared" si="3"/>
        <v>190500</v>
      </c>
      <c r="L48" s="31" t="s">
        <v>179</v>
      </c>
    </row>
    <row r="49" spans="1:12" ht="18.75" customHeight="1">
      <c r="A49" s="22"/>
      <c r="B49" s="19"/>
      <c r="C49" s="19"/>
      <c r="D49" s="25" t="s">
        <v>9</v>
      </c>
      <c r="E49" s="26"/>
      <c r="F49" s="2">
        <v>200000</v>
      </c>
      <c r="G49" s="2">
        <v>82890</v>
      </c>
      <c r="H49" s="2">
        <f t="shared" si="2"/>
        <v>282890</v>
      </c>
      <c r="I49" s="2">
        <v>0</v>
      </c>
      <c r="J49" s="4"/>
      <c r="K49" s="27">
        <f t="shared" si="3"/>
        <v>282890</v>
      </c>
      <c r="L49" s="31" t="s">
        <v>158</v>
      </c>
    </row>
    <row r="50" spans="1:12" ht="18" customHeight="1">
      <c r="A50" s="28"/>
      <c r="B50" s="29"/>
      <c r="C50" s="29"/>
      <c r="D50" s="98" t="s">
        <v>24</v>
      </c>
      <c r="E50" s="30"/>
      <c r="F50" s="4">
        <v>35000</v>
      </c>
      <c r="G50" s="4">
        <v>0</v>
      </c>
      <c r="H50" s="2">
        <f t="shared" si="2"/>
        <v>35000</v>
      </c>
      <c r="I50" s="2">
        <v>0</v>
      </c>
      <c r="J50" s="4"/>
      <c r="K50" s="27">
        <f t="shared" si="3"/>
        <v>35000</v>
      </c>
      <c r="L50" s="17" t="s">
        <v>159</v>
      </c>
    </row>
    <row r="51" spans="1:12" ht="18.75" customHeight="1">
      <c r="A51" s="22"/>
      <c r="B51" s="19"/>
      <c r="C51" s="19"/>
      <c r="D51" s="25" t="s">
        <v>26</v>
      </c>
      <c r="E51" s="26"/>
      <c r="F51" s="2">
        <v>100000</v>
      </c>
      <c r="G51" s="2">
        <v>0</v>
      </c>
      <c r="H51" s="2">
        <f t="shared" si="2"/>
        <v>100000</v>
      </c>
      <c r="I51" s="2">
        <v>0</v>
      </c>
      <c r="J51" s="4"/>
      <c r="K51" s="27">
        <f t="shared" si="3"/>
        <v>100000</v>
      </c>
      <c r="L51" s="31" t="s">
        <v>70</v>
      </c>
    </row>
    <row r="52" spans="1:12" ht="18" customHeight="1">
      <c r="A52" s="22"/>
      <c r="B52" s="19"/>
      <c r="C52" s="19"/>
      <c r="D52" s="25" t="s">
        <v>27</v>
      </c>
      <c r="E52" s="26"/>
      <c r="F52" s="2">
        <v>32000</v>
      </c>
      <c r="G52" s="2">
        <v>0</v>
      </c>
      <c r="H52" s="2">
        <f t="shared" si="2"/>
        <v>32000</v>
      </c>
      <c r="I52" s="27">
        <v>0</v>
      </c>
      <c r="J52" s="4"/>
      <c r="K52" s="72">
        <f t="shared" si="3"/>
        <v>32000</v>
      </c>
      <c r="L52" s="17" t="s">
        <v>177</v>
      </c>
    </row>
    <row r="53" spans="1:12" ht="18" customHeight="1">
      <c r="A53" s="22"/>
      <c r="B53" s="19"/>
      <c r="C53" s="19"/>
      <c r="D53" s="25" t="s">
        <v>17</v>
      </c>
      <c r="E53" s="26"/>
      <c r="F53" s="2">
        <v>25000</v>
      </c>
      <c r="G53" s="2">
        <v>40786</v>
      </c>
      <c r="H53" s="2">
        <f t="shared" si="2"/>
        <v>65786</v>
      </c>
      <c r="I53" s="2">
        <v>0</v>
      </c>
      <c r="J53" s="4"/>
      <c r="K53" s="27">
        <f t="shared" si="3"/>
        <v>65786</v>
      </c>
      <c r="L53" s="17" t="s">
        <v>46</v>
      </c>
    </row>
    <row r="54" spans="1:12" ht="18" customHeight="1">
      <c r="A54" s="22"/>
      <c r="B54" s="19"/>
      <c r="C54" s="19"/>
      <c r="D54" s="25" t="s">
        <v>47</v>
      </c>
      <c r="E54" s="26"/>
      <c r="F54" s="2">
        <v>100000</v>
      </c>
      <c r="G54" s="2">
        <v>0</v>
      </c>
      <c r="H54" s="2">
        <f>SUM(F54:G54)</f>
        <v>100000</v>
      </c>
      <c r="I54" s="2">
        <v>0</v>
      </c>
      <c r="J54" s="4"/>
      <c r="K54" s="27">
        <f t="shared" si="3"/>
        <v>100000</v>
      </c>
      <c r="L54" s="17" t="s">
        <v>160</v>
      </c>
    </row>
    <row r="55" spans="1:12" ht="18" customHeight="1">
      <c r="A55" s="22"/>
      <c r="B55" s="19"/>
      <c r="C55" s="19"/>
      <c r="D55" s="25" t="s">
        <v>21</v>
      </c>
      <c r="E55" s="26"/>
      <c r="F55" s="2">
        <v>38851</v>
      </c>
      <c r="G55" s="2">
        <v>0</v>
      </c>
      <c r="H55" s="2">
        <f>SUM(F55:G55)</f>
        <v>38851</v>
      </c>
      <c r="I55" s="2">
        <v>0</v>
      </c>
      <c r="J55" s="5"/>
      <c r="K55" s="27">
        <f t="shared" si="3"/>
        <v>38851</v>
      </c>
      <c r="L55" s="31" t="s">
        <v>161</v>
      </c>
    </row>
    <row r="56" spans="1:12" ht="18" customHeight="1">
      <c r="A56" s="22"/>
      <c r="B56" s="19"/>
      <c r="C56" s="19" t="s">
        <v>18</v>
      </c>
      <c r="D56" s="23"/>
      <c r="E56" s="26"/>
      <c r="F56" s="2"/>
      <c r="G56" s="2"/>
      <c r="H56" s="2"/>
      <c r="I56" s="2"/>
      <c r="J56" s="6"/>
      <c r="K56" s="27">
        <f>SUM(K57:K74)</f>
        <v>3397713</v>
      </c>
      <c r="L56" s="17"/>
    </row>
    <row r="57" spans="1:12" ht="18.75" customHeight="1">
      <c r="A57" s="28"/>
      <c r="B57" s="29"/>
      <c r="C57" s="29"/>
      <c r="D57" s="98" t="s">
        <v>19</v>
      </c>
      <c r="E57" s="30"/>
      <c r="F57" s="7"/>
      <c r="G57" s="7"/>
      <c r="H57" s="7"/>
      <c r="I57" s="7"/>
      <c r="J57" s="2">
        <v>2120000</v>
      </c>
      <c r="K57" s="27">
        <f t="shared" ref="K57:K74" si="4">SUM(F57:J57)</f>
        <v>2120000</v>
      </c>
      <c r="L57" s="31" t="s">
        <v>71</v>
      </c>
    </row>
    <row r="58" spans="1:12" ht="18" customHeight="1">
      <c r="A58" s="22"/>
      <c r="B58" s="19"/>
      <c r="C58" s="19"/>
      <c r="D58" s="25" t="s">
        <v>20</v>
      </c>
      <c r="E58" s="26"/>
      <c r="F58" s="7"/>
      <c r="G58" s="7"/>
      <c r="H58" s="7"/>
      <c r="I58" s="7"/>
      <c r="J58" s="2">
        <v>358000</v>
      </c>
      <c r="K58" s="27">
        <f t="shared" si="4"/>
        <v>358000</v>
      </c>
      <c r="L58" s="31" t="s">
        <v>162</v>
      </c>
    </row>
    <row r="59" spans="1:12" ht="18" customHeight="1">
      <c r="A59" s="22"/>
      <c r="B59" s="19"/>
      <c r="C59" s="19"/>
      <c r="D59" s="25" t="s">
        <v>13</v>
      </c>
      <c r="E59" s="19"/>
      <c r="F59" s="7"/>
      <c r="G59" s="7"/>
      <c r="H59" s="7"/>
      <c r="I59" s="7"/>
      <c r="J59" s="2">
        <v>50000</v>
      </c>
      <c r="K59" s="27">
        <f t="shared" si="4"/>
        <v>50000</v>
      </c>
      <c r="L59" s="31" t="s">
        <v>89</v>
      </c>
    </row>
    <row r="60" spans="1:12" ht="18" customHeight="1">
      <c r="A60" s="22"/>
      <c r="B60" s="19"/>
      <c r="C60" s="19"/>
      <c r="D60" s="25" t="s">
        <v>7</v>
      </c>
      <c r="E60" s="19"/>
      <c r="F60" s="4"/>
      <c r="G60" s="9"/>
      <c r="H60" s="9"/>
      <c r="I60" s="9"/>
      <c r="J60" s="8">
        <v>30000</v>
      </c>
      <c r="K60" s="27">
        <f t="shared" si="4"/>
        <v>30000</v>
      </c>
      <c r="L60" s="31" t="s">
        <v>76</v>
      </c>
    </row>
    <row r="61" spans="1:12" ht="18.75" customHeight="1">
      <c r="A61" s="22"/>
      <c r="B61" s="19"/>
      <c r="C61" s="19"/>
      <c r="D61" s="25" t="s">
        <v>35</v>
      </c>
      <c r="E61" s="19"/>
      <c r="F61" s="4"/>
      <c r="G61" s="9"/>
      <c r="H61" s="9"/>
      <c r="I61" s="9"/>
      <c r="J61" s="8">
        <v>242000</v>
      </c>
      <c r="K61" s="27">
        <f t="shared" si="4"/>
        <v>242000</v>
      </c>
      <c r="L61" s="31" t="s">
        <v>163</v>
      </c>
    </row>
    <row r="62" spans="1:12" ht="18.75" customHeight="1">
      <c r="A62" s="22"/>
      <c r="B62" s="19"/>
      <c r="C62" s="19"/>
      <c r="D62" s="25" t="s">
        <v>36</v>
      </c>
      <c r="E62" s="26"/>
      <c r="F62" s="4"/>
      <c r="G62" s="4"/>
      <c r="H62" s="4"/>
      <c r="I62" s="4"/>
      <c r="J62" s="2">
        <v>200000</v>
      </c>
      <c r="K62" s="27">
        <f t="shared" si="4"/>
        <v>200000</v>
      </c>
      <c r="L62" s="31" t="s">
        <v>182</v>
      </c>
    </row>
    <row r="63" spans="1:12" ht="18" customHeight="1">
      <c r="A63" s="22"/>
      <c r="B63" s="19"/>
      <c r="C63" s="19"/>
      <c r="D63" s="25" t="s">
        <v>23</v>
      </c>
      <c r="E63" s="26"/>
      <c r="F63" s="7"/>
      <c r="G63" s="7"/>
      <c r="H63" s="7"/>
      <c r="I63" s="7"/>
      <c r="J63" s="2">
        <v>20000</v>
      </c>
      <c r="K63" s="27">
        <f t="shared" si="4"/>
        <v>20000</v>
      </c>
      <c r="L63" s="31" t="s">
        <v>164</v>
      </c>
    </row>
    <row r="64" spans="1:12" ht="18" customHeight="1">
      <c r="A64" s="28"/>
      <c r="B64" s="29"/>
      <c r="C64" s="29"/>
      <c r="D64" s="98" t="s">
        <v>14</v>
      </c>
      <c r="E64" s="30"/>
      <c r="F64" s="7"/>
      <c r="G64" s="7"/>
      <c r="H64" s="7"/>
      <c r="I64" s="7"/>
      <c r="J64" s="2">
        <v>30000</v>
      </c>
      <c r="K64" s="27">
        <f t="shared" si="4"/>
        <v>30000</v>
      </c>
      <c r="L64" s="17" t="s">
        <v>72</v>
      </c>
    </row>
    <row r="65" spans="1:13" ht="18.75" customHeight="1">
      <c r="A65" s="22"/>
      <c r="B65" s="19"/>
      <c r="C65" s="19"/>
      <c r="D65" s="25" t="s">
        <v>15</v>
      </c>
      <c r="E65" s="26"/>
      <c r="F65" s="7"/>
      <c r="G65" s="7"/>
      <c r="H65" s="7"/>
      <c r="I65" s="7"/>
      <c r="J65" s="2">
        <v>60000</v>
      </c>
      <c r="K65" s="27">
        <f t="shared" si="4"/>
        <v>60000</v>
      </c>
      <c r="L65" s="31" t="s">
        <v>183</v>
      </c>
    </row>
    <row r="66" spans="1:13" ht="18.75" customHeight="1">
      <c r="A66" s="22"/>
      <c r="B66" s="19"/>
      <c r="C66" s="19"/>
      <c r="D66" s="25" t="s">
        <v>49</v>
      </c>
      <c r="E66" s="26"/>
      <c r="F66" s="7"/>
      <c r="G66" s="7"/>
      <c r="H66" s="7"/>
      <c r="I66" s="7"/>
      <c r="J66" s="2">
        <v>40000</v>
      </c>
      <c r="K66" s="27">
        <f t="shared" si="4"/>
        <v>40000</v>
      </c>
      <c r="L66" s="31" t="s">
        <v>178</v>
      </c>
    </row>
    <row r="67" spans="1:13" ht="18" customHeight="1">
      <c r="A67" s="22"/>
      <c r="B67" s="19"/>
      <c r="C67" s="19"/>
      <c r="D67" s="25" t="s">
        <v>8</v>
      </c>
      <c r="E67" s="26"/>
      <c r="F67" s="7"/>
      <c r="G67" s="7"/>
      <c r="H67" s="7"/>
      <c r="I67" s="7"/>
      <c r="J67" s="2">
        <v>80000</v>
      </c>
      <c r="K67" s="27">
        <f t="shared" si="4"/>
        <v>80000</v>
      </c>
      <c r="L67" s="17" t="s">
        <v>108</v>
      </c>
    </row>
    <row r="68" spans="1:13" ht="18" customHeight="1">
      <c r="A68" s="22"/>
      <c r="B68" s="19"/>
      <c r="C68" s="19"/>
      <c r="D68" s="25" t="s">
        <v>48</v>
      </c>
      <c r="E68" s="26"/>
      <c r="F68" s="4"/>
      <c r="G68" s="3"/>
      <c r="H68" s="4"/>
      <c r="I68" s="4"/>
      <c r="J68" s="2">
        <v>30000</v>
      </c>
      <c r="K68" s="2">
        <f t="shared" si="4"/>
        <v>30000</v>
      </c>
      <c r="L68" s="17" t="s">
        <v>86</v>
      </c>
    </row>
    <row r="69" spans="1:13" ht="18" customHeight="1">
      <c r="A69" s="22"/>
      <c r="B69" s="19"/>
      <c r="C69" s="19"/>
      <c r="D69" s="25" t="s">
        <v>9</v>
      </c>
      <c r="E69" s="38"/>
      <c r="F69" s="7"/>
      <c r="G69" s="7"/>
      <c r="H69" s="7"/>
      <c r="I69" s="7"/>
      <c r="J69" s="2">
        <v>50000</v>
      </c>
      <c r="K69" s="27">
        <f t="shared" si="4"/>
        <v>50000</v>
      </c>
      <c r="L69" s="31" t="s">
        <v>165</v>
      </c>
    </row>
    <row r="70" spans="1:13" ht="18" customHeight="1">
      <c r="A70" s="22"/>
      <c r="B70" s="19"/>
      <c r="C70" s="19"/>
      <c r="D70" s="25" t="s">
        <v>24</v>
      </c>
      <c r="E70" s="26"/>
      <c r="F70" s="7"/>
      <c r="G70" s="7"/>
      <c r="H70" s="7"/>
      <c r="I70" s="7"/>
      <c r="J70" s="2">
        <v>20000</v>
      </c>
      <c r="K70" s="27">
        <f t="shared" si="4"/>
        <v>20000</v>
      </c>
      <c r="L70" s="31" t="s">
        <v>63</v>
      </c>
    </row>
    <row r="71" spans="1:13" ht="18" customHeight="1">
      <c r="A71" s="22"/>
      <c r="B71" s="19"/>
      <c r="C71" s="19"/>
      <c r="D71" s="25" t="s">
        <v>26</v>
      </c>
      <c r="E71" s="26"/>
      <c r="F71" s="7"/>
      <c r="G71" s="7"/>
      <c r="H71" s="7"/>
      <c r="I71" s="7"/>
      <c r="J71" s="2">
        <v>30000</v>
      </c>
      <c r="K71" s="27">
        <f t="shared" si="4"/>
        <v>30000</v>
      </c>
      <c r="L71" s="31" t="s">
        <v>70</v>
      </c>
    </row>
    <row r="72" spans="1:13" ht="18" customHeight="1">
      <c r="A72" s="22"/>
      <c r="B72" s="19"/>
      <c r="C72" s="19"/>
      <c r="D72" s="25" t="s">
        <v>27</v>
      </c>
      <c r="E72" s="26"/>
      <c r="F72" s="7"/>
      <c r="G72" s="7"/>
      <c r="H72" s="7"/>
      <c r="I72" s="7"/>
      <c r="J72" s="2">
        <v>8000</v>
      </c>
      <c r="K72" s="27">
        <f t="shared" si="4"/>
        <v>8000</v>
      </c>
      <c r="L72" s="17" t="s">
        <v>177</v>
      </c>
    </row>
    <row r="73" spans="1:13" ht="18" customHeight="1">
      <c r="A73" s="22"/>
      <c r="B73" s="19"/>
      <c r="C73" s="19"/>
      <c r="D73" s="25" t="s">
        <v>17</v>
      </c>
      <c r="E73" s="26"/>
      <c r="F73" s="7"/>
      <c r="G73" s="7"/>
      <c r="H73" s="7"/>
      <c r="I73" s="7"/>
      <c r="J73" s="2">
        <v>20000</v>
      </c>
      <c r="K73" s="27">
        <f t="shared" si="4"/>
        <v>20000</v>
      </c>
      <c r="L73" s="17" t="s">
        <v>109</v>
      </c>
    </row>
    <row r="74" spans="1:13" ht="18" customHeight="1">
      <c r="A74" s="22"/>
      <c r="B74" s="19"/>
      <c r="C74" s="19"/>
      <c r="D74" s="25" t="s">
        <v>21</v>
      </c>
      <c r="E74" s="26"/>
      <c r="F74" s="5"/>
      <c r="G74" s="5"/>
      <c r="H74" s="5"/>
      <c r="I74" s="5"/>
      <c r="J74" s="2">
        <v>9713</v>
      </c>
      <c r="K74" s="27">
        <f t="shared" si="4"/>
        <v>9713</v>
      </c>
      <c r="L74" s="31" t="s">
        <v>161</v>
      </c>
    </row>
    <row r="75" spans="1:13" ht="18" customHeight="1" thickBot="1">
      <c r="A75" s="42"/>
      <c r="B75" s="43" t="s">
        <v>60</v>
      </c>
      <c r="C75" s="44"/>
      <c r="D75" s="43"/>
      <c r="E75" s="45"/>
      <c r="F75" s="46">
        <f>SUM(F35:F73)</f>
        <v>18670051</v>
      </c>
      <c r="G75" s="46">
        <f>SUM(G35:G73)</f>
        <v>13502000</v>
      </c>
      <c r="H75" s="46">
        <f>SUM(F75:G75)</f>
        <v>32172051</v>
      </c>
      <c r="I75" s="46">
        <f>SUM(I35:I73)</f>
        <v>77000</v>
      </c>
      <c r="J75" s="46">
        <f>SUM(J35:J74)</f>
        <v>3397713</v>
      </c>
      <c r="K75" s="47">
        <f t="shared" ref="K75:K79" si="5">SUM(H75:J75)</f>
        <v>35646764</v>
      </c>
      <c r="L75" s="48"/>
    </row>
    <row r="76" spans="1:13" ht="18" customHeight="1">
      <c r="A76" s="49"/>
      <c r="B76" s="37" t="s">
        <v>81</v>
      </c>
      <c r="C76" s="53"/>
      <c r="D76" s="53"/>
      <c r="E76" s="38"/>
      <c r="F76" s="69">
        <f>F32-F75</f>
        <v>-145651</v>
      </c>
      <c r="G76" s="5">
        <f>G32-G75</f>
        <v>0</v>
      </c>
      <c r="H76" s="5">
        <f>SUM(F76:G76)</f>
        <v>-145651</v>
      </c>
      <c r="I76" s="5">
        <f>I32-I75</f>
        <v>133000</v>
      </c>
      <c r="J76" s="5">
        <f>J32-J75</f>
        <v>663487</v>
      </c>
      <c r="K76" s="5">
        <f t="shared" si="5"/>
        <v>650836</v>
      </c>
      <c r="L76" s="51"/>
      <c r="M76" s="24"/>
    </row>
    <row r="77" spans="1:13" ht="18" customHeight="1">
      <c r="A77" s="49"/>
      <c r="B77" s="37"/>
      <c r="C77" s="53" t="s">
        <v>69</v>
      </c>
      <c r="D77" s="53"/>
      <c r="E77" s="38"/>
      <c r="F77" s="69">
        <v>0</v>
      </c>
      <c r="G77" s="5">
        <v>0</v>
      </c>
      <c r="H77" s="5">
        <f>SUM(F77:G77)</f>
        <v>0</v>
      </c>
      <c r="I77" s="71">
        <v>-100000</v>
      </c>
      <c r="J77" s="5">
        <v>0</v>
      </c>
      <c r="K77" s="5">
        <f t="shared" si="5"/>
        <v>-100000</v>
      </c>
      <c r="L77" s="51" t="s">
        <v>79</v>
      </c>
      <c r="M77" s="24"/>
    </row>
    <row r="78" spans="1:13" ht="18" customHeight="1">
      <c r="A78" s="75"/>
      <c r="B78" s="29"/>
      <c r="C78" s="14" t="s">
        <v>90</v>
      </c>
      <c r="D78" s="14"/>
      <c r="E78" s="79"/>
      <c r="F78" s="76">
        <v>60335</v>
      </c>
      <c r="G78" s="4">
        <v>0</v>
      </c>
      <c r="H78" s="5">
        <f>SUM(F78:G78)</f>
        <v>60335</v>
      </c>
      <c r="I78" s="77">
        <v>-60335</v>
      </c>
      <c r="J78" s="4">
        <v>0</v>
      </c>
      <c r="K78" s="5">
        <f t="shared" si="5"/>
        <v>0</v>
      </c>
      <c r="L78" s="78" t="s">
        <v>92</v>
      </c>
      <c r="M78" s="24"/>
    </row>
    <row r="79" spans="1:13" ht="18" customHeight="1" thickBot="1">
      <c r="A79" s="42"/>
      <c r="B79" s="43"/>
      <c r="C79" s="44" t="s">
        <v>91</v>
      </c>
      <c r="D79" s="44"/>
      <c r="E79" s="45"/>
      <c r="F79" s="73">
        <v>46465</v>
      </c>
      <c r="G79" s="46">
        <v>0</v>
      </c>
      <c r="H79" s="46">
        <f t="shared" ref="H79:H81" si="6">SUM(F79:G79)</f>
        <v>46465</v>
      </c>
      <c r="I79" s="46">
        <v>0</v>
      </c>
      <c r="J79" s="46">
        <v>-46465</v>
      </c>
      <c r="K79" s="46">
        <f t="shared" si="5"/>
        <v>0</v>
      </c>
      <c r="L79" s="48" t="s">
        <v>93</v>
      </c>
      <c r="M79" s="24"/>
    </row>
    <row r="80" spans="1:13" ht="18" customHeight="1">
      <c r="A80" s="49"/>
      <c r="B80" s="37" t="s">
        <v>64</v>
      </c>
      <c r="C80" s="53"/>
      <c r="D80" s="53"/>
      <c r="E80" s="38"/>
      <c r="F80" s="69">
        <f>SUM(F76:F79)</f>
        <v>-38851</v>
      </c>
      <c r="G80" s="69">
        <f t="shared" ref="G80:K80" si="7">SUM(G76:G79)</f>
        <v>0</v>
      </c>
      <c r="H80" s="69">
        <f t="shared" si="7"/>
        <v>-38851</v>
      </c>
      <c r="I80" s="69">
        <f>SUM(I76:I79)</f>
        <v>-27335</v>
      </c>
      <c r="J80" s="69">
        <f t="shared" si="7"/>
        <v>617022</v>
      </c>
      <c r="K80" s="69">
        <f t="shared" si="7"/>
        <v>550836</v>
      </c>
      <c r="L80" s="51"/>
      <c r="M80" s="24"/>
    </row>
    <row r="81" spans="1:13" ht="18.75" customHeight="1">
      <c r="A81" s="18"/>
      <c r="B81" s="19" t="s">
        <v>31</v>
      </c>
      <c r="C81" s="23"/>
      <c r="D81" s="23"/>
      <c r="E81" s="26"/>
      <c r="F81" s="2">
        <v>112999</v>
      </c>
      <c r="G81" s="2">
        <v>0</v>
      </c>
      <c r="H81" s="5">
        <f t="shared" si="6"/>
        <v>112999</v>
      </c>
      <c r="I81" s="2">
        <v>-150000</v>
      </c>
      <c r="J81" s="2">
        <v>4078802</v>
      </c>
      <c r="K81" s="2">
        <f>SUM(H81:J81)</f>
        <v>4041801</v>
      </c>
      <c r="L81" s="31" t="s">
        <v>166</v>
      </c>
      <c r="M81" s="24"/>
    </row>
    <row r="82" spans="1:13" ht="18.75" customHeight="1" thickBot="1">
      <c r="A82" s="54"/>
      <c r="B82" s="55" t="s">
        <v>32</v>
      </c>
      <c r="C82" s="56"/>
      <c r="D82" s="56"/>
      <c r="E82" s="57"/>
      <c r="F82" s="70">
        <f>SUM(F80:F81)</f>
        <v>74148</v>
      </c>
      <c r="G82" s="58">
        <f>SUM(G76:G81)</f>
        <v>0</v>
      </c>
      <c r="H82" s="46">
        <f>SUM(F82:G82)</f>
        <v>74148</v>
      </c>
      <c r="I82" s="58">
        <f>SUM(I80:I81)</f>
        <v>-177335</v>
      </c>
      <c r="J82" s="58">
        <f>SUM(J80:J81)</f>
        <v>4695824</v>
      </c>
      <c r="K82" s="58">
        <f>SUM(K80:K81)</f>
        <v>4592637</v>
      </c>
      <c r="L82" s="96" t="s">
        <v>167</v>
      </c>
    </row>
    <row r="83" spans="1:13" ht="18" customHeight="1">
      <c r="A83" s="59" t="s">
        <v>43</v>
      </c>
      <c r="B83" s="60"/>
      <c r="C83" s="104"/>
      <c r="D83" s="104"/>
      <c r="E83" s="105"/>
      <c r="F83" s="61"/>
      <c r="G83" s="61"/>
      <c r="H83" s="61"/>
      <c r="I83" s="61"/>
      <c r="J83" s="61"/>
      <c r="K83" s="103"/>
      <c r="L83" s="62"/>
    </row>
    <row r="84" spans="1:13" ht="18" customHeight="1">
      <c r="A84" s="59"/>
      <c r="B84" s="60"/>
      <c r="C84" s="60" t="s">
        <v>87</v>
      </c>
      <c r="D84" s="104"/>
      <c r="E84" s="105"/>
      <c r="F84" s="63">
        <v>0</v>
      </c>
      <c r="G84" s="63">
        <v>0</v>
      </c>
      <c r="H84" s="63">
        <f>SUM(F84:G84)</f>
        <v>0</v>
      </c>
      <c r="I84" s="63">
        <v>0</v>
      </c>
      <c r="J84" s="63">
        <v>0</v>
      </c>
      <c r="K84" s="83">
        <f>SUM(H84:J84)</f>
        <v>0</v>
      </c>
      <c r="L84" s="62" t="s">
        <v>168</v>
      </c>
    </row>
    <row r="85" spans="1:13" ht="18" customHeight="1">
      <c r="A85" s="18"/>
      <c r="B85" s="19" t="s">
        <v>40</v>
      </c>
      <c r="C85" s="23"/>
      <c r="D85" s="23"/>
      <c r="E85" s="26"/>
      <c r="F85" s="5">
        <f>SUM(F84)</f>
        <v>0</v>
      </c>
      <c r="G85" s="5">
        <v>0</v>
      </c>
      <c r="H85" s="5">
        <f>SUM(F85:G85)</f>
        <v>0</v>
      </c>
      <c r="I85" s="5">
        <v>0</v>
      </c>
      <c r="J85" s="5">
        <v>0</v>
      </c>
      <c r="K85" s="50">
        <f>SUM(H85:J85)</f>
        <v>0</v>
      </c>
      <c r="L85" s="51"/>
      <c r="M85" s="24"/>
    </row>
    <row r="86" spans="1:13" ht="18" customHeight="1">
      <c r="A86" s="18"/>
      <c r="B86" s="19" t="s">
        <v>41</v>
      </c>
      <c r="C86" s="23"/>
      <c r="D86" s="23"/>
      <c r="E86" s="26"/>
      <c r="F86" s="2">
        <v>18000000</v>
      </c>
      <c r="G86" s="2">
        <v>0</v>
      </c>
      <c r="H86" s="2">
        <f>SUM(F86:G86)</f>
        <v>18000000</v>
      </c>
      <c r="I86" s="2">
        <v>0</v>
      </c>
      <c r="J86" s="2">
        <v>0</v>
      </c>
      <c r="K86" s="50">
        <f>SUM(H86:J86)</f>
        <v>18000000</v>
      </c>
      <c r="L86" s="65" t="s">
        <v>53</v>
      </c>
      <c r="M86" s="24"/>
    </row>
    <row r="87" spans="1:13" ht="18" customHeight="1" thickBot="1">
      <c r="A87" s="42"/>
      <c r="B87" s="43" t="s">
        <v>42</v>
      </c>
      <c r="C87" s="44"/>
      <c r="D87" s="44"/>
      <c r="E87" s="45"/>
      <c r="F87" s="46">
        <f>SUM(F85:F86)</f>
        <v>18000000</v>
      </c>
      <c r="G87" s="46">
        <f>SUM(G85:G86)</f>
        <v>0</v>
      </c>
      <c r="H87" s="46">
        <f>SUM(F87:G87)</f>
        <v>18000000</v>
      </c>
      <c r="I87" s="46">
        <v>0</v>
      </c>
      <c r="J87" s="46">
        <f>SUM(J85:J86)</f>
        <v>0</v>
      </c>
      <c r="K87" s="46">
        <f>SUM(H87:J87)</f>
        <v>18000000</v>
      </c>
      <c r="L87" s="48"/>
    </row>
    <row r="88" spans="1:13" ht="18" customHeight="1">
      <c r="A88" s="59" t="s">
        <v>44</v>
      </c>
      <c r="B88" s="60"/>
      <c r="C88" s="104"/>
      <c r="D88" s="104"/>
      <c r="E88" s="105"/>
      <c r="F88" s="63">
        <f>SUM(F82,F87)</f>
        <v>18074148</v>
      </c>
      <c r="G88" s="63">
        <f>SUM(G82,G87)</f>
        <v>0</v>
      </c>
      <c r="H88" s="63">
        <f>SUM(H82,H87)</f>
        <v>18074148</v>
      </c>
      <c r="I88" s="63">
        <f>SUM(I82,I87)</f>
        <v>-177335</v>
      </c>
      <c r="J88" s="63">
        <f>SUM(J82,J87)</f>
        <v>4695824</v>
      </c>
      <c r="K88" s="63">
        <f>SUM(H88:J88)</f>
        <v>22592637</v>
      </c>
      <c r="L88" s="62"/>
    </row>
    <row r="89" spans="1:13" ht="18" customHeight="1">
      <c r="F89" s="64"/>
      <c r="G89" s="64"/>
      <c r="H89" s="64"/>
      <c r="I89" s="64"/>
      <c r="J89" s="64"/>
      <c r="K89" s="64"/>
    </row>
    <row r="90" spans="1:13" ht="18" customHeight="1">
      <c r="F90" s="64"/>
      <c r="G90" s="64"/>
      <c r="H90" s="64"/>
      <c r="I90" s="64"/>
      <c r="J90" s="64"/>
      <c r="K90" s="64"/>
    </row>
    <row r="91" spans="1:13" ht="18" customHeight="1">
      <c r="F91" s="64"/>
      <c r="G91" s="64"/>
      <c r="H91" s="64"/>
      <c r="I91" s="64"/>
      <c r="J91" s="64"/>
      <c r="K91" s="64"/>
    </row>
    <row r="92" spans="1:13" ht="18" customHeight="1"/>
    <row r="93" spans="1:13" ht="18" customHeight="1"/>
    <row r="94" spans="1:13" ht="18" customHeight="1"/>
  </sheetData>
  <mergeCells count="13">
    <mergeCell ref="H6:H7"/>
    <mergeCell ref="D16:D18"/>
    <mergeCell ref="D19:D21"/>
    <mergeCell ref="D24:D25"/>
    <mergeCell ref="A1:L1"/>
    <mergeCell ref="A2:L2"/>
    <mergeCell ref="A4:F4"/>
    <mergeCell ref="A5:E7"/>
    <mergeCell ref="F5:H5"/>
    <mergeCell ref="I5:I7"/>
    <mergeCell ref="J5:J7"/>
    <mergeCell ref="K5:K7"/>
    <mergeCell ref="L5:L7"/>
  </mergeCells>
  <phoneticPr fontId="1"/>
  <pageMargins left="1.4566929133858268" right="0.23622047244094491" top="0.94488188976377963" bottom="7.874015748031496E-2" header="0.31496062992125984" footer="0.19685039370078741"/>
  <pageSetup paperSize="8" scale="71" orientation="portrait" r:id="rId1"/>
  <headerFooter alignWithMargins="0"/>
  <rowBreaks count="3" manualBreakCount="3">
    <brk id="4" max="16383" man="1"/>
    <brk id="32" max="16383" man="1"/>
    <brk id="33" max="16383" man="1"/>
  </rowBreaks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4"/>
  <sheetViews>
    <sheetView view="pageBreakPreview" topLeftCell="A70" zoomScaleNormal="100" zoomScaleSheetLayoutView="100" workbookViewId="0">
      <selection activeCell="J78" sqref="J78"/>
    </sheetView>
  </sheetViews>
  <sheetFormatPr defaultRowHeight="12"/>
  <cols>
    <col min="1" max="1" width="1.25" style="10" customWidth="1"/>
    <col min="2" max="2" width="2.25" style="10" customWidth="1"/>
    <col min="3" max="3" width="1.25" style="10" customWidth="1"/>
    <col min="4" max="4" width="16.875" style="10" customWidth="1"/>
    <col min="5" max="5" width="3.875" style="10" customWidth="1"/>
    <col min="6" max="11" width="13.75" style="10" customWidth="1"/>
    <col min="12" max="12" width="62.625" style="12" customWidth="1"/>
    <col min="13" max="16384" width="9" style="10"/>
  </cols>
  <sheetData>
    <row r="1" spans="1:12" ht="31.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</row>
    <row r="2" spans="1:12" ht="18" customHeight="1">
      <c r="A2" s="120" t="s">
        <v>112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</row>
    <row r="3" spans="1:12" ht="13.5" customHeight="1">
      <c r="A3" s="100"/>
      <c r="B3" s="100"/>
      <c r="C3" s="100"/>
      <c r="D3" s="100"/>
      <c r="E3" s="100"/>
      <c r="F3" s="100"/>
      <c r="G3" s="100"/>
      <c r="H3" s="81"/>
      <c r="I3" s="100"/>
      <c r="J3" s="100"/>
      <c r="K3" s="100"/>
      <c r="L3" s="11"/>
    </row>
    <row r="4" spans="1:12" ht="18.75" customHeight="1">
      <c r="A4" s="121" t="s">
        <v>33</v>
      </c>
      <c r="B4" s="121"/>
      <c r="C4" s="121"/>
      <c r="D4" s="121"/>
      <c r="E4" s="121"/>
      <c r="F4" s="122"/>
      <c r="G4" s="101"/>
      <c r="H4" s="101"/>
      <c r="I4" s="101"/>
      <c r="J4" s="102"/>
      <c r="K4" s="102" t="s">
        <v>3</v>
      </c>
    </row>
    <row r="5" spans="1:12" ht="22.5" customHeight="1">
      <c r="A5" s="123" t="s">
        <v>30</v>
      </c>
      <c r="B5" s="124"/>
      <c r="C5" s="124"/>
      <c r="D5" s="124"/>
      <c r="E5" s="125"/>
      <c r="F5" s="132" t="s">
        <v>51</v>
      </c>
      <c r="G5" s="133"/>
      <c r="H5" s="134"/>
      <c r="I5" s="135" t="s">
        <v>55</v>
      </c>
      <c r="J5" s="136" t="s">
        <v>28</v>
      </c>
      <c r="K5" s="136" t="s">
        <v>29</v>
      </c>
      <c r="L5" s="137" t="s">
        <v>39</v>
      </c>
    </row>
    <row r="6" spans="1:12" ht="17.25" customHeight="1">
      <c r="A6" s="126"/>
      <c r="B6" s="127"/>
      <c r="C6" s="127"/>
      <c r="D6" s="127"/>
      <c r="E6" s="128"/>
      <c r="F6" s="106" t="s">
        <v>66</v>
      </c>
      <c r="G6" s="106" t="s">
        <v>67</v>
      </c>
      <c r="H6" s="140" t="s">
        <v>65</v>
      </c>
      <c r="I6" s="135"/>
      <c r="J6" s="136"/>
      <c r="K6" s="136"/>
      <c r="L6" s="138"/>
    </row>
    <row r="7" spans="1:12" ht="30.75" customHeight="1">
      <c r="A7" s="129"/>
      <c r="B7" s="130"/>
      <c r="C7" s="130"/>
      <c r="D7" s="130"/>
      <c r="E7" s="131"/>
      <c r="F7" s="106" t="s">
        <v>62</v>
      </c>
      <c r="G7" s="66" t="s">
        <v>68</v>
      </c>
      <c r="H7" s="141"/>
      <c r="I7" s="135"/>
      <c r="J7" s="136"/>
      <c r="K7" s="136"/>
      <c r="L7" s="139"/>
    </row>
    <row r="8" spans="1:12" ht="18" customHeight="1">
      <c r="A8" s="13" t="s">
        <v>45</v>
      </c>
      <c r="B8" s="14"/>
      <c r="C8" s="15"/>
      <c r="D8" s="15"/>
      <c r="E8" s="16"/>
      <c r="F8" s="107"/>
      <c r="G8" s="107"/>
      <c r="H8" s="107"/>
      <c r="I8" s="107"/>
      <c r="J8" s="107"/>
      <c r="K8" s="107"/>
      <c r="L8" s="17"/>
    </row>
    <row r="9" spans="1:12" ht="18" customHeight="1">
      <c r="A9" s="18"/>
      <c r="B9" s="19" t="s">
        <v>57</v>
      </c>
      <c r="C9" s="19"/>
      <c r="D9" s="19"/>
      <c r="E9" s="19"/>
      <c r="F9" s="20"/>
      <c r="G9" s="20"/>
      <c r="H9" s="20"/>
      <c r="I9" s="20"/>
      <c r="J9" s="20"/>
      <c r="K9" s="20"/>
      <c r="L9" s="21"/>
    </row>
    <row r="10" spans="1:12" ht="18" customHeight="1">
      <c r="A10" s="22"/>
      <c r="B10" s="19"/>
      <c r="C10" s="19" t="s">
        <v>4</v>
      </c>
      <c r="D10" s="23"/>
      <c r="E10" s="19"/>
      <c r="F10" s="6"/>
      <c r="G10" s="6"/>
      <c r="H10" s="6"/>
      <c r="I10" s="6"/>
      <c r="J10" s="2"/>
      <c r="K10" s="2"/>
      <c r="L10" s="17"/>
    </row>
    <row r="11" spans="1:12" ht="18" customHeight="1">
      <c r="A11" s="22"/>
      <c r="B11" s="19"/>
      <c r="C11" s="19"/>
      <c r="D11" s="25" t="s">
        <v>22</v>
      </c>
      <c r="E11" s="26"/>
      <c r="F11" s="4">
        <v>3400</v>
      </c>
      <c r="G11" s="4">
        <v>0</v>
      </c>
      <c r="H11" s="2">
        <f>SUM(F11:G11)</f>
        <v>3400</v>
      </c>
      <c r="I11" s="4">
        <v>0</v>
      </c>
      <c r="J11" s="1">
        <v>100</v>
      </c>
      <c r="K11" s="2">
        <f>SUM(H11:J11)</f>
        <v>3500</v>
      </c>
      <c r="L11" s="17" t="s">
        <v>61</v>
      </c>
    </row>
    <row r="12" spans="1:12" ht="18" customHeight="1">
      <c r="A12" s="22"/>
      <c r="B12" s="19"/>
      <c r="C12" s="19" t="s">
        <v>11</v>
      </c>
      <c r="D12" s="23"/>
      <c r="E12" s="26"/>
      <c r="F12" s="6"/>
      <c r="G12" s="6"/>
      <c r="H12" s="2"/>
      <c r="I12" s="6"/>
      <c r="J12" s="2"/>
      <c r="K12" s="2"/>
      <c r="L12" s="17"/>
    </row>
    <row r="13" spans="1:12" ht="18.75" customHeight="1">
      <c r="A13" s="28"/>
      <c r="B13" s="29"/>
      <c r="C13" s="29"/>
      <c r="D13" s="98" t="s">
        <v>34</v>
      </c>
      <c r="E13" s="30"/>
      <c r="F13" s="2">
        <v>120000</v>
      </c>
      <c r="G13" s="2">
        <v>0</v>
      </c>
      <c r="H13" s="2">
        <f>SUM(F13:G13)</f>
        <v>120000</v>
      </c>
      <c r="I13" s="2">
        <v>0</v>
      </c>
      <c r="J13" s="2">
        <v>120000</v>
      </c>
      <c r="K13" s="2">
        <f t="shared" ref="K13:K32" si="0">SUM(H13:J13)</f>
        <v>240000</v>
      </c>
      <c r="L13" s="31" t="s">
        <v>202</v>
      </c>
    </row>
    <row r="14" spans="1:12" ht="18" customHeight="1">
      <c r="A14" s="22"/>
      <c r="B14" s="19"/>
      <c r="C14" s="19"/>
      <c r="D14" s="25" t="s">
        <v>37</v>
      </c>
      <c r="E14" s="26"/>
      <c r="F14" s="4">
        <v>280000</v>
      </c>
      <c r="G14" s="4">
        <v>0</v>
      </c>
      <c r="H14" s="2">
        <f>SUM(F14:G14)</f>
        <v>280000</v>
      </c>
      <c r="I14" s="4">
        <v>0</v>
      </c>
      <c r="J14" s="4">
        <v>420000</v>
      </c>
      <c r="K14" s="2">
        <f t="shared" si="0"/>
        <v>700000</v>
      </c>
      <c r="L14" s="31" t="s">
        <v>85</v>
      </c>
    </row>
    <row r="15" spans="1:12" ht="18" customHeight="1">
      <c r="A15" s="22"/>
      <c r="B15" s="19"/>
      <c r="C15" s="19" t="s">
        <v>5</v>
      </c>
      <c r="D15" s="23"/>
      <c r="E15" s="26"/>
      <c r="F15" s="6"/>
      <c r="G15" s="6"/>
      <c r="H15" s="2"/>
      <c r="I15" s="6"/>
      <c r="J15" s="2"/>
      <c r="K15" s="2"/>
      <c r="L15" s="17"/>
    </row>
    <row r="16" spans="1:12" ht="18.75" customHeight="1">
      <c r="A16" s="32"/>
      <c r="B16" s="33"/>
      <c r="C16" s="33"/>
      <c r="D16" s="116" t="s">
        <v>10</v>
      </c>
      <c r="E16" s="34"/>
      <c r="F16" s="35">
        <v>4975000</v>
      </c>
      <c r="G16" s="6">
        <v>0</v>
      </c>
      <c r="H16" s="2">
        <f t="shared" ref="H16:H22" si="1">SUM(F16:G16)</f>
        <v>4975000</v>
      </c>
      <c r="I16" s="6">
        <v>0</v>
      </c>
      <c r="J16" s="2">
        <v>306000</v>
      </c>
      <c r="K16" s="2">
        <f t="shared" si="0"/>
        <v>5281000</v>
      </c>
      <c r="L16" s="31" t="s">
        <v>203</v>
      </c>
    </row>
    <row r="17" spans="1:12" ht="30" customHeight="1">
      <c r="A17" s="28"/>
      <c r="B17" s="29"/>
      <c r="C17" s="29"/>
      <c r="D17" s="117"/>
      <c r="E17" s="30"/>
      <c r="F17" s="35">
        <v>2000000</v>
      </c>
      <c r="G17" s="6">
        <v>0</v>
      </c>
      <c r="H17" s="2">
        <f t="shared" si="1"/>
        <v>2000000</v>
      </c>
      <c r="I17" s="6">
        <v>0</v>
      </c>
      <c r="J17" s="2">
        <v>440000</v>
      </c>
      <c r="K17" s="2">
        <f t="shared" si="0"/>
        <v>2440000</v>
      </c>
      <c r="L17" s="31" t="s">
        <v>188</v>
      </c>
    </row>
    <row r="18" spans="1:12" ht="30" customHeight="1">
      <c r="A18" s="36"/>
      <c r="B18" s="37"/>
      <c r="C18" s="37"/>
      <c r="D18" s="118"/>
      <c r="E18" s="38"/>
      <c r="F18" s="8">
        <v>0</v>
      </c>
      <c r="G18" s="2">
        <v>13502000</v>
      </c>
      <c r="H18" s="2">
        <f t="shared" si="1"/>
        <v>13502000</v>
      </c>
      <c r="I18" s="2">
        <v>0</v>
      </c>
      <c r="J18" s="2">
        <v>0</v>
      </c>
      <c r="K18" s="2">
        <f t="shared" si="0"/>
        <v>13502000</v>
      </c>
      <c r="L18" s="31" t="s">
        <v>149</v>
      </c>
    </row>
    <row r="19" spans="1:12" ht="18" customHeight="1">
      <c r="A19" s="32"/>
      <c r="B19" s="33"/>
      <c r="C19" s="33"/>
      <c r="D19" s="116" t="s">
        <v>0</v>
      </c>
      <c r="E19" s="34"/>
      <c r="F19" s="8">
        <v>4260000</v>
      </c>
      <c r="G19" s="2">
        <v>0</v>
      </c>
      <c r="H19" s="2">
        <f t="shared" si="1"/>
        <v>4260000</v>
      </c>
      <c r="I19" s="2">
        <v>0</v>
      </c>
      <c r="J19" s="2">
        <v>460000</v>
      </c>
      <c r="K19" s="2">
        <f t="shared" si="0"/>
        <v>4720000</v>
      </c>
      <c r="L19" s="17" t="s">
        <v>102</v>
      </c>
    </row>
    <row r="20" spans="1:12" ht="18" customHeight="1">
      <c r="A20" s="28"/>
      <c r="B20" s="29"/>
      <c r="C20" s="29"/>
      <c r="D20" s="117"/>
      <c r="E20" s="30"/>
      <c r="F20" s="8">
        <v>1050000</v>
      </c>
      <c r="G20" s="2">
        <v>0</v>
      </c>
      <c r="H20" s="2">
        <f t="shared" si="1"/>
        <v>1050000</v>
      </c>
      <c r="I20" s="2">
        <v>0</v>
      </c>
      <c r="J20" s="2">
        <v>450000</v>
      </c>
      <c r="K20" s="2">
        <f t="shared" si="0"/>
        <v>1500000</v>
      </c>
      <c r="L20" s="31" t="s">
        <v>210</v>
      </c>
    </row>
    <row r="21" spans="1:12" ht="18" customHeight="1">
      <c r="A21" s="36"/>
      <c r="B21" s="37"/>
      <c r="C21" s="37"/>
      <c r="D21" s="118"/>
      <c r="E21" s="38"/>
      <c r="F21" s="35">
        <v>525000</v>
      </c>
      <c r="G21" s="6">
        <v>0</v>
      </c>
      <c r="H21" s="2">
        <f t="shared" si="1"/>
        <v>525000</v>
      </c>
      <c r="I21" s="6">
        <v>0</v>
      </c>
      <c r="J21" s="2">
        <v>225000</v>
      </c>
      <c r="K21" s="2">
        <f t="shared" si="0"/>
        <v>750000</v>
      </c>
      <c r="L21" s="31" t="s">
        <v>204</v>
      </c>
    </row>
    <row r="22" spans="1:12" ht="18.75" customHeight="1">
      <c r="A22" s="36"/>
      <c r="B22" s="37"/>
      <c r="C22" s="37"/>
      <c r="D22" s="99" t="s">
        <v>25</v>
      </c>
      <c r="E22" s="38"/>
      <c r="F22" s="4">
        <v>1500000</v>
      </c>
      <c r="G22" s="4">
        <v>0</v>
      </c>
      <c r="H22" s="5">
        <f t="shared" si="1"/>
        <v>1500000</v>
      </c>
      <c r="I22" s="4">
        <v>0</v>
      </c>
      <c r="J22" s="4">
        <v>0</v>
      </c>
      <c r="K22" s="5">
        <f t="shared" si="0"/>
        <v>1500000</v>
      </c>
      <c r="L22" s="62" t="s">
        <v>205</v>
      </c>
    </row>
    <row r="23" spans="1:12" ht="18.75" customHeight="1">
      <c r="A23" s="32"/>
      <c r="B23" s="33"/>
      <c r="C23" s="33" t="s">
        <v>6</v>
      </c>
      <c r="D23" s="97"/>
      <c r="E23" s="34"/>
      <c r="F23" s="6"/>
      <c r="G23" s="6"/>
      <c r="H23" s="2"/>
      <c r="I23" s="6"/>
      <c r="J23" s="2"/>
      <c r="K23" s="2"/>
      <c r="L23" s="17"/>
    </row>
    <row r="24" spans="1:12" ht="18.75" customHeight="1">
      <c r="A24" s="32"/>
      <c r="B24" s="33"/>
      <c r="C24" s="33"/>
      <c r="D24" s="116" t="s">
        <v>6</v>
      </c>
      <c r="E24" s="34"/>
      <c r="F24" s="35">
        <v>240000</v>
      </c>
      <c r="G24" s="6">
        <v>0</v>
      </c>
      <c r="H24" s="2">
        <f>SUM(F24:G24)</f>
        <v>240000</v>
      </c>
      <c r="I24" s="6">
        <v>0</v>
      </c>
      <c r="J24" s="2">
        <v>110000</v>
      </c>
      <c r="K24" s="2">
        <f t="shared" si="0"/>
        <v>350000</v>
      </c>
      <c r="L24" s="31" t="s">
        <v>171</v>
      </c>
    </row>
    <row r="25" spans="1:12" ht="18.75" customHeight="1">
      <c r="A25" s="36"/>
      <c r="B25" s="37"/>
      <c r="C25" s="37"/>
      <c r="D25" s="118"/>
      <c r="E25" s="38"/>
      <c r="F25" s="35">
        <v>1470000</v>
      </c>
      <c r="G25" s="6">
        <v>0</v>
      </c>
      <c r="H25" s="2">
        <f>SUM(F25:G25)</f>
        <v>1470000</v>
      </c>
      <c r="I25" s="6">
        <v>0</v>
      </c>
      <c r="J25" s="2">
        <v>630000</v>
      </c>
      <c r="K25" s="2">
        <f t="shared" si="0"/>
        <v>2100000</v>
      </c>
      <c r="L25" s="31" t="s">
        <v>207</v>
      </c>
    </row>
    <row r="26" spans="1:12" ht="29.25" customHeight="1">
      <c r="A26" s="36"/>
      <c r="B26" s="37"/>
      <c r="C26" s="37"/>
      <c r="D26" s="39" t="s">
        <v>38</v>
      </c>
      <c r="E26" s="38"/>
      <c r="F26" s="6">
        <v>2100000</v>
      </c>
      <c r="G26" s="6">
        <v>0</v>
      </c>
      <c r="H26" s="2">
        <f>SUM(F26:G26)</f>
        <v>2100000</v>
      </c>
      <c r="I26" s="6">
        <v>0</v>
      </c>
      <c r="J26" s="2">
        <v>900000</v>
      </c>
      <c r="K26" s="2">
        <f t="shared" si="0"/>
        <v>3000000</v>
      </c>
      <c r="L26" s="31" t="s">
        <v>208</v>
      </c>
    </row>
    <row r="27" spans="1:12" ht="18" customHeight="1">
      <c r="A27" s="22"/>
      <c r="B27" s="19"/>
      <c r="C27" s="19" t="s">
        <v>56</v>
      </c>
      <c r="D27" s="40"/>
      <c r="E27" s="26"/>
      <c r="F27" s="6"/>
      <c r="G27" s="6"/>
      <c r="H27" s="2"/>
      <c r="I27" s="6"/>
      <c r="J27" s="2"/>
      <c r="K27" s="2"/>
      <c r="L27" s="17"/>
    </row>
    <row r="28" spans="1:12" ht="18" customHeight="1">
      <c r="A28" s="22"/>
      <c r="B28" s="19"/>
      <c r="C28" s="19"/>
      <c r="D28" s="40" t="s">
        <v>54</v>
      </c>
      <c r="E28" s="26"/>
      <c r="F28" s="6">
        <v>0</v>
      </c>
      <c r="G28" s="6">
        <v>0</v>
      </c>
      <c r="H28" s="2">
        <f>SUM(F28:G28)</f>
        <v>0</v>
      </c>
      <c r="I28" s="6">
        <v>210000</v>
      </c>
      <c r="J28" s="2">
        <v>0</v>
      </c>
      <c r="K28" s="2">
        <f t="shared" si="0"/>
        <v>210000</v>
      </c>
      <c r="L28" s="31" t="s">
        <v>172</v>
      </c>
    </row>
    <row r="29" spans="1:12" ht="18" customHeight="1">
      <c r="A29" s="22"/>
      <c r="B29" s="19"/>
      <c r="C29" s="19" t="s">
        <v>1</v>
      </c>
      <c r="D29" s="23"/>
      <c r="E29" s="26"/>
      <c r="F29" s="6"/>
      <c r="G29" s="6"/>
      <c r="H29" s="2"/>
      <c r="I29" s="6"/>
      <c r="J29" s="2"/>
      <c r="K29" s="2"/>
      <c r="L29" s="17"/>
    </row>
    <row r="30" spans="1:12" ht="18" customHeight="1">
      <c r="A30" s="28"/>
      <c r="B30" s="29"/>
      <c r="C30" s="29"/>
      <c r="D30" s="98" t="s">
        <v>2</v>
      </c>
      <c r="E30" s="30"/>
      <c r="F30" s="6">
        <v>0</v>
      </c>
      <c r="G30" s="6">
        <v>0</v>
      </c>
      <c r="H30" s="2">
        <f>SUM(F30:G30)</f>
        <v>0</v>
      </c>
      <c r="I30" s="6">
        <v>0</v>
      </c>
      <c r="J30" s="2">
        <v>100</v>
      </c>
      <c r="K30" s="2">
        <f t="shared" si="0"/>
        <v>100</v>
      </c>
      <c r="L30" s="41"/>
    </row>
    <row r="31" spans="1:12" ht="18" customHeight="1">
      <c r="A31" s="32"/>
      <c r="B31" s="33"/>
      <c r="C31" s="33"/>
      <c r="D31" s="97" t="s">
        <v>1</v>
      </c>
      <c r="E31" s="34"/>
      <c r="F31" s="4">
        <v>1000</v>
      </c>
      <c r="G31" s="4">
        <v>0</v>
      </c>
      <c r="H31" s="2">
        <f>SUM(F31:G31)</f>
        <v>1000</v>
      </c>
      <c r="I31" s="4">
        <v>0</v>
      </c>
      <c r="J31" s="4">
        <v>0</v>
      </c>
      <c r="K31" s="2">
        <f t="shared" si="0"/>
        <v>1000</v>
      </c>
      <c r="L31" s="41" t="s">
        <v>80</v>
      </c>
    </row>
    <row r="32" spans="1:12" ht="18" customHeight="1" thickBot="1">
      <c r="A32" s="42"/>
      <c r="B32" s="43" t="s">
        <v>58</v>
      </c>
      <c r="C32" s="44"/>
      <c r="D32" s="43"/>
      <c r="E32" s="45"/>
      <c r="F32" s="46">
        <f>SUM(F11:F31)</f>
        <v>18524400</v>
      </c>
      <c r="G32" s="46">
        <f>SUM(G11:G31)</f>
        <v>13502000</v>
      </c>
      <c r="H32" s="46">
        <f>SUM(F32:G32)</f>
        <v>32026400</v>
      </c>
      <c r="I32" s="46">
        <f>SUM(I11:I31)</f>
        <v>210000</v>
      </c>
      <c r="J32" s="46">
        <f>SUM(J11:J31)</f>
        <v>4061200</v>
      </c>
      <c r="K32" s="46">
        <f t="shared" si="0"/>
        <v>36297600</v>
      </c>
      <c r="L32" s="48"/>
    </row>
    <row r="33" spans="1:12" ht="18" customHeight="1">
      <c r="A33" s="49"/>
      <c r="B33" s="37" t="s">
        <v>59</v>
      </c>
      <c r="C33" s="37"/>
      <c r="D33" s="37"/>
      <c r="E33" s="38"/>
      <c r="F33" s="67"/>
      <c r="G33" s="67"/>
      <c r="H33" s="67"/>
      <c r="I33" s="67"/>
      <c r="J33" s="67"/>
      <c r="K33" s="68"/>
      <c r="L33" s="108"/>
    </row>
    <row r="34" spans="1:12" ht="18" customHeight="1">
      <c r="A34" s="28"/>
      <c r="B34" s="29"/>
      <c r="C34" s="29" t="s">
        <v>12</v>
      </c>
      <c r="D34" s="24"/>
      <c r="E34" s="30"/>
      <c r="F34" s="52"/>
      <c r="G34" s="52"/>
      <c r="H34" s="52"/>
      <c r="I34" s="6"/>
      <c r="J34" s="2"/>
      <c r="K34" s="27">
        <f>SUM(K35:K55)</f>
        <v>32249051</v>
      </c>
      <c r="L34" s="17"/>
    </row>
    <row r="35" spans="1:12" ht="30" customHeight="1">
      <c r="A35" s="22"/>
      <c r="B35" s="19"/>
      <c r="C35" s="19"/>
      <c r="D35" s="25" t="s">
        <v>19</v>
      </c>
      <c r="E35" s="26"/>
      <c r="F35" s="2">
        <v>10453000</v>
      </c>
      <c r="G35" s="2">
        <v>8747260</v>
      </c>
      <c r="H35" s="2">
        <f t="shared" ref="H35:H53" si="2">SUM(F35:G35)</f>
        <v>19200260</v>
      </c>
      <c r="I35" s="2">
        <v>5000</v>
      </c>
      <c r="J35" s="4"/>
      <c r="K35" s="27">
        <f>SUM(H35:J35)</f>
        <v>19205260</v>
      </c>
      <c r="L35" s="31" t="s">
        <v>152</v>
      </c>
    </row>
    <row r="36" spans="1:12" ht="18.75" customHeight="1">
      <c r="A36" s="28"/>
      <c r="B36" s="29"/>
      <c r="C36" s="29"/>
      <c r="D36" s="98" t="s">
        <v>20</v>
      </c>
      <c r="E36" s="30"/>
      <c r="F36" s="4">
        <v>1432000</v>
      </c>
      <c r="G36" s="4">
        <v>854898</v>
      </c>
      <c r="H36" s="2">
        <f t="shared" si="2"/>
        <v>2286898</v>
      </c>
      <c r="I36" s="2">
        <v>0</v>
      </c>
      <c r="J36" s="4"/>
      <c r="K36" s="27">
        <f t="shared" ref="K36:K55" si="3">SUM(H36:J36)</f>
        <v>2286898</v>
      </c>
      <c r="L36" s="31" t="s">
        <v>181</v>
      </c>
    </row>
    <row r="37" spans="1:12" ht="30" customHeight="1">
      <c r="A37" s="32"/>
      <c r="B37" s="33"/>
      <c r="C37" s="33"/>
      <c r="D37" s="97" t="s">
        <v>13</v>
      </c>
      <c r="E37" s="34"/>
      <c r="F37" s="1">
        <v>1155200</v>
      </c>
      <c r="G37" s="1">
        <v>698200</v>
      </c>
      <c r="H37" s="2">
        <f t="shared" si="2"/>
        <v>1853400</v>
      </c>
      <c r="I37" s="2">
        <v>0</v>
      </c>
      <c r="J37" s="4"/>
      <c r="K37" s="27">
        <f t="shared" si="3"/>
        <v>1853400</v>
      </c>
      <c r="L37" s="31" t="s">
        <v>153</v>
      </c>
    </row>
    <row r="38" spans="1:12" ht="18.75" customHeight="1">
      <c r="A38" s="22"/>
      <c r="B38" s="19"/>
      <c r="C38" s="19"/>
      <c r="D38" s="25" t="s">
        <v>7</v>
      </c>
      <c r="E38" s="26"/>
      <c r="F38" s="2">
        <v>125000</v>
      </c>
      <c r="G38" s="2">
        <v>0</v>
      </c>
      <c r="H38" s="2">
        <f t="shared" si="2"/>
        <v>125000</v>
      </c>
      <c r="I38" s="2">
        <v>0</v>
      </c>
      <c r="J38" s="4"/>
      <c r="K38" s="27">
        <f t="shared" si="3"/>
        <v>125000</v>
      </c>
      <c r="L38" s="31" t="s">
        <v>184</v>
      </c>
    </row>
    <row r="39" spans="1:12" ht="30" customHeight="1">
      <c r="A39" s="22"/>
      <c r="B39" s="19"/>
      <c r="C39" s="19"/>
      <c r="D39" s="25" t="s">
        <v>35</v>
      </c>
      <c r="E39" s="26"/>
      <c r="F39" s="2">
        <v>1365000</v>
      </c>
      <c r="G39" s="2">
        <v>840000</v>
      </c>
      <c r="H39" s="2">
        <f t="shared" si="2"/>
        <v>2205000</v>
      </c>
      <c r="I39" s="2">
        <v>47000</v>
      </c>
      <c r="J39" s="4"/>
      <c r="K39" s="27">
        <f t="shared" si="3"/>
        <v>2252000</v>
      </c>
      <c r="L39" s="109" t="s">
        <v>154</v>
      </c>
    </row>
    <row r="40" spans="1:12" ht="30" customHeight="1">
      <c r="A40" s="22"/>
      <c r="B40" s="19"/>
      <c r="C40" s="19"/>
      <c r="D40" s="25" t="s">
        <v>36</v>
      </c>
      <c r="E40" s="26"/>
      <c r="F40" s="2">
        <v>40000</v>
      </c>
      <c r="G40" s="2">
        <v>900778</v>
      </c>
      <c r="H40" s="27">
        <f t="shared" si="2"/>
        <v>940778</v>
      </c>
      <c r="I40" s="2">
        <v>0</v>
      </c>
      <c r="J40" s="3"/>
      <c r="K40" s="2">
        <f t="shared" si="3"/>
        <v>940778</v>
      </c>
      <c r="L40" s="74" t="s">
        <v>155</v>
      </c>
    </row>
    <row r="41" spans="1:12" ht="18.75" customHeight="1">
      <c r="A41" s="22"/>
      <c r="B41" s="19"/>
      <c r="C41" s="19"/>
      <c r="D41" s="25" t="s">
        <v>50</v>
      </c>
      <c r="E41" s="26"/>
      <c r="F41" s="2">
        <v>544000</v>
      </c>
      <c r="G41" s="2">
        <v>0</v>
      </c>
      <c r="H41" s="2">
        <f t="shared" si="2"/>
        <v>544000</v>
      </c>
      <c r="I41" s="2">
        <v>0</v>
      </c>
      <c r="J41" s="4"/>
      <c r="K41" s="27">
        <f t="shared" si="3"/>
        <v>544000</v>
      </c>
      <c r="L41" s="31" t="s">
        <v>156</v>
      </c>
    </row>
    <row r="42" spans="1:12" ht="18.75" customHeight="1">
      <c r="A42" s="22"/>
      <c r="B42" s="19"/>
      <c r="C42" s="19"/>
      <c r="D42" s="25" t="s">
        <v>23</v>
      </c>
      <c r="E42" s="26"/>
      <c r="F42" s="2">
        <v>70000</v>
      </c>
      <c r="G42" s="2">
        <v>0</v>
      </c>
      <c r="H42" s="2">
        <f t="shared" si="2"/>
        <v>70000</v>
      </c>
      <c r="I42" s="2">
        <v>0</v>
      </c>
      <c r="J42" s="4"/>
      <c r="K42" s="27">
        <f t="shared" si="3"/>
        <v>70000</v>
      </c>
      <c r="L42" s="31" t="s">
        <v>185</v>
      </c>
    </row>
    <row r="43" spans="1:12" ht="18.75" customHeight="1">
      <c r="A43" s="22"/>
      <c r="B43" s="19"/>
      <c r="C43" s="19"/>
      <c r="D43" s="25" t="s">
        <v>14</v>
      </c>
      <c r="E43" s="26"/>
      <c r="F43" s="2">
        <v>1220000</v>
      </c>
      <c r="G43" s="2">
        <v>421620</v>
      </c>
      <c r="H43" s="2">
        <f t="shared" si="2"/>
        <v>1641620</v>
      </c>
      <c r="I43" s="2">
        <v>10000</v>
      </c>
      <c r="J43" s="4"/>
      <c r="K43" s="27">
        <f t="shared" si="3"/>
        <v>1651620</v>
      </c>
      <c r="L43" s="31" t="s">
        <v>157</v>
      </c>
    </row>
    <row r="44" spans="1:12" ht="18.75" customHeight="1">
      <c r="A44" s="36"/>
      <c r="B44" s="37"/>
      <c r="C44" s="37"/>
      <c r="D44" s="99" t="s">
        <v>15</v>
      </c>
      <c r="E44" s="38"/>
      <c r="F44" s="2">
        <v>380000</v>
      </c>
      <c r="G44" s="2">
        <v>510372</v>
      </c>
      <c r="H44" s="2">
        <f t="shared" si="2"/>
        <v>890372</v>
      </c>
      <c r="I44" s="2">
        <v>10000</v>
      </c>
      <c r="J44" s="4"/>
      <c r="K44" s="27">
        <f t="shared" si="3"/>
        <v>900372</v>
      </c>
      <c r="L44" s="31" t="s">
        <v>186</v>
      </c>
    </row>
    <row r="45" spans="1:12" ht="18.75" customHeight="1">
      <c r="A45" s="22"/>
      <c r="B45" s="19"/>
      <c r="C45" s="19"/>
      <c r="D45" s="25" t="s">
        <v>16</v>
      </c>
      <c r="E45" s="26"/>
      <c r="F45" s="2">
        <v>735000</v>
      </c>
      <c r="G45" s="2">
        <v>70000</v>
      </c>
      <c r="H45" s="2">
        <f t="shared" si="2"/>
        <v>805000</v>
      </c>
      <c r="I45" s="2">
        <v>0</v>
      </c>
      <c r="J45" s="4"/>
      <c r="K45" s="27">
        <f t="shared" si="3"/>
        <v>805000</v>
      </c>
      <c r="L45" s="31" t="s">
        <v>176</v>
      </c>
    </row>
    <row r="46" spans="1:12" ht="18.75" customHeight="1">
      <c r="A46" s="22"/>
      <c r="B46" s="19"/>
      <c r="C46" s="19"/>
      <c r="D46" s="25" t="s">
        <v>138</v>
      </c>
      <c r="E46" s="26"/>
      <c r="F46" s="2">
        <v>250000</v>
      </c>
      <c r="G46" s="2">
        <v>0</v>
      </c>
      <c r="H46" s="2">
        <f t="shared" si="2"/>
        <v>250000</v>
      </c>
      <c r="I46" s="2">
        <v>0</v>
      </c>
      <c r="J46" s="4"/>
      <c r="K46" s="27">
        <f t="shared" si="3"/>
        <v>250000</v>
      </c>
      <c r="L46" s="31" t="s">
        <v>189</v>
      </c>
    </row>
    <row r="47" spans="1:12" ht="18.75" customHeight="1">
      <c r="A47" s="22"/>
      <c r="B47" s="19"/>
      <c r="C47" s="19"/>
      <c r="D47" s="25" t="s">
        <v>8</v>
      </c>
      <c r="E47" s="26"/>
      <c r="F47" s="2">
        <v>200000</v>
      </c>
      <c r="G47" s="2">
        <v>314696</v>
      </c>
      <c r="H47" s="2">
        <f t="shared" si="2"/>
        <v>514696</v>
      </c>
      <c r="I47" s="2">
        <v>5000</v>
      </c>
      <c r="J47" s="4"/>
      <c r="K47" s="27">
        <f t="shared" si="3"/>
        <v>519696</v>
      </c>
      <c r="L47" s="31" t="s">
        <v>180</v>
      </c>
    </row>
    <row r="48" spans="1:12" ht="18.75" customHeight="1">
      <c r="A48" s="28"/>
      <c r="B48" s="29"/>
      <c r="C48" s="29"/>
      <c r="D48" s="98" t="s">
        <v>48</v>
      </c>
      <c r="E48" s="30"/>
      <c r="F48" s="2">
        <v>170000</v>
      </c>
      <c r="G48" s="2">
        <v>20500</v>
      </c>
      <c r="H48" s="2">
        <f t="shared" si="2"/>
        <v>190500</v>
      </c>
      <c r="I48" s="2">
        <v>0</v>
      </c>
      <c r="J48" s="4"/>
      <c r="K48" s="27">
        <f t="shared" si="3"/>
        <v>190500</v>
      </c>
      <c r="L48" s="31" t="s">
        <v>187</v>
      </c>
    </row>
    <row r="49" spans="1:12" ht="18.75" customHeight="1">
      <c r="A49" s="22"/>
      <c r="B49" s="19"/>
      <c r="C49" s="19"/>
      <c r="D49" s="25" t="s">
        <v>9</v>
      </c>
      <c r="E49" s="26"/>
      <c r="F49" s="2">
        <v>200000</v>
      </c>
      <c r="G49" s="2">
        <v>82890</v>
      </c>
      <c r="H49" s="2">
        <f t="shared" si="2"/>
        <v>282890</v>
      </c>
      <c r="I49" s="2">
        <v>0</v>
      </c>
      <c r="J49" s="4"/>
      <c r="K49" s="27">
        <f t="shared" si="3"/>
        <v>282890</v>
      </c>
      <c r="L49" s="31" t="s">
        <v>158</v>
      </c>
    </row>
    <row r="50" spans="1:12" ht="18" customHeight="1">
      <c r="A50" s="28"/>
      <c r="B50" s="29"/>
      <c r="C50" s="29"/>
      <c r="D50" s="98" t="s">
        <v>24</v>
      </c>
      <c r="E50" s="30"/>
      <c r="F50" s="4">
        <v>35000</v>
      </c>
      <c r="G50" s="4">
        <v>0</v>
      </c>
      <c r="H50" s="2">
        <f t="shared" si="2"/>
        <v>35000</v>
      </c>
      <c r="I50" s="2">
        <v>0</v>
      </c>
      <c r="J50" s="4"/>
      <c r="K50" s="27">
        <f t="shared" si="3"/>
        <v>35000</v>
      </c>
      <c r="L50" s="17" t="s">
        <v>159</v>
      </c>
    </row>
    <row r="51" spans="1:12" ht="18.75" customHeight="1">
      <c r="A51" s="22"/>
      <c r="B51" s="19"/>
      <c r="C51" s="19"/>
      <c r="D51" s="25" t="s">
        <v>26</v>
      </c>
      <c r="E51" s="26"/>
      <c r="F51" s="2">
        <v>100000</v>
      </c>
      <c r="G51" s="2">
        <v>0</v>
      </c>
      <c r="H51" s="2">
        <f t="shared" si="2"/>
        <v>100000</v>
      </c>
      <c r="I51" s="2">
        <v>0</v>
      </c>
      <c r="J51" s="4"/>
      <c r="K51" s="27">
        <f t="shared" si="3"/>
        <v>100000</v>
      </c>
      <c r="L51" s="31" t="s">
        <v>70</v>
      </c>
    </row>
    <row r="52" spans="1:12" ht="18" customHeight="1">
      <c r="A52" s="22"/>
      <c r="B52" s="19"/>
      <c r="C52" s="19"/>
      <c r="D52" s="25" t="s">
        <v>27</v>
      </c>
      <c r="E52" s="26"/>
      <c r="F52" s="2">
        <v>32000</v>
      </c>
      <c r="G52" s="2">
        <v>0</v>
      </c>
      <c r="H52" s="2">
        <f t="shared" si="2"/>
        <v>32000</v>
      </c>
      <c r="I52" s="27">
        <v>0</v>
      </c>
      <c r="J52" s="4"/>
      <c r="K52" s="72">
        <f t="shared" si="3"/>
        <v>32000</v>
      </c>
      <c r="L52" s="17" t="s">
        <v>177</v>
      </c>
    </row>
    <row r="53" spans="1:12" ht="18" customHeight="1">
      <c r="A53" s="22"/>
      <c r="B53" s="19"/>
      <c r="C53" s="19"/>
      <c r="D53" s="25" t="s">
        <v>17</v>
      </c>
      <c r="E53" s="26"/>
      <c r="F53" s="2">
        <v>25000</v>
      </c>
      <c r="G53" s="2">
        <v>40786</v>
      </c>
      <c r="H53" s="2">
        <f t="shared" si="2"/>
        <v>65786</v>
      </c>
      <c r="I53" s="2">
        <v>0</v>
      </c>
      <c r="J53" s="4"/>
      <c r="K53" s="27">
        <f t="shared" si="3"/>
        <v>65786</v>
      </c>
      <c r="L53" s="17" t="s">
        <v>46</v>
      </c>
    </row>
    <row r="54" spans="1:12" ht="18" customHeight="1">
      <c r="A54" s="22"/>
      <c r="B54" s="19"/>
      <c r="C54" s="19"/>
      <c r="D54" s="25" t="s">
        <v>47</v>
      </c>
      <c r="E54" s="26"/>
      <c r="F54" s="2">
        <v>100000</v>
      </c>
      <c r="G54" s="2">
        <v>0</v>
      </c>
      <c r="H54" s="2">
        <f>SUM(F54:G54)</f>
        <v>100000</v>
      </c>
      <c r="I54" s="2">
        <v>0</v>
      </c>
      <c r="J54" s="4"/>
      <c r="K54" s="27">
        <f t="shared" si="3"/>
        <v>100000</v>
      </c>
      <c r="L54" s="17" t="s">
        <v>160</v>
      </c>
    </row>
    <row r="55" spans="1:12" ht="18" customHeight="1">
      <c r="A55" s="22"/>
      <c r="B55" s="19"/>
      <c r="C55" s="19"/>
      <c r="D55" s="25" t="s">
        <v>21</v>
      </c>
      <c r="E55" s="26"/>
      <c r="F55" s="2">
        <v>38851</v>
      </c>
      <c r="G55" s="2">
        <v>0</v>
      </c>
      <c r="H55" s="2">
        <f>SUM(F55:G55)</f>
        <v>38851</v>
      </c>
      <c r="I55" s="2">
        <v>0</v>
      </c>
      <c r="J55" s="5"/>
      <c r="K55" s="27">
        <f t="shared" si="3"/>
        <v>38851</v>
      </c>
      <c r="L55" s="31" t="s">
        <v>161</v>
      </c>
    </row>
    <row r="56" spans="1:12" ht="18" customHeight="1">
      <c r="A56" s="22"/>
      <c r="B56" s="19"/>
      <c r="C56" s="19" t="s">
        <v>18</v>
      </c>
      <c r="D56" s="23"/>
      <c r="E56" s="26"/>
      <c r="F56" s="2"/>
      <c r="G56" s="2"/>
      <c r="H56" s="2"/>
      <c r="I56" s="2"/>
      <c r="J56" s="6"/>
      <c r="K56" s="27">
        <f>SUM(K57:K74)</f>
        <v>3397713</v>
      </c>
      <c r="L56" s="17"/>
    </row>
    <row r="57" spans="1:12" ht="18.75" customHeight="1">
      <c r="A57" s="28"/>
      <c r="B57" s="29"/>
      <c r="C57" s="29"/>
      <c r="D57" s="98" t="s">
        <v>19</v>
      </c>
      <c r="E57" s="30"/>
      <c r="F57" s="7"/>
      <c r="G57" s="7"/>
      <c r="H57" s="7"/>
      <c r="I57" s="7"/>
      <c r="J57" s="2">
        <v>2120000</v>
      </c>
      <c r="K57" s="27">
        <f t="shared" ref="K57:K74" si="4">SUM(F57:J57)</f>
        <v>2120000</v>
      </c>
      <c r="L57" s="31" t="s">
        <v>71</v>
      </c>
    </row>
    <row r="58" spans="1:12" ht="18" customHeight="1">
      <c r="A58" s="22"/>
      <c r="B58" s="19"/>
      <c r="C58" s="19"/>
      <c r="D58" s="25" t="s">
        <v>20</v>
      </c>
      <c r="E58" s="26"/>
      <c r="F58" s="7"/>
      <c r="G58" s="7"/>
      <c r="H58" s="7"/>
      <c r="I58" s="7"/>
      <c r="J58" s="2">
        <v>358000</v>
      </c>
      <c r="K58" s="27">
        <f t="shared" si="4"/>
        <v>358000</v>
      </c>
      <c r="L58" s="31" t="s">
        <v>162</v>
      </c>
    </row>
    <row r="59" spans="1:12" ht="18" customHeight="1">
      <c r="A59" s="22"/>
      <c r="B59" s="19"/>
      <c r="C59" s="19"/>
      <c r="D59" s="25" t="s">
        <v>13</v>
      </c>
      <c r="E59" s="19"/>
      <c r="F59" s="7"/>
      <c r="G59" s="7"/>
      <c r="H59" s="7"/>
      <c r="I59" s="7"/>
      <c r="J59" s="2">
        <v>50000</v>
      </c>
      <c r="K59" s="27">
        <f t="shared" si="4"/>
        <v>50000</v>
      </c>
      <c r="L59" s="31" t="s">
        <v>89</v>
      </c>
    </row>
    <row r="60" spans="1:12" ht="18" customHeight="1">
      <c r="A60" s="22"/>
      <c r="B60" s="19"/>
      <c r="C60" s="19"/>
      <c r="D60" s="25" t="s">
        <v>7</v>
      </c>
      <c r="E60" s="19"/>
      <c r="F60" s="4"/>
      <c r="G60" s="9"/>
      <c r="H60" s="9"/>
      <c r="I60" s="9"/>
      <c r="J60" s="8">
        <v>30000</v>
      </c>
      <c r="K60" s="27">
        <f t="shared" si="4"/>
        <v>30000</v>
      </c>
      <c r="L60" s="31" t="s">
        <v>76</v>
      </c>
    </row>
    <row r="61" spans="1:12" ht="18.75" customHeight="1">
      <c r="A61" s="22"/>
      <c r="B61" s="19"/>
      <c r="C61" s="19"/>
      <c r="D61" s="25" t="s">
        <v>35</v>
      </c>
      <c r="E61" s="19"/>
      <c r="F61" s="4"/>
      <c r="G61" s="9"/>
      <c r="H61" s="9"/>
      <c r="I61" s="9"/>
      <c r="J61" s="8">
        <v>242000</v>
      </c>
      <c r="K61" s="27">
        <f t="shared" si="4"/>
        <v>242000</v>
      </c>
      <c r="L61" s="31" t="s">
        <v>163</v>
      </c>
    </row>
    <row r="62" spans="1:12" ht="18.75" customHeight="1">
      <c r="A62" s="22"/>
      <c r="B62" s="19"/>
      <c r="C62" s="19"/>
      <c r="D62" s="25" t="s">
        <v>36</v>
      </c>
      <c r="E62" s="26"/>
      <c r="F62" s="4"/>
      <c r="G62" s="4"/>
      <c r="H62" s="4"/>
      <c r="I62" s="4"/>
      <c r="J62" s="2">
        <v>200000</v>
      </c>
      <c r="K62" s="27">
        <f t="shared" si="4"/>
        <v>200000</v>
      </c>
      <c r="L62" s="31" t="s">
        <v>182</v>
      </c>
    </row>
    <row r="63" spans="1:12" ht="18" customHeight="1">
      <c r="A63" s="22"/>
      <c r="B63" s="19"/>
      <c r="C63" s="19"/>
      <c r="D63" s="25" t="s">
        <v>23</v>
      </c>
      <c r="E63" s="26"/>
      <c r="F63" s="7"/>
      <c r="G63" s="7"/>
      <c r="H63" s="7"/>
      <c r="I63" s="7"/>
      <c r="J63" s="2">
        <v>20000</v>
      </c>
      <c r="K63" s="27">
        <f t="shared" si="4"/>
        <v>20000</v>
      </c>
      <c r="L63" s="31" t="s">
        <v>164</v>
      </c>
    </row>
    <row r="64" spans="1:12" ht="18" customHeight="1">
      <c r="A64" s="28"/>
      <c r="B64" s="29"/>
      <c r="C64" s="29"/>
      <c r="D64" s="98" t="s">
        <v>14</v>
      </c>
      <c r="E64" s="30"/>
      <c r="F64" s="7"/>
      <c r="G64" s="7"/>
      <c r="H64" s="7"/>
      <c r="I64" s="7"/>
      <c r="J64" s="2">
        <v>30000</v>
      </c>
      <c r="K64" s="27">
        <f t="shared" si="4"/>
        <v>30000</v>
      </c>
      <c r="L64" s="17" t="s">
        <v>72</v>
      </c>
    </row>
    <row r="65" spans="1:13" ht="18.75" customHeight="1">
      <c r="A65" s="22"/>
      <c r="B65" s="19"/>
      <c r="C65" s="19"/>
      <c r="D65" s="25" t="s">
        <v>15</v>
      </c>
      <c r="E65" s="26"/>
      <c r="F65" s="7"/>
      <c r="G65" s="7"/>
      <c r="H65" s="7"/>
      <c r="I65" s="7"/>
      <c r="J65" s="2">
        <v>60000</v>
      </c>
      <c r="K65" s="27">
        <f t="shared" si="4"/>
        <v>60000</v>
      </c>
      <c r="L65" s="31" t="s">
        <v>183</v>
      </c>
    </row>
    <row r="66" spans="1:13" ht="18.75" customHeight="1">
      <c r="A66" s="22"/>
      <c r="B66" s="19"/>
      <c r="C66" s="19"/>
      <c r="D66" s="25" t="s">
        <v>49</v>
      </c>
      <c r="E66" s="26"/>
      <c r="F66" s="7"/>
      <c r="G66" s="7"/>
      <c r="H66" s="7"/>
      <c r="I66" s="7"/>
      <c r="J66" s="2">
        <v>40000</v>
      </c>
      <c r="K66" s="27">
        <f t="shared" si="4"/>
        <v>40000</v>
      </c>
      <c r="L66" s="31" t="s">
        <v>178</v>
      </c>
    </row>
    <row r="67" spans="1:13" ht="18" customHeight="1">
      <c r="A67" s="22"/>
      <c r="B67" s="19"/>
      <c r="C67" s="19"/>
      <c r="D67" s="25" t="s">
        <v>8</v>
      </c>
      <c r="E67" s="26"/>
      <c r="F67" s="7"/>
      <c r="G67" s="7"/>
      <c r="H67" s="7"/>
      <c r="I67" s="7"/>
      <c r="J67" s="2">
        <v>80000</v>
      </c>
      <c r="K67" s="27">
        <f t="shared" si="4"/>
        <v>80000</v>
      </c>
      <c r="L67" s="17" t="s">
        <v>108</v>
      </c>
    </row>
    <row r="68" spans="1:13" ht="18" customHeight="1">
      <c r="A68" s="22"/>
      <c r="B68" s="19"/>
      <c r="C68" s="19"/>
      <c r="D68" s="25" t="s">
        <v>48</v>
      </c>
      <c r="E68" s="26"/>
      <c r="F68" s="4"/>
      <c r="G68" s="3"/>
      <c r="H68" s="4"/>
      <c r="I68" s="4"/>
      <c r="J68" s="2">
        <v>30000</v>
      </c>
      <c r="K68" s="2">
        <f t="shared" si="4"/>
        <v>30000</v>
      </c>
      <c r="L68" s="17" t="s">
        <v>86</v>
      </c>
    </row>
    <row r="69" spans="1:13" ht="18" customHeight="1">
      <c r="A69" s="22"/>
      <c r="B69" s="19"/>
      <c r="C69" s="19"/>
      <c r="D69" s="25" t="s">
        <v>9</v>
      </c>
      <c r="E69" s="38"/>
      <c r="F69" s="7"/>
      <c r="G69" s="7"/>
      <c r="H69" s="7"/>
      <c r="I69" s="7"/>
      <c r="J69" s="2">
        <v>50000</v>
      </c>
      <c r="K69" s="27">
        <f t="shared" si="4"/>
        <v>50000</v>
      </c>
      <c r="L69" s="31" t="s">
        <v>165</v>
      </c>
    </row>
    <row r="70" spans="1:13" ht="18" customHeight="1">
      <c r="A70" s="22"/>
      <c r="B70" s="19"/>
      <c r="C70" s="19"/>
      <c r="D70" s="25" t="s">
        <v>24</v>
      </c>
      <c r="E70" s="26"/>
      <c r="F70" s="7"/>
      <c r="G70" s="7"/>
      <c r="H70" s="7"/>
      <c r="I70" s="7"/>
      <c r="J70" s="2">
        <v>20000</v>
      </c>
      <c r="K70" s="27">
        <f t="shared" si="4"/>
        <v>20000</v>
      </c>
      <c r="L70" s="31" t="s">
        <v>63</v>
      </c>
    </row>
    <row r="71" spans="1:13" ht="18" customHeight="1">
      <c r="A71" s="22"/>
      <c r="B71" s="19"/>
      <c r="C71" s="19"/>
      <c r="D71" s="25" t="s">
        <v>26</v>
      </c>
      <c r="E71" s="26"/>
      <c r="F71" s="7"/>
      <c r="G71" s="7"/>
      <c r="H71" s="7"/>
      <c r="I71" s="7"/>
      <c r="J71" s="2">
        <v>30000</v>
      </c>
      <c r="K71" s="27">
        <f t="shared" si="4"/>
        <v>30000</v>
      </c>
      <c r="L71" s="31" t="s">
        <v>70</v>
      </c>
    </row>
    <row r="72" spans="1:13" ht="18" customHeight="1">
      <c r="A72" s="22"/>
      <c r="B72" s="19"/>
      <c r="C72" s="19"/>
      <c r="D72" s="25" t="s">
        <v>27</v>
      </c>
      <c r="E72" s="26"/>
      <c r="F72" s="7"/>
      <c r="G72" s="7"/>
      <c r="H72" s="7"/>
      <c r="I72" s="7"/>
      <c r="J72" s="2">
        <v>8000</v>
      </c>
      <c r="K72" s="27">
        <f t="shared" si="4"/>
        <v>8000</v>
      </c>
      <c r="L72" s="17" t="s">
        <v>177</v>
      </c>
    </row>
    <row r="73" spans="1:13" ht="18" customHeight="1">
      <c r="A73" s="22"/>
      <c r="B73" s="19"/>
      <c r="C73" s="19"/>
      <c r="D73" s="25" t="s">
        <v>17</v>
      </c>
      <c r="E73" s="26"/>
      <c r="F73" s="7"/>
      <c r="G73" s="7"/>
      <c r="H73" s="7"/>
      <c r="I73" s="7"/>
      <c r="J73" s="2">
        <v>20000</v>
      </c>
      <c r="K73" s="27">
        <f t="shared" si="4"/>
        <v>20000</v>
      </c>
      <c r="L73" s="17" t="s">
        <v>109</v>
      </c>
    </row>
    <row r="74" spans="1:13" ht="18" customHeight="1">
      <c r="A74" s="22"/>
      <c r="B74" s="19"/>
      <c r="C74" s="19"/>
      <c r="D74" s="25" t="s">
        <v>21</v>
      </c>
      <c r="E74" s="26"/>
      <c r="F74" s="5"/>
      <c r="G74" s="5"/>
      <c r="H74" s="5"/>
      <c r="I74" s="5"/>
      <c r="J74" s="2">
        <v>9713</v>
      </c>
      <c r="K74" s="27">
        <f t="shared" si="4"/>
        <v>9713</v>
      </c>
      <c r="L74" s="31" t="s">
        <v>161</v>
      </c>
    </row>
    <row r="75" spans="1:13" ht="18" customHeight="1" thickBot="1">
      <c r="A75" s="42"/>
      <c r="B75" s="43" t="s">
        <v>60</v>
      </c>
      <c r="C75" s="44"/>
      <c r="D75" s="43"/>
      <c r="E75" s="45"/>
      <c r="F75" s="46">
        <f>SUM(F35:F73)</f>
        <v>18670051</v>
      </c>
      <c r="G75" s="46">
        <f>SUM(G35:G73)</f>
        <v>13502000</v>
      </c>
      <c r="H75" s="46">
        <f>SUM(F75:G75)</f>
        <v>32172051</v>
      </c>
      <c r="I75" s="46">
        <f>SUM(I35:I73)</f>
        <v>77000</v>
      </c>
      <c r="J75" s="46">
        <f>SUM(J35:J74)</f>
        <v>3397713</v>
      </c>
      <c r="K75" s="47">
        <f t="shared" ref="K75:K79" si="5">SUM(H75:J75)</f>
        <v>35646764</v>
      </c>
      <c r="L75" s="48"/>
    </row>
    <row r="76" spans="1:13" ht="18" customHeight="1">
      <c r="A76" s="49"/>
      <c r="B76" s="37" t="s">
        <v>81</v>
      </c>
      <c r="C76" s="53"/>
      <c r="D76" s="53"/>
      <c r="E76" s="38"/>
      <c r="F76" s="69">
        <f>F32-F75</f>
        <v>-145651</v>
      </c>
      <c r="G76" s="5">
        <f>G32-G75</f>
        <v>0</v>
      </c>
      <c r="H76" s="5">
        <f>SUM(F76:G76)</f>
        <v>-145651</v>
      </c>
      <c r="I76" s="5">
        <f>I32-I75</f>
        <v>133000</v>
      </c>
      <c r="J76" s="5">
        <f>J32-J75</f>
        <v>663487</v>
      </c>
      <c r="K76" s="5">
        <f t="shared" si="5"/>
        <v>650836</v>
      </c>
      <c r="L76" s="51"/>
      <c r="M76" s="24"/>
    </row>
    <row r="77" spans="1:13" ht="18" customHeight="1">
      <c r="A77" s="49"/>
      <c r="B77" s="37"/>
      <c r="C77" s="53" t="s">
        <v>69</v>
      </c>
      <c r="D77" s="53"/>
      <c r="E77" s="38"/>
      <c r="F77" s="69">
        <v>0</v>
      </c>
      <c r="G77" s="5">
        <v>0</v>
      </c>
      <c r="H77" s="5">
        <f>SUM(F77:G77)</f>
        <v>0</v>
      </c>
      <c r="I77" s="71">
        <v>-100000</v>
      </c>
      <c r="J77" s="5">
        <v>0</v>
      </c>
      <c r="K77" s="5">
        <f t="shared" si="5"/>
        <v>-100000</v>
      </c>
      <c r="L77" s="51" t="s">
        <v>79</v>
      </c>
      <c r="M77" s="24"/>
    </row>
    <row r="78" spans="1:13" ht="18" customHeight="1">
      <c r="A78" s="75"/>
      <c r="B78" s="29"/>
      <c r="C78" s="14" t="s">
        <v>90</v>
      </c>
      <c r="D78" s="14"/>
      <c r="E78" s="79"/>
      <c r="F78" s="76">
        <v>60335</v>
      </c>
      <c r="G78" s="4">
        <v>0</v>
      </c>
      <c r="H78" s="5">
        <f>SUM(F78:G78)</f>
        <v>60335</v>
      </c>
      <c r="I78" s="77">
        <v>-60335</v>
      </c>
      <c r="J78" s="4">
        <v>0</v>
      </c>
      <c r="K78" s="5">
        <f t="shared" si="5"/>
        <v>0</v>
      </c>
      <c r="L78" s="78" t="s">
        <v>92</v>
      </c>
      <c r="M78" s="24"/>
    </row>
    <row r="79" spans="1:13" ht="18" customHeight="1" thickBot="1">
      <c r="A79" s="42"/>
      <c r="B79" s="43"/>
      <c r="C79" s="44" t="s">
        <v>91</v>
      </c>
      <c r="D79" s="44"/>
      <c r="E79" s="45"/>
      <c r="F79" s="73">
        <v>46465</v>
      </c>
      <c r="G79" s="46">
        <v>0</v>
      </c>
      <c r="H79" s="46">
        <f t="shared" ref="H79:H81" si="6">SUM(F79:G79)</f>
        <v>46465</v>
      </c>
      <c r="I79" s="46">
        <v>0</v>
      </c>
      <c r="J79" s="46">
        <v>-46465</v>
      </c>
      <c r="K79" s="46">
        <f t="shared" si="5"/>
        <v>0</v>
      </c>
      <c r="L79" s="48" t="s">
        <v>93</v>
      </c>
      <c r="M79" s="24"/>
    </row>
    <row r="80" spans="1:13" ht="18" customHeight="1">
      <c r="A80" s="49"/>
      <c r="B80" s="37" t="s">
        <v>64</v>
      </c>
      <c r="C80" s="53"/>
      <c r="D80" s="53"/>
      <c r="E80" s="38"/>
      <c r="F80" s="69">
        <f>SUM(F76:F79)</f>
        <v>-38851</v>
      </c>
      <c r="G80" s="69">
        <f t="shared" ref="G80:K80" si="7">SUM(G76:G79)</f>
        <v>0</v>
      </c>
      <c r="H80" s="69">
        <f t="shared" si="7"/>
        <v>-38851</v>
      </c>
      <c r="I80" s="69">
        <f>SUM(I76:I79)</f>
        <v>-27335</v>
      </c>
      <c r="J80" s="69">
        <f t="shared" si="7"/>
        <v>617022</v>
      </c>
      <c r="K80" s="69">
        <f t="shared" si="7"/>
        <v>550836</v>
      </c>
      <c r="L80" s="51"/>
      <c r="M80" s="24"/>
    </row>
    <row r="81" spans="1:13" ht="18.75" customHeight="1">
      <c r="A81" s="18"/>
      <c r="B81" s="19" t="s">
        <v>31</v>
      </c>
      <c r="C81" s="23"/>
      <c r="D81" s="23"/>
      <c r="E81" s="26"/>
      <c r="F81" s="2">
        <v>112999</v>
      </c>
      <c r="G81" s="2">
        <v>0</v>
      </c>
      <c r="H81" s="5">
        <f t="shared" si="6"/>
        <v>112999</v>
      </c>
      <c r="I81" s="2">
        <v>-150000</v>
      </c>
      <c r="J81" s="2">
        <v>4078802</v>
      </c>
      <c r="K81" s="2">
        <f>SUM(H81:J81)</f>
        <v>4041801</v>
      </c>
      <c r="L81" s="31" t="s">
        <v>166</v>
      </c>
      <c r="M81" s="24"/>
    </row>
    <row r="82" spans="1:13" ht="18.75" customHeight="1" thickBot="1">
      <c r="A82" s="54"/>
      <c r="B82" s="55" t="s">
        <v>32</v>
      </c>
      <c r="C82" s="56"/>
      <c r="D82" s="56"/>
      <c r="E82" s="57"/>
      <c r="F82" s="70">
        <f>SUM(F80:F81)</f>
        <v>74148</v>
      </c>
      <c r="G82" s="58">
        <f>SUM(G76:G81)</f>
        <v>0</v>
      </c>
      <c r="H82" s="46">
        <f>SUM(F82:G82)</f>
        <v>74148</v>
      </c>
      <c r="I82" s="58">
        <f>SUM(I80:I81)</f>
        <v>-177335</v>
      </c>
      <c r="J82" s="58">
        <f>SUM(J80:J81)</f>
        <v>4695824</v>
      </c>
      <c r="K82" s="58">
        <f>SUM(K80:K81)</f>
        <v>4592637</v>
      </c>
      <c r="L82" s="96" t="s">
        <v>167</v>
      </c>
    </row>
    <row r="83" spans="1:13" ht="18" customHeight="1">
      <c r="A83" s="59" t="s">
        <v>43</v>
      </c>
      <c r="B83" s="60"/>
      <c r="C83" s="104"/>
      <c r="D83" s="104"/>
      <c r="E83" s="105"/>
      <c r="F83" s="61"/>
      <c r="G83" s="61"/>
      <c r="H83" s="61"/>
      <c r="I83" s="61"/>
      <c r="J83" s="61"/>
      <c r="K83" s="103"/>
      <c r="L83" s="62"/>
    </row>
    <row r="84" spans="1:13" ht="18" customHeight="1">
      <c r="A84" s="59"/>
      <c r="B84" s="60"/>
      <c r="C84" s="60" t="s">
        <v>87</v>
      </c>
      <c r="D84" s="104"/>
      <c r="E84" s="105"/>
      <c r="F84" s="63">
        <v>0</v>
      </c>
      <c r="G84" s="63">
        <v>0</v>
      </c>
      <c r="H84" s="63">
        <f>SUM(F84:G84)</f>
        <v>0</v>
      </c>
      <c r="I84" s="63">
        <v>0</v>
      </c>
      <c r="J84" s="63">
        <v>0</v>
      </c>
      <c r="K84" s="83">
        <f>SUM(H84:J84)</f>
        <v>0</v>
      </c>
      <c r="L84" s="62" t="s">
        <v>168</v>
      </c>
    </row>
    <row r="85" spans="1:13" ht="18" customHeight="1">
      <c r="A85" s="18"/>
      <c r="B85" s="19" t="s">
        <v>40</v>
      </c>
      <c r="C85" s="23"/>
      <c r="D85" s="23"/>
      <c r="E85" s="26"/>
      <c r="F85" s="5">
        <f>SUM(F84)</f>
        <v>0</v>
      </c>
      <c r="G85" s="5">
        <v>0</v>
      </c>
      <c r="H85" s="5">
        <f>SUM(F85:G85)</f>
        <v>0</v>
      </c>
      <c r="I85" s="5">
        <v>0</v>
      </c>
      <c r="J85" s="5">
        <v>0</v>
      </c>
      <c r="K85" s="50">
        <f>SUM(H85:J85)</f>
        <v>0</v>
      </c>
      <c r="L85" s="51"/>
      <c r="M85" s="24"/>
    </row>
    <row r="86" spans="1:13" ht="18" customHeight="1">
      <c r="A86" s="18"/>
      <c r="B86" s="19" t="s">
        <v>41</v>
      </c>
      <c r="C86" s="23"/>
      <c r="D86" s="23"/>
      <c r="E86" s="26"/>
      <c r="F86" s="2">
        <v>18000000</v>
      </c>
      <c r="G86" s="2">
        <v>0</v>
      </c>
      <c r="H86" s="2">
        <f>SUM(F86:G86)</f>
        <v>18000000</v>
      </c>
      <c r="I86" s="2">
        <v>0</v>
      </c>
      <c r="J86" s="2">
        <v>0</v>
      </c>
      <c r="K86" s="50">
        <f>SUM(H86:J86)</f>
        <v>18000000</v>
      </c>
      <c r="L86" s="65" t="s">
        <v>53</v>
      </c>
      <c r="M86" s="24"/>
    </row>
    <row r="87" spans="1:13" ht="18" customHeight="1" thickBot="1">
      <c r="A87" s="42"/>
      <c r="B87" s="43" t="s">
        <v>42</v>
      </c>
      <c r="C87" s="44"/>
      <c r="D87" s="44"/>
      <c r="E87" s="45"/>
      <c r="F87" s="46">
        <f>SUM(F85:F86)</f>
        <v>18000000</v>
      </c>
      <c r="G87" s="46">
        <f>SUM(G85:G86)</f>
        <v>0</v>
      </c>
      <c r="H87" s="46">
        <f>SUM(F87:G87)</f>
        <v>18000000</v>
      </c>
      <c r="I87" s="46">
        <v>0</v>
      </c>
      <c r="J87" s="46">
        <f>SUM(J85:J86)</f>
        <v>0</v>
      </c>
      <c r="K87" s="46">
        <f>SUM(H87:J87)</f>
        <v>18000000</v>
      </c>
      <c r="L87" s="48"/>
    </row>
    <row r="88" spans="1:13" ht="18" customHeight="1">
      <c r="A88" s="59" t="s">
        <v>44</v>
      </c>
      <c r="B88" s="60"/>
      <c r="C88" s="104"/>
      <c r="D88" s="104"/>
      <c r="E88" s="105"/>
      <c r="F88" s="63">
        <f>SUM(F82,F87)</f>
        <v>18074148</v>
      </c>
      <c r="G88" s="63">
        <f>SUM(G82,G87)</f>
        <v>0</v>
      </c>
      <c r="H88" s="63">
        <f>SUM(H82,H87)</f>
        <v>18074148</v>
      </c>
      <c r="I88" s="63">
        <f>SUM(I82,I87)</f>
        <v>-177335</v>
      </c>
      <c r="J88" s="63">
        <f>SUM(J82,J87)</f>
        <v>4695824</v>
      </c>
      <c r="K88" s="63">
        <f>SUM(H88:J88)</f>
        <v>22592637</v>
      </c>
      <c r="L88" s="62"/>
    </row>
    <row r="89" spans="1:13" ht="18" customHeight="1">
      <c r="F89" s="64"/>
      <c r="G89" s="64"/>
      <c r="H89" s="64"/>
      <c r="I89" s="64"/>
      <c r="J89" s="64"/>
      <c r="K89" s="64"/>
    </row>
    <row r="90" spans="1:13" ht="18" customHeight="1">
      <c r="F90" s="64"/>
      <c r="G90" s="64"/>
      <c r="H90" s="64"/>
      <c r="I90" s="64"/>
      <c r="J90" s="64"/>
      <c r="K90" s="64"/>
    </row>
    <row r="91" spans="1:13" ht="18" customHeight="1">
      <c r="F91" s="64"/>
      <c r="G91" s="64"/>
      <c r="H91" s="64"/>
      <c r="I91" s="64"/>
      <c r="J91" s="64"/>
      <c r="K91" s="64"/>
    </row>
    <row r="92" spans="1:13" ht="18" customHeight="1"/>
    <row r="93" spans="1:13" ht="18" customHeight="1"/>
    <row r="94" spans="1:13" ht="18" customHeight="1"/>
  </sheetData>
  <mergeCells count="13">
    <mergeCell ref="D16:D18"/>
    <mergeCell ref="D19:D21"/>
    <mergeCell ref="D24:D25"/>
    <mergeCell ref="A1:L1"/>
    <mergeCell ref="A2:L2"/>
    <mergeCell ref="A4:F4"/>
    <mergeCell ref="A5:E7"/>
    <mergeCell ref="F5:H5"/>
    <mergeCell ref="I5:I7"/>
    <mergeCell ref="J5:J7"/>
    <mergeCell ref="K5:K7"/>
    <mergeCell ref="L5:L7"/>
    <mergeCell ref="H6:H7"/>
  </mergeCells>
  <phoneticPr fontId="1"/>
  <pageMargins left="1.0629921259842521" right="0.23622047244094491" top="0.35433070866141736" bottom="7.874015748031496E-2" header="0.31496062992125984" footer="0.19685039370078741"/>
  <pageSetup paperSize="9" scale="51" orientation="portrait" r:id="rId1"/>
  <headerFooter alignWithMargins="0"/>
  <rowBreaks count="3" manualBreakCount="3">
    <brk id="4" max="16383" man="1"/>
    <brk id="32" max="16383" man="1"/>
    <brk id="33" max="16383" man="1"/>
  </rowBreaks>
  <colBreaks count="1" manualBreakCount="1">
    <brk id="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95"/>
  <sheetViews>
    <sheetView tabSelected="1" view="pageBreakPreview" topLeftCell="D1" zoomScaleNormal="100" zoomScaleSheetLayoutView="100" workbookViewId="0">
      <selection activeCell="K82" sqref="K82"/>
    </sheetView>
  </sheetViews>
  <sheetFormatPr defaultRowHeight="12"/>
  <cols>
    <col min="1" max="1" width="1.25" style="10" customWidth="1"/>
    <col min="2" max="2" width="2.25" style="10" customWidth="1"/>
    <col min="3" max="3" width="1.25" style="10" customWidth="1"/>
    <col min="4" max="4" width="22.5" style="10" customWidth="1"/>
    <col min="5" max="5" width="3.875" style="10" customWidth="1"/>
    <col min="6" max="11" width="22.5" style="10" customWidth="1"/>
    <col min="12" max="16384" width="9" style="10"/>
  </cols>
  <sheetData>
    <row r="1" spans="1:11" ht="31.5" customHeight="1">
      <c r="A1" s="119" t="s">
        <v>111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18" customHeight="1">
      <c r="A2" s="120" t="s">
        <v>112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</row>
    <row r="3" spans="1:11" ht="13.5" customHeight="1">
      <c r="A3" s="100"/>
      <c r="B3" s="100"/>
      <c r="C3" s="100"/>
      <c r="D3" s="100"/>
      <c r="E3" s="100"/>
      <c r="F3" s="100"/>
      <c r="G3" s="100"/>
      <c r="H3" s="81"/>
      <c r="I3" s="100"/>
      <c r="J3" s="100"/>
      <c r="K3" s="100"/>
    </row>
    <row r="4" spans="1:11" ht="18.75" customHeight="1">
      <c r="A4" s="121" t="s">
        <v>33</v>
      </c>
      <c r="B4" s="121"/>
      <c r="C4" s="121"/>
      <c r="D4" s="121"/>
      <c r="E4" s="121"/>
      <c r="F4" s="122"/>
      <c r="G4" s="101"/>
      <c r="H4" s="101"/>
      <c r="I4" s="101"/>
      <c r="J4" s="102"/>
      <c r="K4" s="102" t="s">
        <v>3</v>
      </c>
    </row>
    <row r="5" spans="1:11" ht="22.5" customHeight="1">
      <c r="A5" s="123" t="s">
        <v>30</v>
      </c>
      <c r="B5" s="124"/>
      <c r="C5" s="124"/>
      <c r="D5" s="124"/>
      <c r="E5" s="125"/>
      <c r="F5" s="132" t="s">
        <v>51</v>
      </c>
      <c r="G5" s="133"/>
      <c r="H5" s="134"/>
      <c r="I5" s="135" t="s">
        <v>55</v>
      </c>
      <c r="J5" s="136" t="s">
        <v>28</v>
      </c>
      <c r="K5" s="136" t="s">
        <v>29</v>
      </c>
    </row>
    <row r="6" spans="1:11" ht="17.25" customHeight="1">
      <c r="A6" s="126"/>
      <c r="B6" s="127"/>
      <c r="C6" s="127"/>
      <c r="D6" s="127"/>
      <c r="E6" s="128"/>
      <c r="F6" s="106" t="s">
        <v>66</v>
      </c>
      <c r="G6" s="106" t="s">
        <v>67</v>
      </c>
      <c r="H6" s="140" t="s">
        <v>65</v>
      </c>
      <c r="I6" s="135"/>
      <c r="J6" s="136"/>
      <c r="K6" s="136"/>
    </row>
    <row r="7" spans="1:11" ht="18.75" customHeight="1">
      <c r="A7" s="129"/>
      <c r="B7" s="130"/>
      <c r="C7" s="130"/>
      <c r="D7" s="130"/>
      <c r="E7" s="131"/>
      <c r="F7" s="106" t="s">
        <v>193</v>
      </c>
      <c r="G7" s="66" t="s">
        <v>192</v>
      </c>
      <c r="H7" s="141"/>
      <c r="I7" s="135"/>
      <c r="J7" s="136"/>
      <c r="K7" s="136"/>
    </row>
    <row r="8" spans="1:11" ht="18" customHeight="1">
      <c r="A8" s="13" t="s">
        <v>45</v>
      </c>
      <c r="B8" s="14"/>
      <c r="C8" s="15"/>
      <c r="D8" s="15"/>
      <c r="E8" s="16"/>
      <c r="F8" s="107"/>
      <c r="G8" s="107"/>
      <c r="H8" s="107"/>
      <c r="I8" s="107"/>
      <c r="J8" s="107"/>
      <c r="K8" s="107"/>
    </row>
    <row r="9" spans="1:11" ht="18" customHeight="1">
      <c r="A9" s="18"/>
      <c r="B9" s="19" t="s">
        <v>57</v>
      </c>
      <c r="C9" s="19"/>
      <c r="D9" s="19"/>
      <c r="E9" s="19"/>
      <c r="F9" s="20"/>
      <c r="G9" s="20"/>
      <c r="H9" s="20"/>
      <c r="I9" s="20"/>
      <c r="J9" s="20"/>
      <c r="K9" s="20"/>
    </row>
    <row r="10" spans="1:11" ht="18" customHeight="1">
      <c r="A10" s="22"/>
      <c r="B10" s="19"/>
      <c r="C10" s="19" t="s">
        <v>4</v>
      </c>
      <c r="D10" s="23"/>
      <c r="E10" s="19"/>
      <c r="F10" s="6"/>
      <c r="G10" s="6"/>
      <c r="H10" s="6"/>
      <c r="I10" s="6"/>
      <c r="J10" s="2"/>
      <c r="K10" s="2"/>
    </row>
    <row r="11" spans="1:11" ht="18" customHeight="1">
      <c r="A11" s="22"/>
      <c r="B11" s="19"/>
      <c r="C11" s="19"/>
      <c r="D11" s="25" t="s">
        <v>22</v>
      </c>
      <c r="E11" s="26"/>
      <c r="F11" s="4">
        <v>3400</v>
      </c>
      <c r="G11" s="4">
        <v>0</v>
      </c>
      <c r="H11" s="2">
        <f>SUM(F11:G11)</f>
        <v>3400</v>
      </c>
      <c r="I11" s="4">
        <v>0</v>
      </c>
      <c r="J11" s="1">
        <v>100</v>
      </c>
      <c r="K11" s="2">
        <f>SUM(H11:J11)</f>
        <v>3500</v>
      </c>
    </row>
    <row r="12" spans="1:11" ht="18" customHeight="1">
      <c r="A12" s="22"/>
      <c r="B12" s="19"/>
      <c r="C12" s="19" t="s">
        <v>11</v>
      </c>
      <c r="D12" s="23"/>
      <c r="E12" s="26"/>
      <c r="F12" s="6"/>
      <c r="G12" s="6"/>
      <c r="H12" s="2"/>
      <c r="I12" s="6"/>
      <c r="J12" s="2"/>
      <c r="K12" s="2"/>
    </row>
    <row r="13" spans="1:11" ht="18.75" customHeight="1">
      <c r="A13" s="28"/>
      <c r="B13" s="29"/>
      <c r="C13" s="29"/>
      <c r="D13" s="98" t="s">
        <v>34</v>
      </c>
      <c r="E13" s="30"/>
      <c r="F13" s="2">
        <v>120000</v>
      </c>
      <c r="G13" s="2">
        <v>0</v>
      </c>
      <c r="H13" s="2">
        <f>SUM(F13:G13)</f>
        <v>120000</v>
      </c>
      <c r="I13" s="2">
        <v>0</v>
      </c>
      <c r="J13" s="2">
        <v>120000</v>
      </c>
      <c r="K13" s="2">
        <f t="shared" ref="K13:K32" si="0">SUM(H13:J13)</f>
        <v>240000</v>
      </c>
    </row>
    <row r="14" spans="1:11" ht="18" customHeight="1">
      <c r="A14" s="22"/>
      <c r="B14" s="19"/>
      <c r="C14" s="19"/>
      <c r="D14" s="25" t="s">
        <v>37</v>
      </c>
      <c r="E14" s="26"/>
      <c r="F14" s="4">
        <v>280000</v>
      </c>
      <c r="G14" s="4">
        <v>0</v>
      </c>
      <c r="H14" s="2">
        <f>SUM(F14:G14)</f>
        <v>280000</v>
      </c>
      <c r="I14" s="4">
        <v>0</v>
      </c>
      <c r="J14" s="4">
        <v>420000</v>
      </c>
      <c r="K14" s="2">
        <f t="shared" si="0"/>
        <v>700000</v>
      </c>
    </row>
    <row r="15" spans="1:11" ht="18" customHeight="1">
      <c r="A15" s="22"/>
      <c r="B15" s="19"/>
      <c r="C15" s="19" t="s">
        <v>5</v>
      </c>
      <c r="D15" s="23"/>
      <c r="E15" s="26"/>
      <c r="F15" s="6"/>
      <c r="G15" s="6"/>
      <c r="H15" s="2"/>
      <c r="I15" s="6"/>
      <c r="J15" s="2"/>
      <c r="K15" s="2"/>
    </row>
    <row r="16" spans="1:11" ht="18.75" customHeight="1">
      <c r="A16" s="32"/>
      <c r="B16" s="33"/>
      <c r="C16" s="33"/>
      <c r="D16" s="116" t="s">
        <v>10</v>
      </c>
      <c r="E16" s="34"/>
      <c r="F16" s="35">
        <v>4975000</v>
      </c>
      <c r="G16" s="6">
        <v>0</v>
      </c>
      <c r="H16" s="2">
        <f t="shared" ref="H16:H22" si="1">SUM(F16:G16)</f>
        <v>4975000</v>
      </c>
      <c r="I16" s="6">
        <v>0</v>
      </c>
      <c r="J16" s="2">
        <v>306000</v>
      </c>
      <c r="K16" s="2">
        <f t="shared" si="0"/>
        <v>5281000</v>
      </c>
    </row>
    <row r="17" spans="1:11" ht="18.75" customHeight="1">
      <c r="A17" s="28"/>
      <c r="B17" s="29"/>
      <c r="C17" s="29"/>
      <c r="D17" s="117"/>
      <c r="E17" s="30"/>
      <c r="F17" s="35">
        <v>2000000</v>
      </c>
      <c r="G17" s="6">
        <v>0</v>
      </c>
      <c r="H17" s="2">
        <f t="shared" si="1"/>
        <v>2000000</v>
      </c>
      <c r="I17" s="6">
        <v>0</v>
      </c>
      <c r="J17" s="2">
        <v>440000</v>
      </c>
      <c r="K17" s="2">
        <f t="shared" si="0"/>
        <v>2440000</v>
      </c>
    </row>
    <row r="18" spans="1:11" ht="18.75" customHeight="1">
      <c r="A18" s="36"/>
      <c r="B18" s="37"/>
      <c r="C18" s="37"/>
      <c r="D18" s="118"/>
      <c r="E18" s="38"/>
      <c r="F18" s="8">
        <v>0</v>
      </c>
      <c r="G18" s="2">
        <v>13502000</v>
      </c>
      <c r="H18" s="2">
        <f t="shared" si="1"/>
        <v>13502000</v>
      </c>
      <c r="I18" s="2">
        <v>0</v>
      </c>
      <c r="J18" s="2">
        <v>0</v>
      </c>
      <c r="K18" s="2">
        <f t="shared" si="0"/>
        <v>13502000</v>
      </c>
    </row>
    <row r="19" spans="1:11" ht="18" customHeight="1">
      <c r="A19" s="32"/>
      <c r="B19" s="33"/>
      <c r="C19" s="33"/>
      <c r="D19" s="116" t="s">
        <v>0</v>
      </c>
      <c r="E19" s="34"/>
      <c r="F19" s="8">
        <v>4260000</v>
      </c>
      <c r="G19" s="2">
        <v>0</v>
      </c>
      <c r="H19" s="2">
        <f t="shared" si="1"/>
        <v>4260000</v>
      </c>
      <c r="I19" s="2">
        <v>0</v>
      </c>
      <c r="J19" s="2">
        <v>460000</v>
      </c>
      <c r="K19" s="2">
        <f t="shared" si="0"/>
        <v>4720000</v>
      </c>
    </row>
    <row r="20" spans="1:11" ht="18" customHeight="1">
      <c r="A20" s="28"/>
      <c r="B20" s="29"/>
      <c r="C20" s="29"/>
      <c r="D20" s="117"/>
      <c r="E20" s="30"/>
      <c r="F20" s="8">
        <v>1050000</v>
      </c>
      <c r="G20" s="2">
        <v>0</v>
      </c>
      <c r="H20" s="2">
        <f t="shared" si="1"/>
        <v>1050000</v>
      </c>
      <c r="I20" s="2">
        <v>0</v>
      </c>
      <c r="J20" s="2">
        <v>450000</v>
      </c>
      <c r="K20" s="2">
        <f t="shared" si="0"/>
        <v>1500000</v>
      </c>
    </row>
    <row r="21" spans="1:11" ht="18" customHeight="1">
      <c r="A21" s="36"/>
      <c r="B21" s="37"/>
      <c r="C21" s="37"/>
      <c r="D21" s="118"/>
      <c r="E21" s="38"/>
      <c r="F21" s="35">
        <v>525000</v>
      </c>
      <c r="G21" s="6">
        <v>0</v>
      </c>
      <c r="H21" s="2">
        <f t="shared" si="1"/>
        <v>525000</v>
      </c>
      <c r="I21" s="6">
        <v>0</v>
      </c>
      <c r="J21" s="2">
        <v>225000</v>
      </c>
      <c r="K21" s="2">
        <f t="shared" si="0"/>
        <v>750000</v>
      </c>
    </row>
    <row r="22" spans="1:11" ht="18.75" customHeight="1">
      <c r="A22" s="36"/>
      <c r="B22" s="37"/>
      <c r="C22" s="37"/>
      <c r="D22" s="99" t="s">
        <v>25</v>
      </c>
      <c r="E22" s="38"/>
      <c r="F22" s="4">
        <v>1500000</v>
      </c>
      <c r="G22" s="4">
        <v>0</v>
      </c>
      <c r="H22" s="5">
        <f t="shared" si="1"/>
        <v>1500000</v>
      </c>
      <c r="I22" s="4">
        <v>0</v>
      </c>
      <c r="J22" s="4">
        <v>0</v>
      </c>
      <c r="K22" s="5">
        <f t="shared" si="0"/>
        <v>1500000</v>
      </c>
    </row>
    <row r="23" spans="1:11" ht="18.75" customHeight="1">
      <c r="A23" s="32"/>
      <c r="B23" s="33"/>
      <c r="C23" s="33" t="s">
        <v>6</v>
      </c>
      <c r="D23" s="97"/>
      <c r="E23" s="34"/>
      <c r="F23" s="6"/>
      <c r="G23" s="6"/>
      <c r="H23" s="2"/>
      <c r="I23" s="6"/>
      <c r="J23" s="2"/>
      <c r="K23" s="2"/>
    </row>
    <row r="24" spans="1:11" ht="18.75" customHeight="1">
      <c r="A24" s="32"/>
      <c r="B24" s="33"/>
      <c r="C24" s="33"/>
      <c r="D24" s="116" t="s">
        <v>6</v>
      </c>
      <c r="E24" s="34"/>
      <c r="F24" s="35">
        <v>240000</v>
      </c>
      <c r="G24" s="6">
        <v>0</v>
      </c>
      <c r="H24" s="2">
        <f>SUM(F24:G24)</f>
        <v>240000</v>
      </c>
      <c r="I24" s="6">
        <v>0</v>
      </c>
      <c r="J24" s="2">
        <v>110000</v>
      </c>
      <c r="K24" s="2">
        <f t="shared" si="0"/>
        <v>350000</v>
      </c>
    </row>
    <row r="25" spans="1:11" ht="18.75" customHeight="1">
      <c r="A25" s="36"/>
      <c r="B25" s="37"/>
      <c r="C25" s="37"/>
      <c r="D25" s="118"/>
      <c r="E25" s="38"/>
      <c r="F25" s="35">
        <v>1470000</v>
      </c>
      <c r="G25" s="6">
        <v>0</v>
      </c>
      <c r="H25" s="2">
        <f>SUM(F25:G25)</f>
        <v>1470000</v>
      </c>
      <c r="I25" s="6">
        <v>0</v>
      </c>
      <c r="J25" s="2">
        <v>630000</v>
      </c>
      <c r="K25" s="2">
        <f t="shared" si="0"/>
        <v>2100000</v>
      </c>
    </row>
    <row r="26" spans="1:11" ht="29.25" customHeight="1">
      <c r="A26" s="36"/>
      <c r="B26" s="37"/>
      <c r="C26" s="37"/>
      <c r="D26" s="39" t="s">
        <v>38</v>
      </c>
      <c r="E26" s="38"/>
      <c r="F26" s="6">
        <v>2100000</v>
      </c>
      <c r="G26" s="6">
        <v>0</v>
      </c>
      <c r="H26" s="2">
        <f>SUM(F26:G26)</f>
        <v>2100000</v>
      </c>
      <c r="I26" s="6">
        <v>0</v>
      </c>
      <c r="J26" s="2">
        <v>900000</v>
      </c>
      <c r="K26" s="2">
        <f t="shared" si="0"/>
        <v>3000000</v>
      </c>
    </row>
    <row r="27" spans="1:11" ht="18" customHeight="1">
      <c r="A27" s="22"/>
      <c r="B27" s="19"/>
      <c r="C27" s="19" t="s">
        <v>56</v>
      </c>
      <c r="D27" s="40"/>
      <c r="E27" s="26"/>
      <c r="F27" s="6"/>
      <c r="G27" s="6"/>
      <c r="H27" s="2"/>
      <c r="I27" s="6"/>
      <c r="J27" s="2"/>
      <c r="K27" s="2"/>
    </row>
    <row r="28" spans="1:11" ht="18" customHeight="1">
      <c r="A28" s="22"/>
      <c r="B28" s="19"/>
      <c r="C28" s="19"/>
      <c r="D28" s="40" t="s">
        <v>54</v>
      </c>
      <c r="E28" s="26"/>
      <c r="F28" s="6">
        <v>0</v>
      </c>
      <c r="G28" s="6">
        <v>0</v>
      </c>
      <c r="H28" s="2">
        <f>SUM(F28:G28)</f>
        <v>0</v>
      </c>
      <c r="I28" s="6">
        <v>210000</v>
      </c>
      <c r="J28" s="2">
        <v>0</v>
      </c>
      <c r="K28" s="2">
        <f t="shared" si="0"/>
        <v>210000</v>
      </c>
    </row>
    <row r="29" spans="1:11" ht="18" customHeight="1">
      <c r="A29" s="22"/>
      <c r="B29" s="19"/>
      <c r="C29" s="19" t="s">
        <v>1</v>
      </c>
      <c r="D29" s="23"/>
      <c r="E29" s="26"/>
      <c r="F29" s="6"/>
      <c r="G29" s="6"/>
      <c r="H29" s="2"/>
      <c r="I29" s="6"/>
      <c r="J29" s="2"/>
      <c r="K29" s="2"/>
    </row>
    <row r="30" spans="1:11" ht="18" customHeight="1">
      <c r="A30" s="28"/>
      <c r="B30" s="29"/>
      <c r="C30" s="29"/>
      <c r="D30" s="98" t="s">
        <v>2</v>
      </c>
      <c r="E30" s="30"/>
      <c r="F30" s="6">
        <v>0</v>
      </c>
      <c r="G30" s="6">
        <v>0</v>
      </c>
      <c r="H30" s="2">
        <f>SUM(F30:G30)</f>
        <v>0</v>
      </c>
      <c r="I30" s="6">
        <v>0</v>
      </c>
      <c r="J30" s="2">
        <v>100</v>
      </c>
      <c r="K30" s="2">
        <f t="shared" si="0"/>
        <v>100</v>
      </c>
    </row>
    <row r="31" spans="1:11" ht="18" customHeight="1">
      <c r="A31" s="32"/>
      <c r="B31" s="33"/>
      <c r="C31" s="33"/>
      <c r="D31" s="97" t="s">
        <v>1</v>
      </c>
      <c r="E31" s="34"/>
      <c r="F31" s="4">
        <v>1000</v>
      </c>
      <c r="G31" s="4">
        <v>0</v>
      </c>
      <c r="H31" s="2">
        <f>SUM(F31:G31)</f>
        <v>1000</v>
      </c>
      <c r="I31" s="4">
        <v>0</v>
      </c>
      <c r="J31" s="4">
        <v>0</v>
      </c>
      <c r="K31" s="2">
        <f t="shared" si="0"/>
        <v>1000</v>
      </c>
    </row>
    <row r="32" spans="1:11" ht="18" customHeight="1" thickBot="1">
      <c r="A32" s="42"/>
      <c r="B32" s="43" t="s">
        <v>58</v>
      </c>
      <c r="C32" s="44"/>
      <c r="D32" s="43"/>
      <c r="E32" s="45"/>
      <c r="F32" s="46">
        <f>SUM(F11:F31)</f>
        <v>18524400</v>
      </c>
      <c r="G32" s="46">
        <f>SUM(G11:G31)</f>
        <v>13502000</v>
      </c>
      <c r="H32" s="46">
        <f>SUM(F32:G32)</f>
        <v>32026400</v>
      </c>
      <c r="I32" s="46">
        <f>SUM(I11:I31)</f>
        <v>210000</v>
      </c>
      <c r="J32" s="46">
        <f>SUM(J11:J31)</f>
        <v>4061200</v>
      </c>
      <c r="K32" s="46">
        <f t="shared" si="0"/>
        <v>36297600</v>
      </c>
    </row>
    <row r="33" spans="1:11" ht="18" customHeight="1">
      <c r="A33" s="49"/>
      <c r="B33" s="37" t="s">
        <v>59</v>
      </c>
      <c r="C33" s="37"/>
      <c r="D33" s="37"/>
      <c r="E33" s="38"/>
      <c r="F33" s="67"/>
      <c r="G33" s="67"/>
      <c r="H33" s="67"/>
      <c r="I33" s="67"/>
      <c r="J33" s="67"/>
      <c r="K33" s="67"/>
    </row>
    <row r="34" spans="1:11" ht="18" customHeight="1">
      <c r="A34" s="28"/>
      <c r="B34" s="29"/>
      <c r="C34" s="29" t="s">
        <v>12</v>
      </c>
      <c r="D34" s="24"/>
      <c r="E34" s="30"/>
      <c r="F34" s="52"/>
      <c r="G34" s="52"/>
      <c r="H34" s="52"/>
      <c r="I34" s="6"/>
      <c r="J34" s="2"/>
      <c r="K34" s="2">
        <f>SUM(K35:K55)</f>
        <v>32249051</v>
      </c>
    </row>
    <row r="35" spans="1:11" ht="18.75" customHeight="1">
      <c r="A35" s="22"/>
      <c r="B35" s="19"/>
      <c r="C35" s="19"/>
      <c r="D35" s="25" t="s">
        <v>19</v>
      </c>
      <c r="E35" s="26"/>
      <c r="F35" s="2">
        <v>10453000</v>
      </c>
      <c r="G35" s="2">
        <v>8747260</v>
      </c>
      <c r="H35" s="2">
        <f t="shared" ref="H35:H53" si="2">SUM(F35:G35)</f>
        <v>19200260</v>
      </c>
      <c r="I35" s="2">
        <v>5000</v>
      </c>
      <c r="J35" s="4"/>
      <c r="K35" s="2">
        <f>SUM(H35:J35)</f>
        <v>19205260</v>
      </c>
    </row>
    <row r="36" spans="1:11" ht="18.75" customHeight="1">
      <c r="A36" s="28"/>
      <c r="B36" s="29"/>
      <c r="C36" s="29"/>
      <c r="D36" s="98" t="s">
        <v>20</v>
      </c>
      <c r="E36" s="30"/>
      <c r="F36" s="4">
        <v>1432000</v>
      </c>
      <c r="G36" s="4">
        <v>854898</v>
      </c>
      <c r="H36" s="2">
        <f t="shared" si="2"/>
        <v>2286898</v>
      </c>
      <c r="I36" s="2">
        <v>0</v>
      </c>
      <c r="J36" s="4"/>
      <c r="K36" s="2">
        <f t="shared" ref="K36:K55" si="3">SUM(H36:J36)</f>
        <v>2286898</v>
      </c>
    </row>
    <row r="37" spans="1:11" ht="18.75" customHeight="1">
      <c r="A37" s="32"/>
      <c r="B37" s="33"/>
      <c r="C37" s="33"/>
      <c r="D37" s="97" t="s">
        <v>13</v>
      </c>
      <c r="E37" s="34"/>
      <c r="F37" s="1">
        <v>1155200</v>
      </c>
      <c r="G37" s="1">
        <v>698200</v>
      </c>
      <c r="H37" s="2">
        <f t="shared" si="2"/>
        <v>1853400</v>
      </c>
      <c r="I37" s="2">
        <v>0</v>
      </c>
      <c r="J37" s="4"/>
      <c r="K37" s="2">
        <f t="shared" si="3"/>
        <v>1853400</v>
      </c>
    </row>
    <row r="38" spans="1:11" ht="18.75" customHeight="1">
      <c r="A38" s="22"/>
      <c r="B38" s="19"/>
      <c r="C38" s="19"/>
      <c r="D38" s="25" t="s">
        <v>7</v>
      </c>
      <c r="E38" s="26"/>
      <c r="F38" s="2">
        <v>125000</v>
      </c>
      <c r="G38" s="2">
        <v>0</v>
      </c>
      <c r="H38" s="2">
        <f t="shared" si="2"/>
        <v>125000</v>
      </c>
      <c r="I38" s="2">
        <v>0</v>
      </c>
      <c r="J38" s="4"/>
      <c r="K38" s="2">
        <f t="shared" si="3"/>
        <v>125000</v>
      </c>
    </row>
    <row r="39" spans="1:11" ht="18.75" customHeight="1">
      <c r="A39" s="22"/>
      <c r="B39" s="19"/>
      <c r="C39" s="19"/>
      <c r="D39" s="25" t="s">
        <v>35</v>
      </c>
      <c r="E39" s="26"/>
      <c r="F39" s="2">
        <v>1365000</v>
      </c>
      <c r="G39" s="2">
        <v>840000</v>
      </c>
      <c r="H39" s="2">
        <f t="shared" si="2"/>
        <v>2205000</v>
      </c>
      <c r="I39" s="2">
        <v>47000</v>
      </c>
      <c r="J39" s="4"/>
      <c r="K39" s="2">
        <f t="shared" si="3"/>
        <v>2252000</v>
      </c>
    </row>
    <row r="40" spans="1:11" ht="18.75" customHeight="1">
      <c r="A40" s="22"/>
      <c r="B40" s="19"/>
      <c r="C40" s="19"/>
      <c r="D40" s="25" t="s">
        <v>36</v>
      </c>
      <c r="E40" s="26"/>
      <c r="F40" s="2">
        <v>40000</v>
      </c>
      <c r="G40" s="2">
        <v>900778</v>
      </c>
      <c r="H40" s="27">
        <f t="shared" si="2"/>
        <v>940778</v>
      </c>
      <c r="I40" s="2">
        <v>0</v>
      </c>
      <c r="J40" s="3"/>
      <c r="K40" s="2">
        <f t="shared" si="3"/>
        <v>940778</v>
      </c>
    </row>
    <row r="41" spans="1:11" ht="18.75" customHeight="1">
      <c r="A41" s="22"/>
      <c r="B41" s="19"/>
      <c r="C41" s="19"/>
      <c r="D41" s="25" t="s">
        <v>50</v>
      </c>
      <c r="E41" s="26"/>
      <c r="F41" s="2">
        <v>544000</v>
      </c>
      <c r="G41" s="2">
        <v>0</v>
      </c>
      <c r="H41" s="2">
        <f t="shared" si="2"/>
        <v>544000</v>
      </c>
      <c r="I41" s="2">
        <v>0</v>
      </c>
      <c r="J41" s="4"/>
      <c r="K41" s="2">
        <f t="shared" si="3"/>
        <v>544000</v>
      </c>
    </row>
    <row r="42" spans="1:11" ht="18.75" customHeight="1">
      <c r="A42" s="22"/>
      <c r="B42" s="19"/>
      <c r="C42" s="19"/>
      <c r="D42" s="25" t="s">
        <v>23</v>
      </c>
      <c r="E42" s="26"/>
      <c r="F42" s="2">
        <v>70000</v>
      </c>
      <c r="G42" s="2">
        <v>0</v>
      </c>
      <c r="H42" s="2">
        <f t="shared" si="2"/>
        <v>70000</v>
      </c>
      <c r="I42" s="2">
        <v>0</v>
      </c>
      <c r="J42" s="4"/>
      <c r="K42" s="2">
        <f t="shared" si="3"/>
        <v>70000</v>
      </c>
    </row>
    <row r="43" spans="1:11" ht="18.75" customHeight="1">
      <c r="A43" s="22"/>
      <c r="B43" s="19"/>
      <c r="C43" s="19"/>
      <c r="D43" s="25" t="s">
        <v>14</v>
      </c>
      <c r="E43" s="26"/>
      <c r="F43" s="2">
        <v>1220000</v>
      </c>
      <c r="G43" s="2">
        <v>421620</v>
      </c>
      <c r="H43" s="2">
        <f t="shared" si="2"/>
        <v>1641620</v>
      </c>
      <c r="I43" s="2">
        <v>10000</v>
      </c>
      <c r="J43" s="4"/>
      <c r="K43" s="2">
        <f t="shared" si="3"/>
        <v>1651620</v>
      </c>
    </row>
    <row r="44" spans="1:11" ht="18.75" customHeight="1">
      <c r="A44" s="36"/>
      <c r="B44" s="37"/>
      <c r="C44" s="37"/>
      <c r="D44" s="99" t="s">
        <v>15</v>
      </c>
      <c r="E44" s="38"/>
      <c r="F44" s="2">
        <v>380000</v>
      </c>
      <c r="G44" s="2">
        <v>510372</v>
      </c>
      <c r="H44" s="2">
        <f t="shared" si="2"/>
        <v>890372</v>
      </c>
      <c r="I44" s="2">
        <v>10000</v>
      </c>
      <c r="J44" s="4"/>
      <c r="K44" s="2">
        <f t="shared" si="3"/>
        <v>900372</v>
      </c>
    </row>
    <row r="45" spans="1:11" ht="18.75" customHeight="1">
      <c r="A45" s="22"/>
      <c r="B45" s="19"/>
      <c r="C45" s="19"/>
      <c r="D45" s="25" t="s">
        <v>16</v>
      </c>
      <c r="E45" s="26"/>
      <c r="F45" s="2">
        <v>735000</v>
      </c>
      <c r="G45" s="2">
        <v>70000</v>
      </c>
      <c r="H45" s="2">
        <f t="shared" si="2"/>
        <v>805000</v>
      </c>
      <c r="I45" s="2">
        <v>0</v>
      </c>
      <c r="J45" s="4"/>
      <c r="K45" s="2">
        <f t="shared" si="3"/>
        <v>805000</v>
      </c>
    </row>
    <row r="46" spans="1:11" ht="18.75" customHeight="1">
      <c r="A46" s="22"/>
      <c r="B46" s="19"/>
      <c r="C46" s="19"/>
      <c r="D46" s="25" t="s">
        <v>138</v>
      </c>
      <c r="E46" s="26"/>
      <c r="F46" s="2">
        <v>250000</v>
      </c>
      <c r="G46" s="2">
        <v>0</v>
      </c>
      <c r="H46" s="2">
        <f t="shared" si="2"/>
        <v>250000</v>
      </c>
      <c r="I46" s="2">
        <v>0</v>
      </c>
      <c r="J46" s="4"/>
      <c r="K46" s="2">
        <f t="shared" si="3"/>
        <v>250000</v>
      </c>
    </row>
    <row r="47" spans="1:11" ht="18.75" customHeight="1">
      <c r="A47" s="22"/>
      <c r="B47" s="19"/>
      <c r="C47" s="19"/>
      <c r="D47" s="25" t="s">
        <v>8</v>
      </c>
      <c r="E47" s="26"/>
      <c r="F47" s="2">
        <v>200000</v>
      </c>
      <c r="G47" s="2">
        <v>314696</v>
      </c>
      <c r="H47" s="2">
        <f t="shared" si="2"/>
        <v>514696</v>
      </c>
      <c r="I47" s="2">
        <v>5000</v>
      </c>
      <c r="J47" s="4"/>
      <c r="K47" s="2">
        <f t="shared" si="3"/>
        <v>519696</v>
      </c>
    </row>
    <row r="48" spans="1:11" ht="18.75" customHeight="1">
      <c r="A48" s="28"/>
      <c r="B48" s="29"/>
      <c r="C48" s="29"/>
      <c r="D48" s="98" t="s">
        <v>48</v>
      </c>
      <c r="E48" s="30"/>
      <c r="F48" s="2">
        <v>170000</v>
      </c>
      <c r="G48" s="2">
        <v>20500</v>
      </c>
      <c r="H48" s="2">
        <f t="shared" si="2"/>
        <v>190500</v>
      </c>
      <c r="I48" s="2">
        <v>0</v>
      </c>
      <c r="J48" s="4"/>
      <c r="K48" s="2">
        <f t="shared" si="3"/>
        <v>190500</v>
      </c>
    </row>
    <row r="49" spans="1:11" ht="18.75" customHeight="1">
      <c r="A49" s="22"/>
      <c r="B49" s="19"/>
      <c r="C49" s="19"/>
      <c r="D49" s="25" t="s">
        <v>9</v>
      </c>
      <c r="E49" s="26"/>
      <c r="F49" s="2">
        <v>200000</v>
      </c>
      <c r="G49" s="2">
        <v>82890</v>
      </c>
      <c r="H49" s="2">
        <f t="shared" si="2"/>
        <v>282890</v>
      </c>
      <c r="I49" s="2">
        <v>0</v>
      </c>
      <c r="J49" s="4"/>
      <c r="K49" s="2">
        <f t="shared" si="3"/>
        <v>282890</v>
      </c>
    </row>
    <row r="50" spans="1:11" ht="18" customHeight="1">
      <c r="A50" s="28"/>
      <c r="B50" s="29"/>
      <c r="C50" s="29"/>
      <c r="D50" s="98" t="s">
        <v>24</v>
      </c>
      <c r="E50" s="30"/>
      <c r="F50" s="4">
        <v>35000</v>
      </c>
      <c r="G50" s="4">
        <v>0</v>
      </c>
      <c r="H50" s="2">
        <f t="shared" si="2"/>
        <v>35000</v>
      </c>
      <c r="I50" s="2">
        <v>0</v>
      </c>
      <c r="J50" s="4"/>
      <c r="K50" s="2">
        <f t="shared" si="3"/>
        <v>35000</v>
      </c>
    </row>
    <row r="51" spans="1:11" ht="18.75" customHeight="1">
      <c r="A51" s="22"/>
      <c r="B51" s="19"/>
      <c r="C51" s="19"/>
      <c r="D51" s="25" t="s">
        <v>26</v>
      </c>
      <c r="E51" s="26"/>
      <c r="F51" s="2">
        <v>100000</v>
      </c>
      <c r="G51" s="2">
        <v>0</v>
      </c>
      <c r="H51" s="2">
        <f t="shared" si="2"/>
        <v>100000</v>
      </c>
      <c r="I51" s="2">
        <v>0</v>
      </c>
      <c r="J51" s="4"/>
      <c r="K51" s="2">
        <f t="shared" si="3"/>
        <v>100000</v>
      </c>
    </row>
    <row r="52" spans="1:11" ht="18" customHeight="1">
      <c r="A52" s="22"/>
      <c r="B52" s="19"/>
      <c r="C52" s="19"/>
      <c r="D52" s="25" t="s">
        <v>27</v>
      </c>
      <c r="E52" s="26"/>
      <c r="F52" s="2">
        <v>32000</v>
      </c>
      <c r="G52" s="2">
        <v>0</v>
      </c>
      <c r="H52" s="2">
        <f t="shared" si="2"/>
        <v>32000</v>
      </c>
      <c r="I52" s="27">
        <v>0</v>
      </c>
      <c r="J52" s="4"/>
      <c r="K52" s="2">
        <f t="shared" si="3"/>
        <v>32000</v>
      </c>
    </row>
    <row r="53" spans="1:11" ht="18" customHeight="1">
      <c r="A53" s="22"/>
      <c r="B53" s="19"/>
      <c r="C53" s="19"/>
      <c r="D53" s="25" t="s">
        <v>17</v>
      </c>
      <c r="E53" s="26"/>
      <c r="F53" s="2">
        <v>25000</v>
      </c>
      <c r="G53" s="2">
        <v>40786</v>
      </c>
      <c r="H53" s="2">
        <f t="shared" si="2"/>
        <v>65786</v>
      </c>
      <c r="I53" s="2">
        <v>0</v>
      </c>
      <c r="J53" s="4"/>
      <c r="K53" s="2">
        <f t="shared" si="3"/>
        <v>65786</v>
      </c>
    </row>
    <row r="54" spans="1:11" ht="18" customHeight="1">
      <c r="A54" s="22"/>
      <c r="B54" s="19"/>
      <c r="C54" s="19"/>
      <c r="D54" s="25" t="s">
        <v>47</v>
      </c>
      <c r="E54" s="26"/>
      <c r="F54" s="2">
        <v>100000</v>
      </c>
      <c r="G54" s="2">
        <v>0</v>
      </c>
      <c r="H54" s="2">
        <f>SUM(F54:G54)</f>
        <v>100000</v>
      </c>
      <c r="I54" s="2">
        <v>0</v>
      </c>
      <c r="J54" s="4"/>
      <c r="K54" s="2">
        <f t="shared" si="3"/>
        <v>100000</v>
      </c>
    </row>
    <row r="55" spans="1:11" ht="18" customHeight="1">
      <c r="A55" s="22"/>
      <c r="B55" s="19"/>
      <c r="C55" s="19"/>
      <c r="D55" s="25" t="s">
        <v>21</v>
      </c>
      <c r="E55" s="26"/>
      <c r="F55" s="2">
        <v>38851</v>
      </c>
      <c r="G55" s="2">
        <v>0</v>
      </c>
      <c r="H55" s="2">
        <f>SUM(F55:G55)</f>
        <v>38851</v>
      </c>
      <c r="I55" s="2">
        <v>0</v>
      </c>
      <c r="J55" s="5"/>
      <c r="K55" s="2">
        <f t="shared" si="3"/>
        <v>38851</v>
      </c>
    </row>
    <row r="56" spans="1:11" ht="18" customHeight="1">
      <c r="A56" s="22"/>
      <c r="B56" s="19"/>
      <c r="C56" s="19" t="s">
        <v>18</v>
      </c>
      <c r="D56" s="23"/>
      <c r="E56" s="26"/>
      <c r="F56" s="2"/>
      <c r="G56" s="2"/>
      <c r="H56" s="2"/>
      <c r="I56" s="2"/>
      <c r="J56" s="6"/>
      <c r="K56" s="2">
        <f>SUM(K57:K74)</f>
        <v>3397713</v>
      </c>
    </row>
    <row r="57" spans="1:11" ht="18.75" customHeight="1">
      <c r="A57" s="28"/>
      <c r="B57" s="29"/>
      <c r="C57" s="29"/>
      <c r="D57" s="98" t="s">
        <v>19</v>
      </c>
      <c r="E57" s="30"/>
      <c r="F57" s="7"/>
      <c r="G57" s="7"/>
      <c r="H57" s="7"/>
      <c r="I57" s="7"/>
      <c r="J57" s="2">
        <v>2120000</v>
      </c>
      <c r="K57" s="2">
        <f t="shared" ref="K57:K74" si="4">SUM(F57:J57)</f>
        <v>2120000</v>
      </c>
    </row>
    <row r="58" spans="1:11" ht="18" customHeight="1">
      <c r="A58" s="22"/>
      <c r="B58" s="19"/>
      <c r="C58" s="19"/>
      <c r="D58" s="25" t="s">
        <v>20</v>
      </c>
      <c r="E58" s="26"/>
      <c r="F58" s="7"/>
      <c r="G58" s="7"/>
      <c r="H58" s="7"/>
      <c r="I58" s="7"/>
      <c r="J58" s="2">
        <v>358000</v>
      </c>
      <c r="K58" s="2">
        <f t="shared" si="4"/>
        <v>358000</v>
      </c>
    </row>
    <row r="59" spans="1:11" ht="18" customHeight="1">
      <c r="A59" s="22"/>
      <c r="B59" s="19"/>
      <c r="C59" s="19"/>
      <c r="D59" s="25" t="s">
        <v>13</v>
      </c>
      <c r="E59" s="19"/>
      <c r="F59" s="7"/>
      <c r="G59" s="7"/>
      <c r="H59" s="7"/>
      <c r="I59" s="7"/>
      <c r="J59" s="2">
        <v>50000</v>
      </c>
      <c r="K59" s="2">
        <f t="shared" si="4"/>
        <v>50000</v>
      </c>
    </row>
    <row r="60" spans="1:11" ht="18" customHeight="1">
      <c r="A60" s="22"/>
      <c r="B60" s="19"/>
      <c r="C60" s="19"/>
      <c r="D60" s="25" t="s">
        <v>7</v>
      </c>
      <c r="E60" s="19"/>
      <c r="F60" s="4"/>
      <c r="G60" s="9"/>
      <c r="H60" s="9"/>
      <c r="I60" s="9"/>
      <c r="J60" s="8">
        <v>30000</v>
      </c>
      <c r="K60" s="2">
        <f t="shared" si="4"/>
        <v>30000</v>
      </c>
    </row>
    <row r="61" spans="1:11" ht="18.75" customHeight="1">
      <c r="A61" s="22"/>
      <c r="B61" s="19"/>
      <c r="C61" s="19"/>
      <c r="D61" s="25" t="s">
        <v>35</v>
      </c>
      <c r="E61" s="19"/>
      <c r="F61" s="4"/>
      <c r="G61" s="9"/>
      <c r="H61" s="9"/>
      <c r="I61" s="9"/>
      <c r="J61" s="8">
        <v>242000</v>
      </c>
      <c r="K61" s="2">
        <f t="shared" si="4"/>
        <v>242000</v>
      </c>
    </row>
    <row r="62" spans="1:11" ht="18.75" customHeight="1">
      <c r="A62" s="22"/>
      <c r="B62" s="19"/>
      <c r="C62" s="19"/>
      <c r="D62" s="25" t="s">
        <v>36</v>
      </c>
      <c r="E62" s="26"/>
      <c r="F62" s="4"/>
      <c r="G62" s="4"/>
      <c r="H62" s="4"/>
      <c r="I62" s="4"/>
      <c r="J62" s="2">
        <v>200000</v>
      </c>
      <c r="K62" s="2">
        <f t="shared" si="4"/>
        <v>200000</v>
      </c>
    </row>
    <row r="63" spans="1:11" ht="18" customHeight="1">
      <c r="A63" s="22"/>
      <c r="B63" s="19"/>
      <c r="C63" s="19"/>
      <c r="D63" s="25" t="s">
        <v>23</v>
      </c>
      <c r="E63" s="26"/>
      <c r="F63" s="7"/>
      <c r="G63" s="7"/>
      <c r="H63" s="7"/>
      <c r="I63" s="7"/>
      <c r="J63" s="2">
        <v>20000</v>
      </c>
      <c r="K63" s="2">
        <f t="shared" si="4"/>
        <v>20000</v>
      </c>
    </row>
    <row r="64" spans="1:11" ht="18" customHeight="1">
      <c r="A64" s="28"/>
      <c r="B64" s="29"/>
      <c r="C64" s="29"/>
      <c r="D64" s="98" t="s">
        <v>14</v>
      </c>
      <c r="E64" s="30"/>
      <c r="F64" s="7"/>
      <c r="G64" s="7"/>
      <c r="H64" s="7"/>
      <c r="I64" s="7"/>
      <c r="J64" s="2">
        <v>30000</v>
      </c>
      <c r="K64" s="2">
        <f t="shared" si="4"/>
        <v>30000</v>
      </c>
    </row>
    <row r="65" spans="1:12" ht="18.75" customHeight="1">
      <c r="A65" s="22"/>
      <c r="B65" s="19"/>
      <c r="C65" s="19"/>
      <c r="D65" s="25" t="s">
        <v>15</v>
      </c>
      <c r="E65" s="26"/>
      <c r="F65" s="7"/>
      <c r="G65" s="7"/>
      <c r="H65" s="7"/>
      <c r="I65" s="7"/>
      <c r="J65" s="2">
        <v>60000</v>
      </c>
      <c r="K65" s="2">
        <f t="shared" si="4"/>
        <v>60000</v>
      </c>
    </row>
    <row r="66" spans="1:12" ht="18.75" customHeight="1">
      <c r="A66" s="22"/>
      <c r="B66" s="19"/>
      <c r="C66" s="19"/>
      <c r="D66" s="25" t="s">
        <v>49</v>
      </c>
      <c r="E66" s="26"/>
      <c r="F66" s="7"/>
      <c r="G66" s="7"/>
      <c r="H66" s="7"/>
      <c r="I66" s="7"/>
      <c r="J66" s="2">
        <v>40000</v>
      </c>
      <c r="K66" s="2">
        <f t="shared" si="4"/>
        <v>40000</v>
      </c>
    </row>
    <row r="67" spans="1:12" ht="18" customHeight="1">
      <c r="A67" s="22"/>
      <c r="B67" s="19"/>
      <c r="C67" s="19"/>
      <c r="D67" s="25" t="s">
        <v>8</v>
      </c>
      <c r="E67" s="26"/>
      <c r="F67" s="7"/>
      <c r="G67" s="7"/>
      <c r="H67" s="7"/>
      <c r="I67" s="7"/>
      <c r="J67" s="2">
        <v>80000</v>
      </c>
      <c r="K67" s="2">
        <f t="shared" si="4"/>
        <v>80000</v>
      </c>
    </row>
    <row r="68" spans="1:12" ht="18" customHeight="1">
      <c r="A68" s="22"/>
      <c r="B68" s="19"/>
      <c r="C68" s="19"/>
      <c r="D68" s="25" t="s">
        <v>48</v>
      </c>
      <c r="E68" s="26"/>
      <c r="F68" s="4"/>
      <c r="G68" s="3"/>
      <c r="H68" s="4"/>
      <c r="I68" s="4"/>
      <c r="J68" s="2">
        <v>30000</v>
      </c>
      <c r="K68" s="2">
        <f t="shared" si="4"/>
        <v>30000</v>
      </c>
    </row>
    <row r="69" spans="1:12" ht="18" customHeight="1">
      <c r="A69" s="22"/>
      <c r="B69" s="19"/>
      <c r="C69" s="19"/>
      <c r="D69" s="25" t="s">
        <v>9</v>
      </c>
      <c r="E69" s="38"/>
      <c r="F69" s="7"/>
      <c r="G69" s="7"/>
      <c r="H69" s="7"/>
      <c r="I69" s="7"/>
      <c r="J69" s="2">
        <v>50000</v>
      </c>
      <c r="K69" s="2">
        <f t="shared" si="4"/>
        <v>50000</v>
      </c>
    </row>
    <row r="70" spans="1:12" ht="18" customHeight="1">
      <c r="A70" s="22"/>
      <c r="B70" s="19"/>
      <c r="C70" s="19"/>
      <c r="D70" s="25" t="s">
        <v>24</v>
      </c>
      <c r="E70" s="26"/>
      <c r="F70" s="7"/>
      <c r="G70" s="7"/>
      <c r="H70" s="7"/>
      <c r="I70" s="7"/>
      <c r="J70" s="2">
        <v>20000</v>
      </c>
      <c r="K70" s="2">
        <f t="shared" si="4"/>
        <v>20000</v>
      </c>
    </row>
    <row r="71" spans="1:12" ht="18" customHeight="1">
      <c r="A71" s="22"/>
      <c r="B71" s="19"/>
      <c r="C71" s="19"/>
      <c r="D71" s="25" t="s">
        <v>26</v>
      </c>
      <c r="E71" s="26"/>
      <c r="F71" s="7"/>
      <c r="G71" s="7"/>
      <c r="H71" s="7"/>
      <c r="I71" s="7"/>
      <c r="J71" s="2">
        <v>30000</v>
      </c>
      <c r="K71" s="2">
        <f t="shared" si="4"/>
        <v>30000</v>
      </c>
    </row>
    <row r="72" spans="1:12" ht="18" customHeight="1">
      <c r="A72" s="22"/>
      <c r="B72" s="19"/>
      <c r="C72" s="19"/>
      <c r="D72" s="25" t="s">
        <v>27</v>
      </c>
      <c r="E72" s="26"/>
      <c r="F72" s="7"/>
      <c r="G72" s="7"/>
      <c r="H72" s="7"/>
      <c r="I72" s="7"/>
      <c r="J72" s="2">
        <v>8000</v>
      </c>
      <c r="K72" s="2">
        <f t="shared" si="4"/>
        <v>8000</v>
      </c>
    </row>
    <row r="73" spans="1:12" ht="18" customHeight="1">
      <c r="A73" s="22"/>
      <c r="B73" s="19"/>
      <c r="C73" s="19"/>
      <c r="D73" s="25" t="s">
        <v>17</v>
      </c>
      <c r="E73" s="26"/>
      <c r="F73" s="7"/>
      <c r="G73" s="7"/>
      <c r="H73" s="7"/>
      <c r="I73" s="7"/>
      <c r="J73" s="2">
        <v>20000</v>
      </c>
      <c r="K73" s="2">
        <f t="shared" si="4"/>
        <v>20000</v>
      </c>
    </row>
    <row r="74" spans="1:12" ht="18" customHeight="1">
      <c r="A74" s="22"/>
      <c r="B74" s="19"/>
      <c r="C74" s="19"/>
      <c r="D74" s="25" t="s">
        <v>21</v>
      </c>
      <c r="E74" s="26"/>
      <c r="F74" s="5"/>
      <c r="G74" s="5"/>
      <c r="H74" s="5"/>
      <c r="I74" s="5"/>
      <c r="J74" s="2">
        <v>9713</v>
      </c>
      <c r="K74" s="2">
        <f t="shared" si="4"/>
        <v>9713</v>
      </c>
    </row>
    <row r="75" spans="1:12" ht="18" customHeight="1" thickBot="1">
      <c r="A75" s="42"/>
      <c r="B75" s="43" t="s">
        <v>60</v>
      </c>
      <c r="C75" s="44"/>
      <c r="D75" s="43"/>
      <c r="E75" s="45"/>
      <c r="F75" s="46">
        <f>SUM(F35:F73)</f>
        <v>18670051</v>
      </c>
      <c r="G75" s="46">
        <f>SUM(G35:G73)</f>
        <v>13502000</v>
      </c>
      <c r="H75" s="46">
        <f>SUM(F75:G75)</f>
        <v>32172051</v>
      </c>
      <c r="I75" s="46">
        <f>SUM(I35:I73)</f>
        <v>77000</v>
      </c>
      <c r="J75" s="46">
        <f>SUM(J35:J74)</f>
        <v>3397713</v>
      </c>
      <c r="K75" s="46">
        <f t="shared" ref="K75:K79" si="5">SUM(H75:J75)</f>
        <v>35646764</v>
      </c>
    </row>
    <row r="76" spans="1:12" ht="18" customHeight="1">
      <c r="A76" s="49"/>
      <c r="B76" s="37" t="s">
        <v>81</v>
      </c>
      <c r="C76" s="53"/>
      <c r="D76" s="53"/>
      <c r="E76" s="38"/>
      <c r="F76" s="69">
        <f>F32-F75</f>
        <v>-145651</v>
      </c>
      <c r="G76" s="5">
        <f>G32-G75</f>
        <v>0</v>
      </c>
      <c r="H76" s="5">
        <f>SUM(F76:G76)</f>
        <v>-145651</v>
      </c>
      <c r="I76" s="5">
        <f>I32-I75</f>
        <v>133000</v>
      </c>
      <c r="J76" s="5">
        <f>J32-J75</f>
        <v>663487</v>
      </c>
      <c r="K76" s="5">
        <f t="shared" si="5"/>
        <v>650836</v>
      </c>
      <c r="L76" s="24"/>
    </row>
    <row r="77" spans="1:12" ht="18" customHeight="1">
      <c r="A77" s="49"/>
      <c r="B77" s="37"/>
      <c r="C77" s="53" t="s">
        <v>69</v>
      </c>
      <c r="D77" s="53"/>
      <c r="E77" s="38"/>
      <c r="F77" s="69">
        <v>0</v>
      </c>
      <c r="G77" s="5">
        <v>0</v>
      </c>
      <c r="H77" s="5">
        <f>SUM(F77:G77)</f>
        <v>0</v>
      </c>
      <c r="I77" s="71">
        <v>-100000</v>
      </c>
      <c r="J77" s="5">
        <v>0</v>
      </c>
      <c r="K77" s="5">
        <f t="shared" si="5"/>
        <v>-100000</v>
      </c>
      <c r="L77" s="24"/>
    </row>
    <row r="78" spans="1:12" ht="18" customHeight="1">
      <c r="A78" s="75"/>
      <c r="B78" s="29"/>
      <c r="C78" s="14" t="s">
        <v>90</v>
      </c>
      <c r="D78" s="14"/>
      <c r="E78" s="79"/>
      <c r="F78" s="76">
        <v>60335</v>
      </c>
      <c r="G78" s="4">
        <v>0</v>
      </c>
      <c r="H78" s="5">
        <f>SUM(F78:G78)</f>
        <v>60335</v>
      </c>
      <c r="I78" s="77">
        <v>-60335</v>
      </c>
      <c r="J78" s="4">
        <v>0</v>
      </c>
      <c r="K78" s="5">
        <f t="shared" si="5"/>
        <v>0</v>
      </c>
      <c r="L78" s="24"/>
    </row>
    <row r="79" spans="1:12" ht="18" customHeight="1" thickBot="1">
      <c r="A79" s="42"/>
      <c r="B79" s="43"/>
      <c r="C79" s="44" t="s">
        <v>91</v>
      </c>
      <c r="D79" s="44"/>
      <c r="E79" s="45"/>
      <c r="F79" s="73">
        <v>46465</v>
      </c>
      <c r="G79" s="46">
        <v>0</v>
      </c>
      <c r="H79" s="46">
        <f t="shared" ref="H79:H81" si="6">SUM(F79:G79)</f>
        <v>46465</v>
      </c>
      <c r="I79" s="46">
        <v>0</v>
      </c>
      <c r="J79" s="46">
        <v>-46465</v>
      </c>
      <c r="K79" s="46">
        <f t="shared" si="5"/>
        <v>0</v>
      </c>
      <c r="L79" s="24"/>
    </row>
    <row r="80" spans="1:12" ht="18" customHeight="1">
      <c r="A80" s="49"/>
      <c r="B80" s="37" t="s">
        <v>64</v>
      </c>
      <c r="C80" s="53"/>
      <c r="D80" s="53"/>
      <c r="E80" s="38"/>
      <c r="F80" s="69">
        <f>SUM(F76:F79)</f>
        <v>-38851</v>
      </c>
      <c r="G80" s="69">
        <f t="shared" ref="G80:K80" si="7">SUM(G76:G79)</f>
        <v>0</v>
      </c>
      <c r="H80" s="69">
        <f t="shared" si="7"/>
        <v>-38851</v>
      </c>
      <c r="I80" s="69">
        <f>SUM(I76:I79)</f>
        <v>-27335</v>
      </c>
      <c r="J80" s="69">
        <f t="shared" si="7"/>
        <v>617022</v>
      </c>
      <c r="K80" s="69">
        <f t="shared" si="7"/>
        <v>550836</v>
      </c>
      <c r="L80" s="24"/>
    </row>
    <row r="81" spans="1:12" ht="18.75" customHeight="1">
      <c r="A81" s="18"/>
      <c r="B81" s="19" t="s">
        <v>31</v>
      </c>
      <c r="C81" s="23"/>
      <c r="D81" s="23"/>
      <c r="E81" s="26"/>
      <c r="F81" s="2">
        <v>112999</v>
      </c>
      <c r="G81" s="2">
        <v>0</v>
      </c>
      <c r="H81" s="5">
        <f t="shared" si="6"/>
        <v>112999</v>
      </c>
      <c r="I81" s="2">
        <v>-150000</v>
      </c>
      <c r="J81" s="2">
        <v>4078802</v>
      </c>
      <c r="K81" s="2">
        <f>SUM(H81:J81)</f>
        <v>4041801</v>
      </c>
      <c r="L81" s="24"/>
    </row>
    <row r="82" spans="1:12" ht="18.75" customHeight="1" thickBot="1">
      <c r="A82" s="54"/>
      <c r="B82" s="55" t="s">
        <v>32</v>
      </c>
      <c r="C82" s="56"/>
      <c r="D82" s="56"/>
      <c r="E82" s="57"/>
      <c r="F82" s="70">
        <f>SUM(F80:F81)</f>
        <v>74148</v>
      </c>
      <c r="G82" s="58">
        <f>SUM(G76:G81)</f>
        <v>0</v>
      </c>
      <c r="H82" s="46">
        <f>SUM(F82:G82)</f>
        <v>74148</v>
      </c>
      <c r="I82" s="58">
        <f>SUM(I80:I81)</f>
        <v>-177335</v>
      </c>
      <c r="J82" s="58">
        <f>SUM(J80:J81)</f>
        <v>4695824</v>
      </c>
      <c r="K82" s="58">
        <f>SUM(K80:K81)</f>
        <v>4592637</v>
      </c>
    </row>
    <row r="83" spans="1:12" ht="18" customHeight="1">
      <c r="A83" s="59" t="s">
        <v>43</v>
      </c>
      <c r="B83" s="60"/>
      <c r="C83" s="104"/>
      <c r="D83" s="104"/>
      <c r="E83" s="105"/>
      <c r="F83" s="61"/>
      <c r="G83" s="61"/>
      <c r="H83" s="61"/>
      <c r="I83" s="61"/>
      <c r="J83" s="61"/>
      <c r="K83" s="114"/>
    </row>
    <row r="84" spans="1:12" ht="18" customHeight="1">
      <c r="A84" s="59"/>
      <c r="B84" s="60"/>
      <c r="C84" s="60" t="s">
        <v>87</v>
      </c>
      <c r="D84" s="104"/>
      <c r="E84" s="105"/>
      <c r="F84" s="63">
        <v>0</v>
      </c>
      <c r="G84" s="63">
        <v>0</v>
      </c>
      <c r="H84" s="63">
        <f>SUM(F84:G84)</f>
        <v>0</v>
      </c>
      <c r="I84" s="63">
        <v>0</v>
      </c>
      <c r="J84" s="63">
        <v>0</v>
      </c>
      <c r="K84" s="63">
        <f>SUM(H84:J84)</f>
        <v>0</v>
      </c>
    </row>
    <row r="85" spans="1:12" ht="18" customHeight="1">
      <c r="A85" s="18"/>
      <c r="B85" s="19" t="s">
        <v>40</v>
      </c>
      <c r="C85" s="23"/>
      <c r="D85" s="23"/>
      <c r="E85" s="26"/>
      <c r="F85" s="5">
        <f>SUM(F84)</f>
        <v>0</v>
      </c>
      <c r="G85" s="5">
        <v>0</v>
      </c>
      <c r="H85" s="5">
        <f>SUM(F85:G85)</f>
        <v>0</v>
      </c>
      <c r="I85" s="5">
        <v>0</v>
      </c>
      <c r="J85" s="5">
        <v>0</v>
      </c>
      <c r="K85" s="5">
        <f>SUM(H85:J85)</f>
        <v>0</v>
      </c>
      <c r="L85" s="24"/>
    </row>
    <row r="86" spans="1:12" ht="18" customHeight="1">
      <c r="A86" s="18"/>
      <c r="B86" s="19" t="s">
        <v>41</v>
      </c>
      <c r="C86" s="23"/>
      <c r="D86" s="23"/>
      <c r="E86" s="26"/>
      <c r="F86" s="2">
        <v>18000000</v>
      </c>
      <c r="G86" s="2">
        <v>0</v>
      </c>
      <c r="H86" s="2">
        <f>SUM(F86:G86)</f>
        <v>18000000</v>
      </c>
      <c r="I86" s="2">
        <v>0</v>
      </c>
      <c r="J86" s="2">
        <v>0</v>
      </c>
      <c r="K86" s="5">
        <f>SUM(H86:J86)</f>
        <v>18000000</v>
      </c>
      <c r="L86" s="24"/>
    </row>
    <row r="87" spans="1:12" ht="18" customHeight="1" thickBot="1">
      <c r="A87" s="42"/>
      <c r="B87" s="43" t="s">
        <v>42</v>
      </c>
      <c r="C87" s="44"/>
      <c r="D87" s="44"/>
      <c r="E87" s="45"/>
      <c r="F87" s="46">
        <f>SUM(F85:F86)</f>
        <v>18000000</v>
      </c>
      <c r="G87" s="46">
        <f>SUM(G85:G86)</f>
        <v>0</v>
      </c>
      <c r="H87" s="46">
        <f>SUM(F87:G87)</f>
        <v>18000000</v>
      </c>
      <c r="I87" s="46">
        <v>0</v>
      </c>
      <c r="J87" s="46">
        <f>SUM(J85:J86)</f>
        <v>0</v>
      </c>
      <c r="K87" s="46">
        <f>SUM(H87:J87)</f>
        <v>18000000</v>
      </c>
    </row>
    <row r="88" spans="1:12" ht="18" customHeight="1">
      <c r="A88" s="59" t="s">
        <v>44</v>
      </c>
      <c r="B88" s="60"/>
      <c r="C88" s="104"/>
      <c r="D88" s="104"/>
      <c r="E88" s="105"/>
      <c r="F88" s="63">
        <f>SUM(F82,F87)</f>
        <v>18074148</v>
      </c>
      <c r="G88" s="63">
        <f>SUM(G82,G87)</f>
        <v>0</v>
      </c>
      <c r="H88" s="63">
        <f>SUM(H82,H87)</f>
        <v>18074148</v>
      </c>
      <c r="I88" s="63">
        <f>SUM(I82,I87)</f>
        <v>-177335</v>
      </c>
      <c r="J88" s="63">
        <f>SUM(J82,J87)</f>
        <v>4695824</v>
      </c>
      <c r="K88" s="63">
        <f>SUM(H88:J88)</f>
        <v>22592637</v>
      </c>
    </row>
    <row r="89" spans="1:12" ht="22.5" customHeight="1">
      <c r="A89" s="110"/>
      <c r="B89" s="110"/>
      <c r="C89" s="102"/>
      <c r="E89" s="112" t="s">
        <v>169</v>
      </c>
      <c r="G89" s="111"/>
      <c r="H89" s="111"/>
      <c r="I89" s="111"/>
      <c r="J89" s="111"/>
      <c r="K89" s="111"/>
    </row>
    <row r="90" spans="1:12" ht="22.5" customHeight="1">
      <c r="E90" s="113" t="s">
        <v>170</v>
      </c>
      <c r="G90" s="64"/>
      <c r="H90" s="64"/>
      <c r="I90" s="64"/>
      <c r="J90" s="64"/>
      <c r="K90" s="64"/>
    </row>
    <row r="91" spans="1:12" ht="18" customHeight="1">
      <c r="F91" s="64"/>
      <c r="G91" s="64"/>
      <c r="H91" s="64"/>
      <c r="I91" s="64"/>
      <c r="J91" s="64"/>
      <c r="K91" s="64"/>
    </row>
    <row r="92" spans="1:12" ht="18" customHeight="1">
      <c r="F92" s="64"/>
      <c r="G92" s="64"/>
      <c r="H92" s="64"/>
      <c r="I92" s="64"/>
      <c r="J92" s="64"/>
      <c r="K92" s="64"/>
    </row>
    <row r="93" spans="1:12" ht="18" customHeight="1"/>
    <row r="94" spans="1:12" ht="18" customHeight="1"/>
    <row r="95" spans="1:12" ht="18" customHeight="1"/>
  </sheetData>
  <mergeCells count="12">
    <mergeCell ref="D16:D18"/>
    <mergeCell ref="D19:D21"/>
    <mergeCell ref="D24:D25"/>
    <mergeCell ref="A1:K1"/>
    <mergeCell ref="A2:K2"/>
    <mergeCell ref="A4:F4"/>
    <mergeCell ref="A5:E7"/>
    <mergeCell ref="F5:H5"/>
    <mergeCell ref="I5:I7"/>
    <mergeCell ref="J5:J7"/>
    <mergeCell ref="K5:K7"/>
    <mergeCell ref="H6:H7"/>
  </mergeCells>
  <phoneticPr fontId="1"/>
  <pageMargins left="1.0629921259842521" right="0.23622047244094491" top="0.35433070866141736" bottom="7.874015748031496E-2" header="0.31496062992125984" footer="0.19685039370078741"/>
  <pageSetup paperSize="9" scale="52" orientation="portrait" r:id="rId1"/>
  <headerFooter alignWithMargins="0"/>
  <rowBreaks count="3" manualBreakCount="3">
    <brk id="4" max="16383" man="1"/>
    <brk id="32" max="16383" man="1"/>
    <brk id="33" max="16383" man="1"/>
  </rowBreaks>
  <colBreaks count="1" manualBreakCount="1">
    <brk id="5" max="1048575" man="1"/>
  </col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予算書(積算あり)Ａ3</vt:lpstr>
      <vt:lpstr>予算書(積算なし)Ａ3</vt:lpstr>
      <vt:lpstr>予算書(積算なし)Ａ4</vt:lpstr>
      <vt:lpstr>予算書(備考なし)Ａ4</vt:lpstr>
      <vt:lpstr>Sheet7</vt:lpstr>
      <vt:lpstr>'予算書(積算あり)Ａ3'!Print_Area</vt:lpstr>
      <vt:lpstr>'予算書(積算なし)Ａ3'!Print_Area</vt:lpstr>
      <vt:lpstr>'予算書(積算なし)Ａ4'!Print_Area</vt:lpstr>
      <vt:lpstr>'予算書(備考なし)Ａ4'!Print_Area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2021-02-16T02:23:28Z</cp:lastPrinted>
  <dcterms:created xsi:type="dcterms:W3CDTF">2006-11-17T01:34:37Z</dcterms:created>
  <dcterms:modified xsi:type="dcterms:W3CDTF">2021-02-16T02:56:48Z</dcterms:modified>
</cp:coreProperties>
</file>