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決算\R2 決算\2020年度 財務諸表等入力シート_一括ダウンロード\令和3年度財務諸表\"/>
    </mc:Choice>
  </mc:AlternateContent>
  <xr:revisionPtr revIDLastSave="0" documentId="8_{4AD25832-1EF0-480A-958A-3F5857F76721}" xr6:coauthVersionLast="47" xr6:coauthVersionMax="47" xr10:uidLastSave="{00000000-0000-0000-0000-000000000000}"/>
  <bookViews>
    <workbookView xWindow="105" yWindow="390" windowWidth="19095" windowHeight="14760" xr2:uid="{4E6DCE20-8684-4661-A0DA-10301B31B0AF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4" i="1"/>
  <c r="F52" i="1"/>
  <c r="E52" i="1"/>
  <c r="G52" i="1" s="1"/>
  <c r="G51" i="1"/>
  <c r="G50" i="1"/>
  <c r="G49" i="1"/>
  <c r="G48" i="1"/>
  <c r="G47" i="1"/>
  <c r="G46" i="1"/>
  <c r="G45" i="1"/>
  <c r="F45" i="1"/>
  <c r="F53" i="1" s="1"/>
  <c r="E45" i="1"/>
  <c r="E53" i="1" s="1"/>
  <c r="G44" i="1"/>
  <c r="G43" i="1"/>
  <c r="G42" i="1"/>
  <c r="G41" i="1"/>
  <c r="G40" i="1"/>
  <c r="G39" i="1"/>
  <c r="G38" i="1"/>
  <c r="F37" i="1"/>
  <c r="E37" i="1"/>
  <c r="G37" i="1" s="1"/>
  <c r="F36" i="1"/>
  <c r="E36" i="1"/>
  <c r="G36" i="1" s="1"/>
  <c r="G35" i="1"/>
  <c r="G34" i="1"/>
  <c r="G33" i="1"/>
  <c r="G32" i="1"/>
  <c r="G31" i="1"/>
  <c r="F30" i="1"/>
  <c r="E30" i="1"/>
  <c r="G30" i="1" s="1"/>
  <c r="G29" i="1"/>
  <c r="G28" i="1"/>
  <c r="G27" i="1"/>
  <c r="G26" i="1"/>
  <c r="G25" i="1"/>
  <c r="F24" i="1"/>
  <c r="F23" i="1"/>
  <c r="G23" i="1" s="1"/>
  <c r="E23" i="1"/>
  <c r="G22" i="1"/>
  <c r="G21" i="1"/>
  <c r="G20" i="1"/>
  <c r="G19" i="1"/>
  <c r="G18" i="1"/>
  <c r="G17" i="1"/>
  <c r="G16" i="1"/>
  <c r="G15" i="1"/>
  <c r="F14" i="1"/>
  <c r="E14" i="1"/>
  <c r="E24" i="1" s="1"/>
  <c r="G13" i="1"/>
  <c r="G12" i="1"/>
  <c r="G11" i="1"/>
  <c r="G10" i="1"/>
  <c r="G9" i="1"/>
  <c r="G8" i="1"/>
  <c r="E56" i="1" l="1"/>
  <c r="G24" i="1"/>
  <c r="F56" i="1"/>
  <c r="F58" i="1" s="1"/>
  <c r="G53" i="1"/>
  <c r="G14" i="1"/>
  <c r="E58" i="1" l="1"/>
  <c r="G58" i="1" s="1"/>
  <c r="G56" i="1"/>
</calcChain>
</file>

<file path=xl/sharedStrings.xml><?xml version="1.0" encoding="utf-8"?>
<sst xmlns="http://schemas.openxmlformats.org/spreadsheetml/2006/main" count="68" uniqueCount="64">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</sst>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A3456D7D-50D7-452B-A77F-E2917BB86109}"/>
    <cellStyle name="標準 3" xfId="1" xr:uid="{561FEFBC-4159-4FC5-AB47-A3E21C954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1672-8E1D-4E6E-AECB-621062A8AD85}">
  <sheetPr>
    <pageSetUpPr fitToPage="1"/>
  </sheetPr>
  <dimension ref="B2:H58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40000000</v>
      </c>
      <c r="F8" s="12">
        <v>36046138</v>
      </c>
      <c r="G8" s="12">
        <f>E8-F8</f>
        <v>3953862</v>
      </c>
      <c r="H8" s="12"/>
    </row>
    <row r="9" spans="2:8" x14ac:dyDescent="0.4">
      <c r="B9" s="13"/>
      <c r="C9" s="13"/>
      <c r="D9" s="14" t="s">
        <v>12</v>
      </c>
      <c r="E9" s="15">
        <v>167022722</v>
      </c>
      <c r="F9" s="16">
        <v>166005557</v>
      </c>
      <c r="G9" s="16">
        <f t="shared" ref="G9:G58" si="0">E9-F9</f>
        <v>1017165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>
        <v>670000</v>
      </c>
      <c r="F11" s="16">
        <v>670000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>
        <v>4000</v>
      </c>
      <c r="F12" s="16">
        <v>1663</v>
      </c>
      <c r="G12" s="16">
        <f t="shared" si="0"/>
        <v>2337</v>
      </c>
      <c r="H12" s="16"/>
    </row>
    <row r="13" spans="2:8" x14ac:dyDescent="0.4">
      <c r="B13" s="13"/>
      <c r="C13" s="13"/>
      <c r="D13" s="14" t="s">
        <v>16</v>
      </c>
      <c r="E13" s="17">
        <v>1673000</v>
      </c>
      <c r="F13" s="16">
        <v>1965929</v>
      </c>
      <c r="G13" s="16">
        <f t="shared" si="0"/>
        <v>-292929</v>
      </c>
      <c r="H13" s="16"/>
    </row>
    <row r="14" spans="2:8" x14ac:dyDescent="0.4">
      <c r="B14" s="13"/>
      <c r="C14" s="18"/>
      <c r="D14" s="19" t="s">
        <v>17</v>
      </c>
      <c r="E14" s="20">
        <f>+E8+E9+E10+E11+E12+E13</f>
        <v>209369722</v>
      </c>
      <c r="F14" s="21">
        <f>+F8+F9+F10+F11+F12+F13</f>
        <v>204689287</v>
      </c>
      <c r="G14" s="21">
        <f t="shared" si="0"/>
        <v>4680435</v>
      </c>
      <c r="H14" s="21"/>
    </row>
    <row r="15" spans="2:8" x14ac:dyDescent="0.4">
      <c r="B15" s="13"/>
      <c r="C15" s="9" t="s">
        <v>18</v>
      </c>
      <c r="D15" s="14" t="s">
        <v>19</v>
      </c>
      <c r="E15" s="11">
        <v>142891600</v>
      </c>
      <c r="F15" s="16">
        <v>127925422</v>
      </c>
      <c r="G15" s="16">
        <f t="shared" si="0"/>
        <v>14966178</v>
      </c>
      <c r="H15" s="16"/>
    </row>
    <row r="16" spans="2:8" x14ac:dyDescent="0.4">
      <c r="B16" s="13"/>
      <c r="C16" s="13"/>
      <c r="D16" s="14" t="s">
        <v>20</v>
      </c>
      <c r="E16" s="15">
        <v>10490000</v>
      </c>
      <c r="F16" s="16">
        <v>7729470</v>
      </c>
      <c r="G16" s="16">
        <f t="shared" si="0"/>
        <v>2760530</v>
      </c>
      <c r="H16" s="16"/>
    </row>
    <row r="17" spans="2:8" x14ac:dyDescent="0.4">
      <c r="B17" s="13"/>
      <c r="C17" s="13"/>
      <c r="D17" s="14" t="s">
        <v>21</v>
      </c>
      <c r="E17" s="15">
        <v>22337000</v>
      </c>
      <c r="F17" s="16">
        <v>17755822</v>
      </c>
      <c r="G17" s="16">
        <f t="shared" si="0"/>
        <v>4581178</v>
      </c>
      <c r="H17" s="16"/>
    </row>
    <row r="18" spans="2:8" x14ac:dyDescent="0.4">
      <c r="B18" s="13"/>
      <c r="C18" s="13"/>
      <c r="D18" s="14" t="s">
        <v>22</v>
      </c>
      <c r="E18" s="15">
        <v>40000000</v>
      </c>
      <c r="F18" s="16">
        <v>34590092</v>
      </c>
      <c r="G18" s="16">
        <f t="shared" si="0"/>
        <v>5409908</v>
      </c>
      <c r="H18" s="16"/>
    </row>
    <row r="19" spans="2:8" x14ac:dyDescent="0.4">
      <c r="B19" s="13"/>
      <c r="C19" s="13"/>
      <c r="D19" s="14" t="s">
        <v>23</v>
      </c>
      <c r="E19" s="15"/>
      <c r="F19" s="16">
        <v>0</v>
      </c>
      <c r="G19" s="16">
        <f t="shared" si="0"/>
        <v>0</v>
      </c>
      <c r="H19" s="16"/>
    </row>
    <row r="20" spans="2:8" x14ac:dyDescent="0.4">
      <c r="B20" s="13"/>
      <c r="C20" s="13"/>
      <c r="D20" s="14" t="s">
        <v>24</v>
      </c>
      <c r="E20" s="15"/>
      <c r="F20" s="16">
        <v>0</v>
      </c>
      <c r="G20" s="16">
        <f t="shared" si="0"/>
        <v>0</v>
      </c>
      <c r="H20" s="16"/>
    </row>
    <row r="21" spans="2:8" x14ac:dyDescent="0.4">
      <c r="B21" s="13"/>
      <c r="C21" s="13"/>
      <c r="D21" s="14" t="s">
        <v>25</v>
      </c>
      <c r="E21" s="15">
        <v>680000</v>
      </c>
      <c r="F21" s="16">
        <v>594418</v>
      </c>
      <c r="G21" s="16">
        <f t="shared" si="0"/>
        <v>85582</v>
      </c>
      <c r="H21" s="16"/>
    </row>
    <row r="22" spans="2:8" x14ac:dyDescent="0.4">
      <c r="B22" s="13"/>
      <c r="C22" s="13"/>
      <c r="D22" s="14" t="s">
        <v>26</v>
      </c>
      <c r="E22" s="17"/>
      <c r="F22" s="16">
        <v>0</v>
      </c>
      <c r="G22" s="16">
        <f t="shared" si="0"/>
        <v>0</v>
      </c>
      <c r="H22" s="16"/>
    </row>
    <row r="23" spans="2:8" x14ac:dyDescent="0.4">
      <c r="B23" s="13"/>
      <c r="C23" s="18"/>
      <c r="D23" s="19" t="s">
        <v>27</v>
      </c>
      <c r="E23" s="20">
        <f>+E15+E16+E17+E18+E19+E20+E21+E22</f>
        <v>216398600</v>
      </c>
      <c r="F23" s="21">
        <f>+F15+F16+F17+F18+F19+F20+F21+F22</f>
        <v>188595224</v>
      </c>
      <c r="G23" s="21">
        <f t="shared" si="0"/>
        <v>27803376</v>
      </c>
      <c r="H23" s="21"/>
    </row>
    <row r="24" spans="2:8" x14ac:dyDescent="0.4">
      <c r="B24" s="18"/>
      <c r="C24" s="22" t="s">
        <v>28</v>
      </c>
      <c r="D24" s="23"/>
      <c r="E24" s="20">
        <f xml:space="preserve"> +E14 - E23</f>
        <v>-7028878</v>
      </c>
      <c r="F24" s="24">
        <f xml:space="preserve"> +F14 - F23</f>
        <v>16094063</v>
      </c>
      <c r="G24" s="24">
        <f t="shared" si="0"/>
        <v>-23122941</v>
      </c>
      <c r="H24" s="24"/>
    </row>
    <row r="25" spans="2:8" x14ac:dyDescent="0.4">
      <c r="B25" s="9" t="s">
        <v>29</v>
      </c>
      <c r="C25" s="9" t="s">
        <v>10</v>
      </c>
      <c r="D25" s="14" t="s">
        <v>30</v>
      </c>
      <c r="E25" s="11">
        <v>1106000</v>
      </c>
      <c r="F25" s="16">
        <v>1106000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31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32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33</v>
      </c>
      <c r="E28" s="15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34</v>
      </c>
      <c r="E29" s="17"/>
      <c r="F29" s="16">
        <v>0</v>
      </c>
      <c r="G29" s="16">
        <f t="shared" si="0"/>
        <v>0</v>
      </c>
      <c r="H29" s="16"/>
    </row>
    <row r="30" spans="2:8" x14ac:dyDescent="0.4">
      <c r="B30" s="13"/>
      <c r="C30" s="18"/>
      <c r="D30" s="19" t="s">
        <v>35</v>
      </c>
      <c r="E30" s="20">
        <f>+E25+E26+E27+E28+E29</f>
        <v>1106000</v>
      </c>
      <c r="F30" s="21">
        <f>+F25+F26+F27+F28+F29</f>
        <v>1106000</v>
      </c>
      <c r="G30" s="21">
        <f t="shared" si="0"/>
        <v>0</v>
      </c>
      <c r="H30" s="21"/>
    </row>
    <row r="31" spans="2:8" x14ac:dyDescent="0.4">
      <c r="B31" s="13"/>
      <c r="C31" s="9" t="s">
        <v>18</v>
      </c>
      <c r="D31" s="14" t="s">
        <v>36</v>
      </c>
      <c r="E31" s="11"/>
      <c r="F31" s="16">
        <v>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>
        <v>1400000</v>
      </c>
      <c r="F32" s="16">
        <v>1281705</v>
      </c>
      <c r="G32" s="16">
        <f t="shared" si="0"/>
        <v>118295</v>
      </c>
      <c r="H32" s="16"/>
    </row>
    <row r="33" spans="2:8" x14ac:dyDescent="0.4">
      <c r="B33" s="13"/>
      <c r="C33" s="13"/>
      <c r="D33" s="14" t="s">
        <v>38</v>
      </c>
      <c r="E33" s="15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7"/>
      <c r="F35" s="16">
        <v>0</v>
      </c>
      <c r="G35" s="16">
        <f t="shared" si="0"/>
        <v>0</v>
      </c>
      <c r="H35" s="16"/>
    </row>
    <row r="36" spans="2:8" x14ac:dyDescent="0.4">
      <c r="B36" s="13"/>
      <c r="C36" s="18"/>
      <c r="D36" s="19" t="s">
        <v>41</v>
      </c>
      <c r="E36" s="20">
        <f>+E31+E32+E33+E34+E35</f>
        <v>1400000</v>
      </c>
      <c r="F36" s="21">
        <f>+F31+F32+F33+F34+F35</f>
        <v>1281705</v>
      </c>
      <c r="G36" s="21">
        <f t="shared" si="0"/>
        <v>118295</v>
      </c>
      <c r="H36" s="21"/>
    </row>
    <row r="37" spans="2:8" x14ac:dyDescent="0.4">
      <c r="B37" s="18"/>
      <c r="C37" s="25" t="s">
        <v>42</v>
      </c>
      <c r="D37" s="23"/>
      <c r="E37" s="20">
        <f xml:space="preserve"> +E30 - E36</f>
        <v>-294000</v>
      </c>
      <c r="F37" s="24">
        <f xml:space="preserve"> +F30 - F36</f>
        <v>-175705</v>
      </c>
      <c r="G37" s="24">
        <f t="shared" si="0"/>
        <v>-118295</v>
      </c>
      <c r="H37" s="24"/>
    </row>
    <row r="38" spans="2:8" x14ac:dyDescent="0.4">
      <c r="B38" s="9" t="s">
        <v>43</v>
      </c>
      <c r="C38" s="9" t="s">
        <v>10</v>
      </c>
      <c r="D38" s="14" t="s">
        <v>44</v>
      </c>
      <c r="E38" s="11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45</v>
      </c>
      <c r="E39" s="15"/>
      <c r="F39" s="16">
        <v>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46</v>
      </c>
      <c r="E40" s="15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47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48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49</v>
      </c>
      <c r="E43" s="15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7"/>
      <c r="F44" s="16">
        <v>0</v>
      </c>
      <c r="G44" s="16">
        <f t="shared" si="0"/>
        <v>0</v>
      </c>
      <c r="H44" s="16"/>
    </row>
    <row r="45" spans="2:8" x14ac:dyDescent="0.4">
      <c r="B45" s="13"/>
      <c r="C45" s="18"/>
      <c r="D45" s="19" t="s">
        <v>51</v>
      </c>
      <c r="E45" s="20">
        <f>+E38+E39+E40+E41+E42+E43+E44</f>
        <v>0</v>
      </c>
      <c r="F45" s="21">
        <f>+F38+F39+F40+F41+F42+F43+F44</f>
        <v>0</v>
      </c>
      <c r="G45" s="21">
        <f t="shared" si="0"/>
        <v>0</v>
      </c>
      <c r="H45" s="21"/>
    </row>
    <row r="46" spans="2:8" x14ac:dyDescent="0.4">
      <c r="B46" s="13"/>
      <c r="C46" s="9" t="s">
        <v>18</v>
      </c>
      <c r="D46" s="14" t="s">
        <v>52</v>
      </c>
      <c r="E46" s="11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>
        <v>13221000</v>
      </c>
      <c r="F50" s="16">
        <v>13216876</v>
      </c>
      <c r="G50" s="16">
        <f t="shared" si="0"/>
        <v>4124</v>
      </c>
      <c r="H50" s="16"/>
    </row>
    <row r="51" spans="2:8" x14ac:dyDescent="0.4">
      <c r="B51" s="13"/>
      <c r="C51" s="13"/>
      <c r="D51" s="26" t="s">
        <v>57</v>
      </c>
      <c r="E51" s="17"/>
      <c r="F51" s="27">
        <v>0</v>
      </c>
      <c r="G51" s="27">
        <f t="shared" si="0"/>
        <v>0</v>
      </c>
      <c r="H51" s="27"/>
    </row>
    <row r="52" spans="2:8" x14ac:dyDescent="0.4">
      <c r="B52" s="13"/>
      <c r="C52" s="18"/>
      <c r="D52" s="28" t="s">
        <v>58</v>
      </c>
      <c r="E52" s="20">
        <f>+E46+E47+E48+E49+E50+E51</f>
        <v>13221000</v>
      </c>
      <c r="F52" s="29">
        <f>+F46+F47+F48+F49+F50+F51</f>
        <v>13216876</v>
      </c>
      <c r="G52" s="29">
        <f t="shared" si="0"/>
        <v>4124</v>
      </c>
      <c r="H52" s="29"/>
    </row>
    <row r="53" spans="2:8" x14ac:dyDescent="0.4">
      <c r="B53" s="18"/>
      <c r="C53" s="25" t="s">
        <v>59</v>
      </c>
      <c r="D53" s="23"/>
      <c r="E53" s="20">
        <f xml:space="preserve"> +E45 - E52</f>
        <v>-13221000</v>
      </c>
      <c r="F53" s="24">
        <f xml:space="preserve"> +F45 - F52</f>
        <v>-13216876</v>
      </c>
      <c r="G53" s="24">
        <f t="shared" si="0"/>
        <v>-4124</v>
      </c>
      <c r="H53" s="24"/>
    </row>
    <row r="54" spans="2:8" x14ac:dyDescent="0.4">
      <c r="B54" s="30" t="s">
        <v>60</v>
      </c>
      <c r="C54" s="31"/>
      <c r="D54" s="32"/>
      <c r="E54" s="11">
        <v>27315112</v>
      </c>
      <c r="F54" s="33"/>
      <c r="G54" s="33">
        <f>E54 + E55</f>
        <v>23772112</v>
      </c>
      <c r="H54" s="33"/>
    </row>
    <row r="55" spans="2:8" x14ac:dyDescent="0.4">
      <c r="B55" s="34"/>
      <c r="C55" s="35"/>
      <c r="D55" s="36"/>
      <c r="E55" s="17">
        <v>-3543000</v>
      </c>
      <c r="F55" s="37"/>
      <c r="G55" s="37"/>
      <c r="H55" s="37"/>
    </row>
    <row r="56" spans="2:8" x14ac:dyDescent="0.4">
      <c r="B56" s="25" t="s">
        <v>61</v>
      </c>
      <c r="C56" s="22"/>
      <c r="D56" s="23"/>
      <c r="E56" s="20">
        <f xml:space="preserve"> +E24 +E37 +E53 - (E54 + E55)</f>
        <v>-44315990</v>
      </c>
      <c r="F56" s="24">
        <f xml:space="preserve"> +F24 +F37 +F53 - (F54 + F55)</f>
        <v>2701482</v>
      </c>
      <c r="G56" s="24">
        <f t="shared" si="0"/>
        <v>-47017472</v>
      </c>
      <c r="H56" s="24"/>
    </row>
    <row r="57" spans="2:8" x14ac:dyDescent="0.4">
      <c r="B57" s="25" t="s">
        <v>62</v>
      </c>
      <c r="C57" s="22"/>
      <c r="D57" s="23"/>
      <c r="E57" s="20">
        <v>66708990</v>
      </c>
      <c r="F57" s="24">
        <v>66708990</v>
      </c>
      <c r="G57" s="24">
        <f t="shared" si="0"/>
        <v>0</v>
      </c>
      <c r="H57" s="24"/>
    </row>
    <row r="58" spans="2:8" x14ac:dyDescent="0.4">
      <c r="B58" s="25" t="s">
        <v>63</v>
      </c>
      <c r="C58" s="22"/>
      <c r="D58" s="23"/>
      <c r="E58" s="20">
        <f xml:space="preserve"> +E56 +E57</f>
        <v>22393000</v>
      </c>
      <c r="F58" s="24">
        <f xml:space="preserve"> +F56 +F57</f>
        <v>69410472</v>
      </c>
      <c r="G58" s="24">
        <f t="shared" si="0"/>
        <v>-47017472</v>
      </c>
      <c r="H58" s="24"/>
    </row>
  </sheetData>
  <mergeCells count="12">
    <mergeCell ref="B25:B37"/>
    <mergeCell ref="C25:C30"/>
    <mergeCell ref="C31:C36"/>
    <mergeCell ref="B38:B53"/>
    <mergeCell ref="C38:C45"/>
    <mergeCell ref="C46:C52"/>
    <mergeCell ref="B3:H3"/>
    <mergeCell ref="B5:H5"/>
    <mergeCell ref="B7:D7"/>
    <mergeCell ref="B8:B24"/>
    <mergeCell ref="C8:C14"/>
    <mergeCell ref="C15:C23"/>
  </mergeCells>
  <phoneticPr fontId="1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2021-06-09T01:36:21Z</dcterms:created>
  <dcterms:modified xsi:type="dcterms:W3CDTF">2021-06-09T01:36:22Z</dcterms:modified>
</cp:coreProperties>
</file>