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ピュア\"/>
    </mc:Choice>
  </mc:AlternateContent>
  <xr:revisionPtr revIDLastSave="0" documentId="13_ncr:1_{ABFC933B-AC07-4F08-8F90-85C8323B7AAF}" xr6:coauthVersionLast="31" xr6:coauthVersionMax="31" xr10:uidLastSave="{00000000-0000-0000-0000-000000000000}"/>
  <bookViews>
    <workbookView xWindow="0" yWindow="60" windowWidth="10110" windowHeight="8775" xr2:uid="{00000000-000D-0000-FFFF-FFFF00000000}"/>
  </bookViews>
  <sheets>
    <sheet name="Sheet1" sheetId="1" r:id="rId1"/>
    <sheet name="Sheet1 (2)" sheetId="4" r:id="rId2"/>
    <sheet name="Sheet1 (3)" sheetId="5" r:id="rId3"/>
    <sheet name="Sheet2" sheetId="2" r:id="rId4"/>
    <sheet name="Sheet3" sheetId="3" r:id="rId5"/>
  </sheets>
  <calcPr calcId="179017"/>
</workbook>
</file>

<file path=xl/calcChain.xml><?xml version="1.0" encoding="utf-8"?>
<calcChain xmlns="http://schemas.openxmlformats.org/spreadsheetml/2006/main">
  <c r="I7" i="4" l="1"/>
  <c r="I5" i="4"/>
  <c r="E20" i="4"/>
  <c r="F19" i="4"/>
  <c r="G20" i="4" s="1"/>
  <c r="G19" i="4"/>
  <c r="H19" i="4"/>
  <c r="F27" i="4"/>
  <c r="D29" i="4"/>
  <c r="B29" i="4"/>
  <c r="B31" i="4" s="1"/>
  <c r="F6" i="4"/>
  <c r="G5" i="4"/>
  <c r="G7" i="4"/>
  <c r="G9" i="4" s="1"/>
  <c r="G11" i="4" s="1"/>
  <c r="F6" i="5"/>
  <c r="G7" i="5" s="1"/>
  <c r="G5" i="5"/>
  <c r="I5" i="5"/>
  <c r="I7" i="5"/>
  <c r="E20" i="5"/>
  <c r="F19" i="5"/>
  <c r="G19" i="5"/>
  <c r="G20" i="5"/>
  <c r="H19" i="5"/>
  <c r="F27" i="5"/>
  <c r="D29" i="5"/>
  <c r="B29" i="5"/>
  <c r="B31" i="5" s="1"/>
  <c r="I19" i="5"/>
  <c r="I24" i="5" l="1"/>
  <c r="G9" i="5"/>
  <c r="G11" i="5" s="1"/>
  <c r="I19" i="4"/>
</calcChain>
</file>

<file path=xl/sharedStrings.xml><?xml version="1.0" encoding="utf-8"?>
<sst xmlns="http://schemas.openxmlformats.org/spreadsheetml/2006/main" count="136" uniqueCount="81">
  <si>
    <t>身障連盟からの補助金</t>
  </si>
  <si>
    <t>雑費</t>
  </si>
  <si>
    <t>借入金返済</t>
  </si>
  <si>
    <t>次期繰越</t>
  </si>
  <si>
    <t>収　入</t>
    <rPh sb="0" eb="1">
      <t>オサム</t>
    </rPh>
    <rPh sb="2" eb="3">
      <t>イ</t>
    </rPh>
    <phoneticPr fontId="2"/>
  </si>
  <si>
    <t>金　額</t>
    <rPh sb="0" eb="1">
      <t>キン</t>
    </rPh>
    <rPh sb="2" eb="3">
      <t>ガク</t>
    </rPh>
    <phoneticPr fontId="2"/>
  </si>
  <si>
    <t>支　出</t>
    <rPh sb="0" eb="1">
      <t>ササ</t>
    </rPh>
    <rPh sb="2" eb="3">
      <t>デ</t>
    </rPh>
    <phoneticPr fontId="2"/>
  </si>
  <si>
    <t>丸紅基金からの補助金</t>
    <rPh sb="0" eb="2">
      <t>マルベニ</t>
    </rPh>
    <rPh sb="2" eb="4">
      <t>キキン</t>
    </rPh>
    <rPh sb="7" eb="10">
      <t>ホジョキン</t>
    </rPh>
    <phoneticPr fontId="2"/>
  </si>
  <si>
    <t>　(葉書き)</t>
    <rPh sb="2" eb="4">
      <t>ハガ</t>
    </rPh>
    <phoneticPr fontId="2"/>
  </si>
  <si>
    <t>　(内職)</t>
    <rPh sb="2" eb="4">
      <t>ナイショク</t>
    </rPh>
    <phoneticPr fontId="2"/>
  </si>
  <si>
    <t>　(自主製品)</t>
    <rPh sb="2" eb="4">
      <t>ジシュ</t>
    </rPh>
    <rPh sb="4" eb="6">
      <t>セイヒン</t>
    </rPh>
    <phoneticPr fontId="2"/>
  </si>
  <si>
    <t>(名刺)</t>
    <rPh sb="1" eb="3">
      <t>メイシ</t>
    </rPh>
    <phoneticPr fontId="2"/>
  </si>
  <si>
    <t>(夏まつり)</t>
    <rPh sb="1" eb="2">
      <t>ナツ</t>
    </rPh>
    <phoneticPr fontId="2"/>
  </si>
  <si>
    <t>前期繰越</t>
    <phoneticPr fontId="2"/>
  </si>
  <si>
    <t>心身障害者･児童助成金</t>
    <rPh sb="0" eb="2">
      <t>シンシン</t>
    </rPh>
    <rPh sb="2" eb="5">
      <t>ショウガイシャ</t>
    </rPh>
    <rPh sb="6" eb="8">
      <t>ジドウ</t>
    </rPh>
    <rPh sb="8" eb="11">
      <t>ジョセイキン</t>
    </rPh>
    <phoneticPr fontId="2"/>
  </si>
  <si>
    <t>棒給</t>
    <rPh sb="0" eb="1">
      <t>ボウ</t>
    </rPh>
    <rPh sb="1" eb="2">
      <t>キュウ</t>
    </rPh>
    <phoneticPr fontId="2"/>
  </si>
  <si>
    <t>諸手当</t>
    <rPh sb="0" eb="3">
      <t>ショテアテ</t>
    </rPh>
    <phoneticPr fontId="2"/>
  </si>
  <si>
    <t>賃金</t>
    <rPh sb="0" eb="2">
      <t>チンギン</t>
    </rPh>
    <phoneticPr fontId="2"/>
  </si>
  <si>
    <t>法廷福利費</t>
    <rPh sb="0" eb="2">
      <t>ホウテイ</t>
    </rPh>
    <rPh sb="2" eb="4">
      <t>フクリ</t>
    </rPh>
    <rPh sb="4" eb="5">
      <t>ヒ</t>
    </rPh>
    <phoneticPr fontId="2"/>
  </si>
  <si>
    <t>旅費</t>
    <rPh sb="0" eb="2">
      <t>リョヒ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</si>
  <si>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</si>
  <si>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備品購入費</t>
    <rPh sb="0" eb="2">
      <t>ビヒン</t>
    </rPh>
    <rPh sb="2" eb="5">
      <t>コウニュウヒ</t>
    </rPh>
    <phoneticPr fontId="2"/>
  </si>
  <si>
    <t>印刷･製本費</t>
    <rPh sb="0" eb="2">
      <t>インサツ</t>
    </rPh>
    <rPh sb="3" eb="5">
      <t>セイホン</t>
    </rPh>
    <rPh sb="5" eb="6">
      <t>ヒ</t>
    </rPh>
    <phoneticPr fontId="2"/>
  </si>
  <si>
    <t>燃料費</t>
    <rPh sb="0" eb="3">
      <t>ネンリョウヒ</t>
    </rPh>
    <phoneticPr fontId="2"/>
  </si>
  <si>
    <t>会議費</t>
    <rPh sb="0" eb="3">
      <t>カイギヒ</t>
    </rPh>
    <phoneticPr fontId="2"/>
  </si>
  <si>
    <t>修繕費</t>
    <rPh sb="0" eb="3">
      <t>シュウゼンヒ</t>
    </rPh>
    <phoneticPr fontId="2"/>
  </si>
  <si>
    <t>各所修繕費</t>
    <rPh sb="0" eb="2">
      <t>カクショ</t>
    </rPh>
    <rPh sb="2" eb="5">
      <t>シュウゼンヒ</t>
    </rPh>
    <phoneticPr fontId="2"/>
  </si>
  <si>
    <t>役務費</t>
    <rPh sb="0" eb="1">
      <t>ヤク</t>
    </rPh>
    <rPh sb="1" eb="2">
      <t>ム</t>
    </rPh>
    <rPh sb="2" eb="3">
      <t>ヒ</t>
    </rPh>
    <phoneticPr fontId="2"/>
  </si>
  <si>
    <t>工賃</t>
    <rPh sb="0" eb="2">
      <t>コウチン</t>
    </rPh>
    <phoneticPr fontId="2"/>
  </si>
  <si>
    <t>教養娯楽費</t>
    <rPh sb="0" eb="2">
      <t>キョウヨウ</t>
    </rPh>
    <rPh sb="2" eb="5">
      <t>ゴラクヒ</t>
    </rPh>
    <phoneticPr fontId="2"/>
  </si>
  <si>
    <t>保険衛生費</t>
    <rPh sb="0" eb="2">
      <t>ホケン</t>
    </rPh>
    <rPh sb="2" eb="5">
      <t>エイセイヒ</t>
    </rPh>
    <phoneticPr fontId="2"/>
  </si>
  <si>
    <t>各種準備金</t>
    <rPh sb="0" eb="2">
      <t>カクシュ</t>
    </rPh>
    <rPh sb="2" eb="5">
      <t>ジュンビキン</t>
    </rPh>
    <phoneticPr fontId="2"/>
  </si>
  <si>
    <t>原材料費</t>
    <rPh sb="0" eb="3">
      <t>ゲンザイリョウ</t>
    </rPh>
    <rPh sb="3" eb="4">
      <t>ヒ</t>
    </rPh>
    <phoneticPr fontId="2"/>
  </si>
  <si>
    <t>共同募金からの補助金</t>
    <rPh sb="0" eb="2">
      <t>キョウドウ</t>
    </rPh>
    <rPh sb="2" eb="4">
      <t>ボキン</t>
    </rPh>
    <rPh sb="7" eb="10">
      <t>ホジョキン</t>
    </rPh>
    <phoneticPr fontId="2"/>
  </si>
  <si>
    <t>和遊協社会福祉事業協会</t>
    <rPh sb="0" eb="1">
      <t>ワ</t>
    </rPh>
    <rPh sb="1" eb="2">
      <t>ユウ</t>
    </rPh>
    <rPh sb="2" eb="3">
      <t>キョウ</t>
    </rPh>
    <rPh sb="3" eb="5">
      <t>シャカイ</t>
    </rPh>
    <rPh sb="5" eb="7">
      <t>フクシ</t>
    </rPh>
    <rPh sb="7" eb="9">
      <t>ジギョウ</t>
    </rPh>
    <rPh sb="9" eb="11">
      <t>キョウカイ</t>
    </rPh>
    <phoneticPr fontId="2"/>
  </si>
  <si>
    <t>和歌山市からの補助金</t>
    <rPh sb="0" eb="3">
      <t>ワカヤマ</t>
    </rPh>
    <rPh sb="3" eb="4">
      <t>シ</t>
    </rPh>
    <rPh sb="7" eb="10">
      <t>ホジョキン</t>
    </rPh>
    <phoneticPr fontId="2"/>
  </si>
  <si>
    <t>使用料</t>
    <rPh sb="0" eb="3">
      <t>シヨウリョウ</t>
    </rPh>
    <phoneticPr fontId="2"/>
  </si>
  <si>
    <t>平成１５年度予算</t>
    <rPh sb="0" eb="2">
      <t>ヘイセイ</t>
    </rPh>
    <rPh sb="4" eb="6">
      <t>ネンド</t>
    </rPh>
    <rPh sb="6" eb="8">
      <t>ヨサン</t>
    </rPh>
    <phoneticPr fontId="2"/>
  </si>
  <si>
    <t>厚生経費</t>
    <rPh sb="0" eb="2">
      <t>コウセイ</t>
    </rPh>
    <rPh sb="2" eb="4">
      <t>ケイヒ</t>
    </rPh>
    <phoneticPr fontId="2"/>
  </si>
  <si>
    <t>光熱水費</t>
    <rPh sb="3" eb="4">
      <t>ヒ</t>
    </rPh>
    <phoneticPr fontId="2"/>
  </si>
  <si>
    <t>使用料及び賃貸料</t>
    <rPh sb="0" eb="3">
      <t>シヨウリョウ</t>
    </rPh>
    <rPh sb="3" eb="4">
      <t>オヨ</t>
    </rPh>
    <rPh sb="5" eb="8">
      <t>チンタイリョウ</t>
    </rPh>
    <phoneticPr fontId="2"/>
  </si>
  <si>
    <t>給食費</t>
    <rPh sb="0" eb="3">
      <t>キュウショクヒ</t>
    </rPh>
    <phoneticPr fontId="2"/>
  </si>
  <si>
    <t>前期繰越</t>
    <phoneticPr fontId="2"/>
  </si>
  <si>
    <t>出前福祉体験</t>
    <phoneticPr fontId="2"/>
  </si>
  <si>
    <t>（フリーマット売上）</t>
    <phoneticPr fontId="2"/>
  </si>
  <si>
    <t>雑収入</t>
    <phoneticPr fontId="2"/>
  </si>
  <si>
    <t>後援会収入</t>
    <phoneticPr fontId="2"/>
  </si>
  <si>
    <t>寄付金</t>
    <phoneticPr fontId="2"/>
  </si>
  <si>
    <t>借入金</t>
    <phoneticPr fontId="2"/>
  </si>
  <si>
    <t>被服費</t>
    <rPh sb="0" eb="3">
      <t>ヒフクヒ</t>
    </rPh>
    <phoneticPr fontId="2"/>
  </si>
  <si>
    <t>事業収入(店)</t>
    <rPh sb="0" eb="2">
      <t>ジギョウ</t>
    </rPh>
    <rPh sb="2" eb="4">
      <t>シュウニュウ</t>
    </rPh>
    <rPh sb="5" eb="6">
      <t>ミセ</t>
    </rPh>
    <phoneticPr fontId="2"/>
  </si>
  <si>
    <t>前期繰越</t>
    <phoneticPr fontId="2"/>
  </si>
  <si>
    <t>出前福祉体験</t>
    <phoneticPr fontId="2"/>
  </si>
  <si>
    <t>（フリーマット売上）</t>
    <phoneticPr fontId="2"/>
  </si>
  <si>
    <t>雑収入</t>
    <phoneticPr fontId="2"/>
  </si>
  <si>
    <t>後援会収入</t>
    <phoneticPr fontId="2"/>
  </si>
  <si>
    <t>寄付金</t>
    <phoneticPr fontId="2"/>
  </si>
  <si>
    <t>借入金</t>
    <phoneticPr fontId="2"/>
  </si>
  <si>
    <t>.</t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</si>
  <si>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</si>
  <si>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作業収入</t>
    <rPh sb="0" eb="2">
      <t>サギョウ</t>
    </rPh>
    <rPh sb="2" eb="4">
      <t>シュウニュウ</t>
    </rPh>
    <phoneticPr fontId="2"/>
  </si>
  <si>
    <t>給料</t>
    <rPh sb="0" eb="2">
      <t>キュウリョウ</t>
    </rPh>
    <phoneticPr fontId="2"/>
  </si>
  <si>
    <t>光熱水費</t>
    <rPh sb="0" eb="2">
      <t>コウネツ</t>
    </rPh>
    <rPh sb="2" eb="3">
      <t>ミズ</t>
    </rPh>
    <rPh sb="3" eb="4">
      <t>ヒ</t>
    </rPh>
    <phoneticPr fontId="2"/>
  </si>
  <si>
    <t>雑費</t>
    <rPh sb="0" eb="2">
      <t>ザッピ</t>
    </rPh>
    <phoneticPr fontId="2"/>
  </si>
  <si>
    <t>印刷費</t>
    <rPh sb="0" eb="2">
      <t>インサツ</t>
    </rPh>
    <rPh sb="2" eb="3">
      <t>ヒ</t>
    </rPh>
    <phoneticPr fontId="2"/>
  </si>
  <si>
    <t>次期繰越</t>
    <rPh sb="0" eb="2">
      <t>ジキ</t>
    </rPh>
    <rPh sb="2" eb="4">
      <t>クリコシ</t>
    </rPh>
    <phoneticPr fontId="2"/>
  </si>
  <si>
    <t>燃料費</t>
    <rPh sb="0" eb="2">
      <t>ネンリョウ</t>
    </rPh>
    <rPh sb="2" eb="3">
      <t>ヒ</t>
    </rPh>
    <phoneticPr fontId="2"/>
  </si>
  <si>
    <t>車両維持費</t>
    <rPh sb="0" eb="2">
      <t>シャリョウ</t>
    </rPh>
    <rPh sb="2" eb="4">
      <t>イジ</t>
    </rPh>
    <rPh sb="4" eb="5">
      <t>ヒ</t>
    </rPh>
    <phoneticPr fontId="2"/>
  </si>
  <si>
    <t>役務費</t>
    <rPh sb="0" eb="2">
      <t>エキム</t>
    </rPh>
    <rPh sb="2" eb="3">
      <t>ヒ</t>
    </rPh>
    <phoneticPr fontId="2"/>
  </si>
  <si>
    <t>廃品</t>
    <rPh sb="0" eb="2">
      <t>ハイヒン</t>
    </rPh>
    <phoneticPr fontId="2"/>
  </si>
  <si>
    <t>地域活動支援センター支援費</t>
    <rPh sb="0" eb="2">
      <t>チイキ</t>
    </rPh>
    <rPh sb="2" eb="4">
      <t>カツドウ</t>
    </rPh>
    <rPh sb="4" eb="6">
      <t>シエン</t>
    </rPh>
    <rPh sb="10" eb="12">
      <t>シエン</t>
    </rPh>
    <rPh sb="12" eb="13">
      <t>ヒ</t>
    </rPh>
    <phoneticPr fontId="2"/>
  </si>
  <si>
    <t>仕入れ費</t>
    <rPh sb="0" eb="2">
      <t>シイ</t>
    </rPh>
    <rPh sb="3" eb="4">
      <t>ヒ</t>
    </rPh>
    <phoneticPr fontId="2"/>
  </si>
  <si>
    <t>保健衛生費</t>
  </si>
  <si>
    <t>研修費</t>
  </si>
  <si>
    <t>会議費</t>
  </si>
  <si>
    <r>
      <t>内職</t>
    </r>
    <r>
      <rPr>
        <sz val="11"/>
        <rFont val="ＭＳ ゴシック"/>
        <family val="3"/>
        <charset val="128"/>
      </rPr>
      <t xml:space="preserve"> 山本産業（キャップ、印刷）</t>
    </r>
    <rPh sb="0" eb="2">
      <t>ナイショク</t>
    </rPh>
    <rPh sb="3" eb="5">
      <t>ヤマモト</t>
    </rPh>
    <rPh sb="5" eb="7">
      <t>サンギョウ</t>
    </rPh>
    <rPh sb="13" eb="15">
      <t>インサツ</t>
    </rPh>
    <phoneticPr fontId="2"/>
  </si>
  <si>
    <t>その他の印刷（年賀、名刺）</t>
    <rPh sb="2" eb="3">
      <t>タ</t>
    </rPh>
    <rPh sb="4" eb="6">
      <t>インサツ</t>
    </rPh>
    <rPh sb="7" eb="9">
      <t>ネンガ</t>
    </rPh>
    <rPh sb="10" eb="12">
      <t>メイシ</t>
    </rPh>
    <phoneticPr fontId="2"/>
  </si>
  <si>
    <t>銀行利息、他</t>
    <rPh sb="0" eb="2">
      <t>ギンコウ</t>
    </rPh>
    <rPh sb="2" eb="4">
      <t>リソク</t>
    </rPh>
    <rPh sb="5" eb="6">
      <t>タ</t>
    </rPh>
    <phoneticPr fontId="2"/>
  </si>
  <si>
    <t>雑収入　</t>
    <rPh sb="0" eb="1">
      <t>ザツ</t>
    </rPh>
    <rPh sb="1" eb="3">
      <t>シュウニュウ</t>
    </rPh>
    <phoneticPr fontId="2"/>
  </si>
  <si>
    <t>平成３０年度予算</t>
    <rPh sb="0" eb="2">
      <t>ヘイセイ</t>
    </rPh>
    <rPh sb="4" eb="5">
      <t>ネン</t>
    </rPh>
    <rPh sb="5" eb="6">
      <t>ド</t>
    </rPh>
    <rPh sb="6" eb="8">
      <t>ヨサン</t>
    </rPh>
    <phoneticPr fontId="2"/>
  </si>
  <si>
    <t>￥6.295,246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</si>
</sst>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/>
    <xf numFmtId="0" fontId="4" fillId="0" borderId="1" xfId="0" applyFont="1" applyBorder="1" applyAlignment="1"/>
    <xf numFmtId="0" fontId="5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/>
    <xf numFmtId="3" fontId="4" fillId="0" borderId="1" xfId="1" applyNumberFormat="1" applyFont="1" applyBorder="1" applyAlignment="1"/>
    <xf numFmtId="3" fontId="0" fillId="0" borderId="0" xfId="0" applyNumberFormat="1" applyAlignment="1"/>
    <xf numFmtId="3" fontId="4" fillId="0" borderId="1" xfId="0" applyNumberFormat="1" applyFont="1" applyBorder="1" applyAlignment="1"/>
    <xf numFmtId="5" fontId="4" fillId="0" borderId="2" xfId="1" applyNumberFormat="1" applyFont="1" applyBorder="1" applyAlignment="1"/>
    <xf numFmtId="38" fontId="4" fillId="0" borderId="1" xfId="1" applyFont="1" applyBorder="1" applyAlignment="1">
      <alignment horizontal="center"/>
    </xf>
    <xf numFmtId="38" fontId="4" fillId="0" borderId="1" xfId="1" applyFont="1" applyBorder="1" applyAlignment="1"/>
    <xf numFmtId="38" fontId="0" fillId="0" borderId="0" xfId="1" applyFont="1" applyAlignment="1"/>
    <xf numFmtId="3" fontId="4" fillId="0" borderId="3" xfId="0" applyNumberFormat="1" applyFont="1" applyBorder="1" applyAlignment="1"/>
    <xf numFmtId="38" fontId="1" fillId="0" borderId="0" xfId="1" applyAlignment="1"/>
    <xf numFmtId="0" fontId="4" fillId="0" borderId="3" xfId="0" applyFont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3" fontId="4" fillId="0" borderId="4" xfId="1" applyNumberFormat="1" applyFont="1" applyBorder="1" applyAlignment="1"/>
    <xf numFmtId="38" fontId="5" fillId="0" borderId="1" xfId="1" applyFont="1" applyBorder="1" applyAlignment="1"/>
    <xf numFmtId="0" fontId="5" fillId="0" borderId="4" xfId="0" applyFont="1" applyBorder="1" applyAlignment="1"/>
    <xf numFmtId="38" fontId="5" fillId="0" borderId="0" xfId="1" applyFont="1" applyAlignment="1"/>
    <xf numFmtId="0" fontId="5" fillId="0" borderId="5" xfId="0" applyFont="1" applyBorder="1" applyAlignment="1"/>
    <xf numFmtId="38" fontId="5" fillId="0" borderId="5" xfId="1" applyFont="1" applyBorder="1" applyAlignment="1"/>
    <xf numFmtId="38" fontId="0" fillId="0" borderId="0" xfId="1" applyFont="1"/>
    <xf numFmtId="38" fontId="4" fillId="0" borderId="2" xfId="1" applyFont="1" applyBorder="1" applyAlignment="1"/>
    <xf numFmtId="38" fontId="0" fillId="0" borderId="0" xfId="0" applyNumberFormat="1"/>
    <xf numFmtId="38" fontId="1" fillId="0" borderId="0" xfId="1"/>
    <xf numFmtId="0" fontId="6" fillId="0" borderId="1" xfId="0" applyFont="1" applyBorder="1" applyAlignment="1">
      <alignment horizontal="center"/>
    </xf>
    <xf numFmtId="38" fontId="6" fillId="0" borderId="1" xfId="1" applyFont="1" applyBorder="1" applyAlignment="1">
      <alignment horizontal="center"/>
    </xf>
    <xf numFmtId="0" fontId="6" fillId="0" borderId="1" xfId="0" applyFont="1" applyBorder="1" applyAlignment="1"/>
    <xf numFmtId="38" fontId="6" fillId="0" borderId="1" xfId="1" applyFont="1" applyBorder="1" applyAlignment="1"/>
    <xf numFmtId="3" fontId="6" fillId="0" borderId="1" xfId="1" applyNumberFormat="1" applyFont="1" applyBorder="1" applyAlignment="1"/>
    <xf numFmtId="38" fontId="6" fillId="0" borderId="1" xfId="1" applyFont="1" applyBorder="1" applyAlignment="1">
      <alignment horizontal="right"/>
    </xf>
    <xf numFmtId="0" fontId="7" fillId="0" borderId="1" xfId="0" applyFont="1" applyBorder="1" applyAlignment="1"/>
    <xf numFmtId="0" fontId="6" fillId="0" borderId="1" xfId="0" applyFont="1" applyFill="1" applyBorder="1" applyAlignment="1"/>
    <xf numFmtId="3" fontId="6" fillId="0" borderId="1" xfId="0" applyNumberFormat="1" applyFont="1" applyBorder="1" applyAlignment="1"/>
    <xf numFmtId="38" fontId="7" fillId="0" borderId="1" xfId="1" applyFont="1" applyBorder="1" applyAlignment="1"/>
    <xf numFmtId="0" fontId="7" fillId="0" borderId="4" xfId="0" applyFont="1" applyBorder="1" applyAlignment="1"/>
    <xf numFmtId="38" fontId="7" fillId="0" borderId="0" xfId="1" applyFont="1" applyAlignment="1"/>
    <xf numFmtId="38" fontId="7" fillId="0" borderId="5" xfId="1" applyFont="1" applyBorder="1" applyAlignment="1"/>
    <xf numFmtId="0" fontId="6" fillId="0" borderId="4" xfId="0" applyFont="1" applyBorder="1" applyAlignment="1"/>
    <xf numFmtId="3" fontId="6" fillId="0" borderId="3" xfId="0" applyNumberFormat="1" applyFont="1" applyBorder="1" applyAlignment="1"/>
    <xf numFmtId="6" fontId="6" fillId="0" borderId="2" xfId="1" applyNumberFormat="1" applyFont="1" applyBorder="1" applyAlignment="1"/>
    <xf numFmtId="5" fontId="6" fillId="0" borderId="2" xfId="1" applyNumberFormat="1" applyFont="1" applyBorder="1" applyAlignment="1"/>
    <xf numFmtId="0" fontId="0" fillId="0" borderId="1" xfId="0" applyBorder="1" applyAlignment="1"/>
    <xf numFmtId="0" fontId="8" fillId="0" borderId="1" xfId="0" applyFont="1" applyBorder="1" applyAlignment="1"/>
    <xf numFmtId="0" fontId="6" fillId="0" borderId="1" xfId="0" applyFont="1" applyBorder="1"/>
    <xf numFmtId="0" fontId="6" fillId="0" borderId="4" xfId="0" applyFont="1" applyBorder="1"/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topLeftCell="A4" workbookViewId="0">
      <selection sqref="A1:D1"/>
    </sheetView>
  </sheetViews>
  <sheetFormatPr defaultRowHeight="13.5" x14ac:dyDescent="0.15"/>
  <cols>
    <col min="1" max="1" width="34" style="1" customWidth="1"/>
    <col min="2" max="2" width="16.125" style="12" customWidth="1"/>
    <col min="3" max="3" width="20.25" style="1" bestFit="1" customWidth="1"/>
    <col min="4" max="4" width="16.125" style="1" customWidth="1"/>
  </cols>
  <sheetData>
    <row r="1" spans="1:4" ht="18.75" x14ac:dyDescent="0.2">
      <c r="A1" s="49" t="s">
        <v>79</v>
      </c>
      <c r="B1" s="50"/>
      <c r="C1" s="50"/>
      <c r="D1" s="51"/>
    </row>
    <row r="2" spans="1:4" ht="17.25" x14ac:dyDescent="0.2">
      <c r="A2" s="28" t="s">
        <v>4</v>
      </c>
      <c r="B2" s="29" t="s">
        <v>5</v>
      </c>
      <c r="C2" s="28" t="s">
        <v>6</v>
      </c>
      <c r="D2" s="28" t="s">
        <v>5</v>
      </c>
    </row>
    <row r="3" spans="1:4" ht="24" customHeight="1" x14ac:dyDescent="0.2">
      <c r="A3" s="30" t="s">
        <v>13</v>
      </c>
      <c r="B3" s="31">
        <v>562736</v>
      </c>
      <c r="C3" s="30" t="s">
        <v>61</v>
      </c>
      <c r="D3" s="32">
        <v>2450000</v>
      </c>
    </row>
    <row r="4" spans="1:4" ht="24" customHeight="1" x14ac:dyDescent="0.2">
      <c r="A4" s="2" t="s">
        <v>70</v>
      </c>
      <c r="B4" s="31">
        <v>4500000</v>
      </c>
      <c r="C4" s="30" t="s">
        <v>28</v>
      </c>
      <c r="D4" s="32">
        <v>800000</v>
      </c>
    </row>
    <row r="5" spans="1:4" ht="24" customHeight="1" x14ac:dyDescent="0.2">
      <c r="A5" s="46"/>
      <c r="B5" s="31"/>
      <c r="C5" s="30" t="s">
        <v>36</v>
      </c>
      <c r="D5" s="32">
        <v>1033000</v>
      </c>
    </row>
    <row r="6" spans="1:4" ht="24" customHeight="1" x14ac:dyDescent="0.2">
      <c r="A6" s="2"/>
      <c r="B6" s="33"/>
      <c r="C6" s="30" t="s">
        <v>62</v>
      </c>
      <c r="D6" s="32">
        <v>87000</v>
      </c>
    </row>
    <row r="7" spans="1:4" ht="24" customHeight="1" x14ac:dyDescent="0.2">
      <c r="A7" s="34"/>
      <c r="B7" s="33"/>
      <c r="C7" s="30" t="s">
        <v>66</v>
      </c>
      <c r="D7" s="32">
        <v>315000</v>
      </c>
    </row>
    <row r="8" spans="1:4" ht="24" customHeight="1" x14ac:dyDescent="0.2">
      <c r="A8" s="34"/>
      <c r="B8" s="33"/>
      <c r="C8" s="30" t="s">
        <v>21</v>
      </c>
      <c r="D8" s="32">
        <v>0</v>
      </c>
    </row>
    <row r="9" spans="1:4" ht="24" customHeight="1" x14ac:dyDescent="0.2">
      <c r="A9" s="30"/>
      <c r="B9" s="31"/>
      <c r="C9" s="30" t="s">
        <v>25</v>
      </c>
      <c r="D9" s="32">
        <v>20000</v>
      </c>
    </row>
    <row r="10" spans="1:4" ht="24" customHeight="1" x14ac:dyDescent="0.2">
      <c r="A10" s="30" t="s">
        <v>60</v>
      </c>
      <c r="B10" s="31"/>
      <c r="C10" s="30" t="s">
        <v>67</v>
      </c>
      <c r="D10" s="32">
        <v>120000</v>
      </c>
    </row>
    <row r="11" spans="1:4" ht="24" customHeight="1" x14ac:dyDescent="0.2">
      <c r="A11" s="30" t="s">
        <v>75</v>
      </c>
      <c r="B11" s="33">
        <v>1130000</v>
      </c>
      <c r="C11" s="30" t="s">
        <v>68</v>
      </c>
      <c r="D11" s="32">
        <v>285000</v>
      </c>
    </row>
    <row r="12" spans="1:4" ht="24" customHeight="1" x14ac:dyDescent="0.2">
      <c r="A12" s="45" t="s">
        <v>76</v>
      </c>
      <c r="B12" s="33">
        <v>7500</v>
      </c>
      <c r="C12" s="30" t="s">
        <v>20</v>
      </c>
      <c r="D12" s="32">
        <v>21000</v>
      </c>
    </row>
    <row r="13" spans="1:4" ht="24" customHeight="1" x14ac:dyDescent="0.2">
      <c r="A13" s="30"/>
      <c r="B13" s="33"/>
      <c r="C13" s="30" t="s">
        <v>63</v>
      </c>
      <c r="D13" s="32">
        <v>7000</v>
      </c>
    </row>
    <row r="14" spans="1:4" ht="24" customHeight="1" x14ac:dyDescent="0.2">
      <c r="A14" s="30" t="s">
        <v>69</v>
      </c>
      <c r="B14" s="33">
        <v>95000</v>
      </c>
      <c r="C14" s="30" t="s">
        <v>32</v>
      </c>
      <c r="D14" s="32">
        <v>80000</v>
      </c>
    </row>
    <row r="15" spans="1:4" ht="24" customHeight="1" x14ac:dyDescent="0.2">
      <c r="A15" s="30"/>
      <c r="B15" s="33"/>
      <c r="C15" s="30" t="s">
        <v>71</v>
      </c>
      <c r="D15" s="32">
        <v>0</v>
      </c>
    </row>
    <row r="16" spans="1:4" ht="24" customHeight="1" x14ac:dyDescent="0.2">
      <c r="A16" s="30" t="s">
        <v>78</v>
      </c>
      <c r="B16" s="33">
        <v>0</v>
      </c>
      <c r="C16" s="30" t="s">
        <v>59</v>
      </c>
      <c r="D16" s="32">
        <v>541000</v>
      </c>
    </row>
    <row r="17" spans="1:4" ht="24" customHeight="1" x14ac:dyDescent="0.2">
      <c r="A17" s="30"/>
      <c r="B17" s="33"/>
      <c r="C17" s="30" t="s">
        <v>64</v>
      </c>
      <c r="D17" s="32">
        <v>0</v>
      </c>
    </row>
    <row r="18" spans="1:4" ht="24" customHeight="1" x14ac:dyDescent="0.2">
      <c r="A18" s="30"/>
      <c r="B18" s="31"/>
      <c r="C18" s="47" t="s">
        <v>72</v>
      </c>
      <c r="D18" s="32">
        <v>12000</v>
      </c>
    </row>
    <row r="19" spans="1:4" ht="24" customHeight="1" x14ac:dyDescent="0.2">
      <c r="A19" s="30" t="s">
        <v>77</v>
      </c>
      <c r="B19" s="31">
        <v>10</v>
      </c>
      <c r="C19" s="48" t="s">
        <v>73</v>
      </c>
      <c r="D19" s="32">
        <v>0</v>
      </c>
    </row>
    <row r="20" spans="1:4" ht="24" customHeight="1" x14ac:dyDescent="0.2">
      <c r="A20" s="45"/>
      <c r="B20" s="31"/>
      <c r="C20" s="48" t="s">
        <v>74</v>
      </c>
      <c r="D20" s="32">
        <v>0</v>
      </c>
    </row>
    <row r="21" spans="1:4" ht="24" customHeight="1" x14ac:dyDescent="0.2">
      <c r="A21" s="34"/>
      <c r="B21" s="31"/>
      <c r="C21" s="35"/>
      <c r="D21" s="36"/>
    </row>
    <row r="22" spans="1:4" ht="24" customHeight="1" x14ac:dyDescent="0.2">
      <c r="A22" s="30"/>
      <c r="B22" s="37"/>
      <c r="D22" s="36"/>
    </row>
    <row r="23" spans="1:4" ht="24" customHeight="1" x14ac:dyDescent="0.2">
      <c r="A23" s="34"/>
      <c r="B23" s="37"/>
      <c r="C23" s="35"/>
      <c r="D23" s="36"/>
    </row>
    <row r="24" spans="1:4" ht="24" customHeight="1" x14ac:dyDescent="0.2">
      <c r="A24" s="34"/>
      <c r="B24" s="37"/>
      <c r="C24" s="35"/>
      <c r="D24" s="36"/>
    </row>
    <row r="25" spans="1:4" ht="24" customHeight="1" x14ac:dyDescent="0.2">
      <c r="A25" s="38"/>
      <c r="B25" s="39"/>
      <c r="C25" s="30" t="s">
        <v>65</v>
      </c>
      <c r="D25" s="32">
        <v>524246</v>
      </c>
    </row>
    <row r="26" spans="1:4" ht="24" customHeight="1" x14ac:dyDescent="0.2">
      <c r="A26" s="34"/>
      <c r="B26" s="40"/>
      <c r="C26" s="41"/>
      <c r="D26" s="42"/>
    </row>
    <row r="27" spans="1:4" ht="24" customHeight="1" thickBot="1" x14ac:dyDescent="0.25">
      <c r="A27" s="30"/>
      <c r="B27" s="43">
        <v>6295246</v>
      </c>
      <c r="C27" s="30"/>
      <c r="D27" s="44" t="s">
        <v>80</v>
      </c>
    </row>
    <row r="28" spans="1:4" ht="14.25" thickTop="1" x14ac:dyDescent="0.15"/>
    <row r="29" spans="1:4" x14ac:dyDescent="0.15">
      <c r="B29" s="12" t="s">
        <v>58</v>
      </c>
    </row>
    <row r="30" spans="1:4" x14ac:dyDescent="0.15">
      <c r="D30" s="7"/>
    </row>
  </sheetData>
  <mergeCells count="1">
    <mergeCell ref="A1:D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workbookViewId="0">
      <selection activeCell="E1" sqref="E1"/>
    </sheetView>
  </sheetViews>
  <sheetFormatPr defaultRowHeight="13.5" x14ac:dyDescent="0.15"/>
  <cols>
    <col min="1" max="1" width="23.375" style="1" customWidth="1"/>
    <col min="2" max="2" width="12" style="14" customWidth="1"/>
    <col min="3" max="3" width="18.5" style="1" customWidth="1"/>
    <col min="4" max="4" width="12" style="1" customWidth="1"/>
    <col min="6" max="6" width="9.125" bestFit="1" customWidth="1"/>
    <col min="7" max="7" width="9.25" bestFit="1" customWidth="1"/>
    <col min="9" max="9" width="10.25" bestFit="1" customWidth="1"/>
  </cols>
  <sheetData>
    <row r="1" spans="1:9" ht="18.75" x14ac:dyDescent="0.2">
      <c r="A1" s="49" t="s">
        <v>37</v>
      </c>
      <c r="B1" s="50"/>
      <c r="C1" s="50"/>
      <c r="D1" s="51"/>
    </row>
    <row r="2" spans="1:9" ht="14.25" x14ac:dyDescent="0.15">
      <c r="A2" s="4" t="s">
        <v>4</v>
      </c>
      <c r="B2" s="10" t="s">
        <v>5</v>
      </c>
      <c r="C2" s="4" t="s">
        <v>6</v>
      </c>
      <c r="D2" s="4" t="s">
        <v>5</v>
      </c>
    </row>
    <row r="3" spans="1:9" ht="14.25" x14ac:dyDescent="0.15">
      <c r="A3" s="2" t="s">
        <v>42</v>
      </c>
      <c r="B3" s="11">
        <v>20133</v>
      </c>
      <c r="C3" s="2" t="s">
        <v>15</v>
      </c>
      <c r="D3" s="6"/>
      <c r="F3" s="24">
        <v>700</v>
      </c>
      <c r="G3" s="24">
        <v>200</v>
      </c>
      <c r="I3" s="24">
        <v>4560000</v>
      </c>
    </row>
    <row r="4" spans="1:9" ht="14.25" x14ac:dyDescent="0.15">
      <c r="A4" s="2" t="s">
        <v>35</v>
      </c>
      <c r="B4" s="11">
        <v>4560000</v>
      </c>
      <c r="C4" s="2" t="s">
        <v>16</v>
      </c>
      <c r="D4" s="6"/>
      <c r="F4" s="24">
        <v>6</v>
      </c>
      <c r="G4" s="24">
        <v>20</v>
      </c>
      <c r="I4" s="24">
        <v>3830000</v>
      </c>
    </row>
    <row r="5" spans="1:9" ht="14.25" x14ac:dyDescent="0.15">
      <c r="A5" s="2" t="s">
        <v>0</v>
      </c>
      <c r="B5" s="11">
        <v>1100000</v>
      </c>
      <c r="C5" s="2" t="s">
        <v>17</v>
      </c>
      <c r="D5" s="6">
        <v>3168000</v>
      </c>
      <c r="F5" s="24">
        <v>20</v>
      </c>
      <c r="G5" s="24">
        <f>G3*G4</f>
        <v>4000</v>
      </c>
      <c r="I5" s="26">
        <f>I3-I4</f>
        <v>730000</v>
      </c>
    </row>
    <row r="6" spans="1:9" ht="14.25" x14ac:dyDescent="0.15">
      <c r="A6" s="2" t="s">
        <v>33</v>
      </c>
      <c r="B6" s="11"/>
      <c r="C6" s="2" t="s">
        <v>18</v>
      </c>
      <c r="D6" s="6"/>
      <c r="F6" s="24">
        <f>F3*F4*F5</f>
        <v>84000</v>
      </c>
      <c r="G6" s="24"/>
      <c r="I6">
        <v>240000</v>
      </c>
    </row>
    <row r="7" spans="1:9" ht="14.25" x14ac:dyDescent="0.15">
      <c r="A7" s="3" t="s">
        <v>7</v>
      </c>
      <c r="B7" s="11"/>
      <c r="C7" s="16" t="s">
        <v>38</v>
      </c>
      <c r="D7" s="6"/>
      <c r="F7" s="24"/>
      <c r="G7" s="24">
        <f>F6+G5</f>
        <v>88000</v>
      </c>
      <c r="I7" s="26">
        <f>SUM(I6,I4)</f>
        <v>4070000</v>
      </c>
    </row>
    <row r="8" spans="1:9" ht="14.25" x14ac:dyDescent="0.15">
      <c r="A8" s="3" t="s">
        <v>14</v>
      </c>
      <c r="B8" s="11"/>
      <c r="C8" s="2" t="s">
        <v>19</v>
      </c>
      <c r="D8" s="6"/>
      <c r="F8" s="24"/>
      <c r="G8" s="24">
        <v>12</v>
      </c>
    </row>
    <row r="9" spans="1:9" ht="14.25" x14ac:dyDescent="0.15">
      <c r="A9" s="2" t="s">
        <v>34</v>
      </c>
      <c r="B9" s="11"/>
      <c r="C9" s="2" t="s">
        <v>20</v>
      </c>
      <c r="D9" s="6">
        <v>500000</v>
      </c>
      <c r="F9" s="24"/>
      <c r="G9" s="24">
        <f>G7*G8</f>
        <v>1056000</v>
      </c>
    </row>
    <row r="10" spans="1:9" ht="14.25" x14ac:dyDescent="0.15">
      <c r="A10" s="2" t="s">
        <v>43</v>
      </c>
      <c r="B10" s="11">
        <v>50000</v>
      </c>
      <c r="C10" s="16" t="s">
        <v>21</v>
      </c>
      <c r="D10" s="6">
        <v>500000</v>
      </c>
      <c r="F10" s="24"/>
      <c r="G10" s="24">
        <v>3</v>
      </c>
    </row>
    <row r="11" spans="1:9" ht="14.25" x14ac:dyDescent="0.15">
      <c r="A11" s="2" t="s">
        <v>8</v>
      </c>
      <c r="B11" s="11">
        <v>10000</v>
      </c>
      <c r="C11" s="2" t="s">
        <v>22</v>
      </c>
      <c r="D11" s="6">
        <v>5000</v>
      </c>
      <c r="F11" s="24"/>
      <c r="G11" s="24">
        <f>G9*G10</f>
        <v>3168000</v>
      </c>
    </row>
    <row r="12" spans="1:9" ht="14.25" x14ac:dyDescent="0.15">
      <c r="A12" s="2" t="s">
        <v>9</v>
      </c>
      <c r="B12" s="11">
        <v>35000</v>
      </c>
      <c r="C12" s="2" t="s">
        <v>39</v>
      </c>
      <c r="D12" s="6">
        <v>50000</v>
      </c>
    </row>
    <row r="13" spans="1:9" ht="14.25" x14ac:dyDescent="0.15">
      <c r="A13" s="2" t="s">
        <v>44</v>
      </c>
      <c r="B13" s="11">
        <v>60000</v>
      </c>
      <c r="C13" s="2" t="s">
        <v>23</v>
      </c>
      <c r="D13" s="6">
        <v>100000</v>
      </c>
    </row>
    <row r="14" spans="1:9" ht="14.25" x14ac:dyDescent="0.15">
      <c r="A14" s="2" t="s">
        <v>10</v>
      </c>
      <c r="B14" s="11">
        <v>3000</v>
      </c>
      <c r="C14" s="2" t="s">
        <v>24</v>
      </c>
      <c r="D14" s="6">
        <v>10000</v>
      </c>
    </row>
    <row r="15" spans="1:9" ht="14.25" x14ac:dyDescent="0.15">
      <c r="A15" s="2" t="s">
        <v>11</v>
      </c>
      <c r="B15" s="11">
        <v>10000</v>
      </c>
      <c r="C15" s="2" t="s">
        <v>25</v>
      </c>
      <c r="D15" s="6">
        <v>50000</v>
      </c>
    </row>
    <row r="16" spans="1:9" ht="14.25" x14ac:dyDescent="0.15">
      <c r="A16" s="2" t="s">
        <v>12</v>
      </c>
      <c r="B16" s="11"/>
      <c r="C16" s="2" t="s">
        <v>26</v>
      </c>
      <c r="D16" s="6">
        <v>150000</v>
      </c>
    </row>
    <row r="17" spans="1:9" ht="14.25" x14ac:dyDescent="0.15">
      <c r="A17" s="2" t="s">
        <v>45</v>
      </c>
      <c r="B17" s="11">
        <v>75000</v>
      </c>
      <c r="C17" s="2" t="s">
        <v>27</v>
      </c>
      <c r="D17" s="6">
        <v>450000</v>
      </c>
      <c r="F17">
        <v>8000</v>
      </c>
      <c r="G17">
        <v>70000</v>
      </c>
      <c r="H17">
        <v>38000</v>
      </c>
    </row>
    <row r="18" spans="1:9" ht="14.25" x14ac:dyDescent="0.15">
      <c r="A18" s="2" t="s">
        <v>46</v>
      </c>
      <c r="B18" s="11">
        <v>30000</v>
      </c>
      <c r="C18" s="2" t="s">
        <v>40</v>
      </c>
      <c r="D18" s="6">
        <v>1402000</v>
      </c>
      <c r="E18">
        <v>946000</v>
      </c>
      <c r="F18">
        <v>12</v>
      </c>
      <c r="G18">
        <v>12</v>
      </c>
      <c r="H18">
        <v>12</v>
      </c>
    </row>
    <row r="19" spans="1:9" ht="14.25" x14ac:dyDescent="0.15">
      <c r="A19" s="2" t="s">
        <v>47</v>
      </c>
      <c r="B19" s="11">
        <v>45000</v>
      </c>
      <c r="C19" s="2" t="s">
        <v>28</v>
      </c>
      <c r="D19" s="6">
        <v>300000</v>
      </c>
      <c r="E19">
        <v>456000</v>
      </c>
      <c r="F19">
        <f>F17*F18</f>
        <v>96000</v>
      </c>
      <c r="G19">
        <f>G17*G18</f>
        <v>840000</v>
      </c>
      <c r="H19">
        <f>H17*H18</f>
        <v>456000</v>
      </c>
      <c r="I19">
        <f>SUM(F19:H19)</f>
        <v>1392000</v>
      </c>
    </row>
    <row r="20" spans="1:9" ht="14.25" x14ac:dyDescent="0.15">
      <c r="A20" s="2" t="s">
        <v>48</v>
      </c>
      <c r="B20" s="11"/>
      <c r="C20" s="5" t="s">
        <v>32</v>
      </c>
      <c r="D20" s="8">
        <v>150000</v>
      </c>
      <c r="E20">
        <f>SUM(E18:E19)</f>
        <v>1402000</v>
      </c>
      <c r="G20">
        <f>SUM(F19:G19)</f>
        <v>936000</v>
      </c>
    </row>
    <row r="21" spans="1:9" ht="14.25" x14ac:dyDescent="0.15">
      <c r="A21" s="3" t="s">
        <v>50</v>
      </c>
      <c r="B21" s="19">
        <v>300000</v>
      </c>
      <c r="C21" s="5" t="s">
        <v>30</v>
      </c>
      <c r="D21" s="8"/>
    </row>
    <row r="22" spans="1:9" ht="14.25" x14ac:dyDescent="0.15">
      <c r="A22" s="3" t="s">
        <v>31</v>
      </c>
      <c r="B22" s="19">
        <v>870000</v>
      </c>
      <c r="C22" s="5" t="s">
        <v>29</v>
      </c>
      <c r="D22" s="8"/>
    </row>
    <row r="23" spans="1:9" ht="14.25" x14ac:dyDescent="0.15">
      <c r="A23" s="3"/>
      <c r="B23" s="19"/>
      <c r="C23" s="3" t="s">
        <v>41</v>
      </c>
      <c r="D23" s="8"/>
      <c r="F23">
        <v>250</v>
      </c>
    </row>
    <row r="24" spans="1:9" ht="14.25" x14ac:dyDescent="0.15">
      <c r="A24" s="3"/>
      <c r="B24" s="19"/>
      <c r="C24" s="3" t="s">
        <v>49</v>
      </c>
      <c r="D24" s="3"/>
      <c r="F24">
        <v>20</v>
      </c>
    </row>
    <row r="25" spans="1:9" ht="14.25" x14ac:dyDescent="0.15">
      <c r="A25" s="20"/>
      <c r="B25" s="21"/>
      <c r="C25" s="2" t="s">
        <v>1</v>
      </c>
      <c r="D25" s="18"/>
      <c r="F25">
        <v>5</v>
      </c>
    </row>
    <row r="26" spans="1:9" ht="14.25" x14ac:dyDescent="0.15">
      <c r="A26" s="22"/>
      <c r="B26" s="23"/>
      <c r="C26" s="17" t="s">
        <v>31</v>
      </c>
      <c r="D26" s="13">
        <v>300000</v>
      </c>
      <c r="F26">
        <v>12</v>
      </c>
    </row>
    <row r="27" spans="1:9" ht="14.25" x14ac:dyDescent="0.15">
      <c r="A27" s="3"/>
      <c r="B27" s="19"/>
      <c r="C27" s="2" t="s">
        <v>2</v>
      </c>
      <c r="D27" s="3"/>
      <c r="F27">
        <f>F23*F24*F25*F26</f>
        <v>300000</v>
      </c>
    </row>
    <row r="28" spans="1:9" ht="14.25" x14ac:dyDescent="0.15">
      <c r="A28" s="3"/>
      <c r="B28" s="23"/>
      <c r="C28" s="15" t="s">
        <v>3</v>
      </c>
      <c r="D28" s="22">
        <v>33133</v>
      </c>
    </row>
    <row r="29" spans="1:9" ht="15" thickBot="1" x14ac:dyDescent="0.2">
      <c r="A29" s="2"/>
      <c r="B29" s="25">
        <f>SUM(B3:B26)</f>
        <v>7168133</v>
      </c>
      <c r="C29" s="2"/>
      <c r="D29" s="9">
        <f>SUM(D3:D28)</f>
        <v>7168133</v>
      </c>
    </row>
    <row r="30" spans="1:9" ht="14.25" thickTop="1" x14ac:dyDescent="0.15"/>
    <row r="31" spans="1:9" x14ac:dyDescent="0.15">
      <c r="B31" s="14">
        <f>B29-D29</f>
        <v>0</v>
      </c>
    </row>
  </sheetData>
  <mergeCells count="1">
    <mergeCell ref="A1:D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workbookViewId="0">
      <selection activeCell="B6" sqref="B6"/>
    </sheetView>
  </sheetViews>
  <sheetFormatPr defaultRowHeight="13.5" x14ac:dyDescent="0.15"/>
  <cols>
    <col min="1" max="1" width="23.375" style="1" customWidth="1"/>
    <col min="2" max="2" width="12" style="14" customWidth="1"/>
    <col min="3" max="3" width="18.5" style="1" customWidth="1"/>
    <col min="4" max="4" width="12" style="1" customWidth="1"/>
    <col min="6" max="6" width="9.125" bestFit="1" customWidth="1"/>
    <col min="7" max="7" width="9.25" bestFit="1" customWidth="1"/>
    <col min="9" max="9" width="10.25" bestFit="1" customWidth="1"/>
  </cols>
  <sheetData>
    <row r="1" spans="1:9" ht="18.75" x14ac:dyDescent="0.2">
      <c r="A1" s="49" t="s">
        <v>37</v>
      </c>
      <c r="B1" s="50"/>
      <c r="C1" s="50"/>
      <c r="D1" s="51"/>
    </row>
    <row r="2" spans="1:9" ht="14.25" x14ac:dyDescent="0.15">
      <c r="A2" s="4" t="s">
        <v>4</v>
      </c>
      <c r="B2" s="10" t="s">
        <v>5</v>
      </c>
      <c r="C2" s="4" t="s">
        <v>6</v>
      </c>
      <c r="D2" s="4" t="s">
        <v>5</v>
      </c>
    </row>
    <row r="3" spans="1:9" ht="14.25" x14ac:dyDescent="0.15">
      <c r="A3" s="2" t="s">
        <v>51</v>
      </c>
      <c r="B3" s="11">
        <v>20133</v>
      </c>
      <c r="C3" s="2" t="s">
        <v>15</v>
      </c>
      <c r="D3" s="6"/>
      <c r="F3" s="27">
        <v>700</v>
      </c>
      <c r="G3" s="27">
        <v>200</v>
      </c>
      <c r="I3" s="27">
        <v>4560000</v>
      </c>
    </row>
    <row r="4" spans="1:9" ht="14.25" x14ac:dyDescent="0.15">
      <c r="A4" s="2" t="s">
        <v>35</v>
      </c>
      <c r="B4" s="11">
        <v>4800000</v>
      </c>
      <c r="C4" s="2" t="s">
        <v>16</v>
      </c>
      <c r="D4" s="6"/>
      <c r="F4" s="27">
        <v>6</v>
      </c>
      <c r="G4" s="27">
        <v>20</v>
      </c>
      <c r="I4" s="27">
        <v>3830000</v>
      </c>
    </row>
    <row r="5" spans="1:9" ht="14.25" x14ac:dyDescent="0.15">
      <c r="A5" s="2" t="s">
        <v>0</v>
      </c>
      <c r="B5" s="11">
        <v>1100000</v>
      </c>
      <c r="C5" s="2" t="s">
        <v>17</v>
      </c>
      <c r="D5" s="6">
        <v>3168000</v>
      </c>
      <c r="F5" s="27">
        <v>20</v>
      </c>
      <c r="G5" s="27">
        <f>G3*G4</f>
        <v>4000</v>
      </c>
      <c r="I5" s="26">
        <f>I3-I4</f>
        <v>730000</v>
      </c>
    </row>
    <row r="6" spans="1:9" ht="14.25" x14ac:dyDescent="0.15">
      <c r="A6" s="2" t="s">
        <v>33</v>
      </c>
      <c r="B6" s="11"/>
      <c r="C6" s="2" t="s">
        <v>18</v>
      </c>
      <c r="D6" s="6">
        <v>50000</v>
      </c>
      <c r="F6" s="27">
        <f>F3*F4*F5</f>
        <v>84000</v>
      </c>
      <c r="G6" s="27"/>
      <c r="I6">
        <v>240000</v>
      </c>
    </row>
    <row r="7" spans="1:9" ht="14.25" x14ac:dyDescent="0.15">
      <c r="A7" s="3" t="s">
        <v>7</v>
      </c>
      <c r="B7" s="11"/>
      <c r="C7" s="16" t="s">
        <v>38</v>
      </c>
      <c r="D7" s="6"/>
      <c r="F7" s="27"/>
      <c r="G7" s="27">
        <f>F6+G5</f>
        <v>88000</v>
      </c>
      <c r="I7" s="26">
        <f>SUM(I4:I6)</f>
        <v>4800000</v>
      </c>
    </row>
    <row r="8" spans="1:9" ht="14.25" x14ac:dyDescent="0.15">
      <c r="A8" s="3" t="s">
        <v>14</v>
      </c>
      <c r="B8" s="11"/>
      <c r="C8" s="2" t="s">
        <v>19</v>
      </c>
      <c r="D8" s="6"/>
      <c r="F8" s="27"/>
      <c r="G8" s="27">
        <v>12</v>
      </c>
    </row>
    <row r="9" spans="1:9" ht="14.25" x14ac:dyDescent="0.15">
      <c r="A9" s="2" t="s">
        <v>34</v>
      </c>
      <c r="B9" s="11"/>
      <c r="C9" s="2" t="s">
        <v>20</v>
      </c>
      <c r="D9" s="6">
        <v>450000</v>
      </c>
      <c r="F9" s="27"/>
      <c r="G9" s="27">
        <f>G7*G8</f>
        <v>1056000</v>
      </c>
    </row>
    <row r="10" spans="1:9" ht="14.25" x14ac:dyDescent="0.15">
      <c r="A10" s="2" t="s">
        <v>52</v>
      </c>
      <c r="B10" s="11">
        <v>50000</v>
      </c>
      <c r="C10" s="16" t="s">
        <v>21</v>
      </c>
      <c r="D10" s="6">
        <v>500000</v>
      </c>
      <c r="F10" s="27"/>
      <c r="G10" s="27">
        <v>3</v>
      </c>
    </row>
    <row r="11" spans="1:9" ht="14.25" x14ac:dyDescent="0.15">
      <c r="A11" s="2" t="s">
        <v>8</v>
      </c>
      <c r="B11" s="11">
        <v>10000</v>
      </c>
      <c r="C11" s="2" t="s">
        <v>22</v>
      </c>
      <c r="D11" s="6">
        <v>5000</v>
      </c>
      <c r="F11" s="27"/>
      <c r="G11" s="27">
        <f>G9*G10</f>
        <v>3168000</v>
      </c>
    </row>
    <row r="12" spans="1:9" ht="14.25" x14ac:dyDescent="0.15">
      <c r="A12" s="2" t="s">
        <v>9</v>
      </c>
      <c r="B12" s="11">
        <v>35000</v>
      </c>
      <c r="C12" s="2" t="s">
        <v>39</v>
      </c>
      <c r="D12" s="6">
        <v>50000</v>
      </c>
    </row>
    <row r="13" spans="1:9" ht="14.25" x14ac:dyDescent="0.15">
      <c r="A13" s="2" t="s">
        <v>53</v>
      </c>
      <c r="B13" s="11">
        <v>60000</v>
      </c>
      <c r="C13" s="2" t="s">
        <v>23</v>
      </c>
      <c r="D13" s="6">
        <v>100000</v>
      </c>
    </row>
    <row r="14" spans="1:9" ht="14.25" x14ac:dyDescent="0.15">
      <c r="A14" s="2" t="s">
        <v>10</v>
      </c>
      <c r="B14" s="11">
        <v>3000</v>
      </c>
      <c r="C14" s="2" t="s">
        <v>24</v>
      </c>
      <c r="D14" s="6">
        <v>10000</v>
      </c>
    </row>
    <row r="15" spans="1:9" ht="14.25" x14ac:dyDescent="0.15">
      <c r="A15" s="2" t="s">
        <v>11</v>
      </c>
      <c r="B15" s="11">
        <v>10000</v>
      </c>
      <c r="C15" s="2" t="s">
        <v>25</v>
      </c>
      <c r="D15" s="6">
        <v>50000</v>
      </c>
    </row>
    <row r="16" spans="1:9" ht="14.25" x14ac:dyDescent="0.15">
      <c r="A16" s="2" t="s">
        <v>12</v>
      </c>
      <c r="B16" s="11"/>
      <c r="C16" s="2" t="s">
        <v>26</v>
      </c>
      <c r="D16" s="6">
        <v>150000</v>
      </c>
    </row>
    <row r="17" spans="1:9" ht="14.25" x14ac:dyDescent="0.15">
      <c r="A17" s="2" t="s">
        <v>54</v>
      </c>
      <c r="B17" s="11">
        <v>75000</v>
      </c>
      <c r="C17" s="2" t="s">
        <v>27</v>
      </c>
      <c r="D17" s="6">
        <v>450000</v>
      </c>
      <c r="F17">
        <v>8000</v>
      </c>
      <c r="G17">
        <v>70000</v>
      </c>
      <c r="H17">
        <v>38000</v>
      </c>
    </row>
    <row r="18" spans="1:9" ht="14.25" x14ac:dyDescent="0.15">
      <c r="A18" s="2" t="s">
        <v>55</v>
      </c>
      <c r="B18" s="11">
        <v>30000</v>
      </c>
      <c r="C18" s="2" t="s">
        <v>40</v>
      </c>
      <c r="D18" s="6">
        <v>1402000</v>
      </c>
      <c r="E18">
        <v>946000</v>
      </c>
      <c r="F18">
        <v>12</v>
      </c>
      <c r="G18">
        <v>12</v>
      </c>
      <c r="H18">
        <v>12</v>
      </c>
    </row>
    <row r="19" spans="1:9" ht="14.25" x14ac:dyDescent="0.15">
      <c r="A19" s="2" t="s">
        <v>56</v>
      </c>
      <c r="B19" s="11">
        <v>45000</v>
      </c>
      <c r="C19" s="2" t="s">
        <v>28</v>
      </c>
      <c r="D19" s="6">
        <v>300000</v>
      </c>
      <c r="E19">
        <v>456000</v>
      </c>
      <c r="F19">
        <f>F17*F18</f>
        <v>96000</v>
      </c>
      <c r="G19">
        <f>G17*G18</f>
        <v>840000</v>
      </c>
      <c r="H19">
        <f>H17*H18</f>
        <v>456000</v>
      </c>
      <c r="I19">
        <f>SUM(F19:H19)</f>
        <v>1392000</v>
      </c>
    </row>
    <row r="20" spans="1:9" ht="14.25" x14ac:dyDescent="0.15">
      <c r="A20" s="2" t="s">
        <v>57</v>
      </c>
      <c r="B20" s="11"/>
      <c r="C20" s="5" t="s">
        <v>32</v>
      </c>
      <c r="D20" s="8">
        <v>100000</v>
      </c>
      <c r="E20">
        <f>SUM(E18:E19)</f>
        <v>1402000</v>
      </c>
      <c r="G20">
        <f>SUM(F19:G19)</f>
        <v>936000</v>
      </c>
    </row>
    <row r="21" spans="1:9" ht="14.25" x14ac:dyDescent="0.15">
      <c r="A21" s="3" t="s">
        <v>50</v>
      </c>
      <c r="B21" s="19">
        <v>300000</v>
      </c>
      <c r="C21" s="5" t="s">
        <v>30</v>
      </c>
      <c r="D21" s="8"/>
    </row>
    <row r="22" spans="1:9" ht="14.25" x14ac:dyDescent="0.15">
      <c r="A22" s="3" t="s">
        <v>31</v>
      </c>
      <c r="B22" s="19">
        <v>870000</v>
      </c>
      <c r="C22" s="5" t="s">
        <v>29</v>
      </c>
      <c r="D22" s="8">
        <v>100000</v>
      </c>
    </row>
    <row r="23" spans="1:9" ht="14.25" x14ac:dyDescent="0.15">
      <c r="A23" s="3"/>
      <c r="B23" s="19"/>
      <c r="C23" s="3" t="s">
        <v>41</v>
      </c>
      <c r="D23" s="8"/>
      <c r="F23">
        <v>250</v>
      </c>
      <c r="I23">
        <v>5.0000000000000001E-3</v>
      </c>
    </row>
    <row r="24" spans="1:9" ht="14.25" x14ac:dyDescent="0.15">
      <c r="A24" s="3"/>
      <c r="B24" s="19"/>
      <c r="C24" s="3" t="s">
        <v>49</v>
      </c>
      <c r="D24" s="3"/>
      <c r="F24">
        <v>20</v>
      </c>
      <c r="I24">
        <f>G7*I23</f>
        <v>440</v>
      </c>
    </row>
    <row r="25" spans="1:9" ht="14.25" x14ac:dyDescent="0.15">
      <c r="A25" s="20"/>
      <c r="B25" s="21"/>
      <c r="C25" s="2" t="s">
        <v>1</v>
      </c>
      <c r="D25" s="18">
        <v>200000</v>
      </c>
      <c r="F25">
        <v>5</v>
      </c>
    </row>
    <row r="26" spans="1:9" ht="14.25" x14ac:dyDescent="0.15">
      <c r="A26" s="22"/>
      <c r="B26" s="23"/>
      <c r="C26" s="17" t="s">
        <v>31</v>
      </c>
      <c r="D26" s="13">
        <v>250000</v>
      </c>
      <c r="F26">
        <v>12</v>
      </c>
    </row>
    <row r="27" spans="1:9" ht="14.25" x14ac:dyDescent="0.15">
      <c r="A27" s="3"/>
      <c r="B27" s="19"/>
      <c r="C27" s="2" t="s">
        <v>2</v>
      </c>
      <c r="D27" s="3"/>
      <c r="F27">
        <f>F23*F24*F25*F26</f>
        <v>300000</v>
      </c>
    </row>
    <row r="28" spans="1:9" ht="14.25" x14ac:dyDescent="0.15">
      <c r="A28" s="3"/>
      <c r="B28" s="23"/>
      <c r="C28" s="15" t="s">
        <v>3</v>
      </c>
      <c r="D28" s="22">
        <v>33133</v>
      </c>
    </row>
    <row r="29" spans="1:9" ht="15" thickBot="1" x14ac:dyDescent="0.2">
      <c r="A29" s="2"/>
      <c r="B29" s="25">
        <f>SUM(B3:B26)</f>
        <v>7408133</v>
      </c>
      <c r="C29" s="2"/>
      <c r="D29" s="9">
        <f>SUM(D3:D28)</f>
        <v>7368133</v>
      </c>
    </row>
    <row r="30" spans="1:9" ht="14.25" thickTop="1" x14ac:dyDescent="0.15"/>
    <row r="31" spans="1:9" x14ac:dyDescent="0.15">
      <c r="B31" s="14">
        <f>B29-D29</f>
        <v>40000</v>
      </c>
    </row>
  </sheetData>
  <mergeCells count="1">
    <mergeCell ref="A1:D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Sheet1</vt:lpstr>
      <vt:lpstr>Sheet1 (2)</vt:lpstr>
      <vt:lpstr>Sheet1 (3)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ピュア作業所</dc:creator>
  <cp:lastModifiedBy>Owner</cp:lastModifiedBy>
  <cp:lastPrinted>2018-04-26T04:20:35Z</cp:lastPrinted>
  <dcterms:created xsi:type="dcterms:W3CDTF">2003-03-17T04:11:39Z</dcterms:created>
  <dcterms:modified xsi:type="dcterms:W3CDTF">2018-04-26T04:21:17Z</dcterms:modified>
</cp:coreProperties>
</file>