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UGI-PC03\Desktop\Aikawa\法人\現況報告書\公開用書類\新しいフォルダー\"/>
    </mc:Choice>
  </mc:AlternateContent>
  <xr:revisionPtr revIDLastSave="0" documentId="8_{C38F2CD8-44D2-431E-B135-6C43138DE8CB}" xr6:coauthVersionLast="45" xr6:coauthVersionMax="45" xr10:uidLastSave="{00000000-0000-0000-0000-000000000000}"/>
  <bookViews>
    <workbookView xWindow="-120" yWindow="-120" windowWidth="29040" windowHeight="15840" xr2:uid="{356F0AA3-5696-478E-8640-8164B27785CC}"/>
  </bookViews>
  <sheets>
    <sheet name="小麦の家" sheetId="1" r:id="rId1"/>
  </sheets>
  <definedNames>
    <definedName name="_xlnm.Print_Titles" localSheetId="0">小麦の家!$1:$4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G26" i="1"/>
  <c r="I26" i="1" s="1"/>
  <c r="I25" i="1"/>
  <c r="E25" i="1"/>
  <c r="I24" i="1"/>
  <c r="E24" i="1"/>
  <c r="I23" i="1"/>
  <c r="E23" i="1"/>
  <c r="I22" i="1"/>
  <c r="E22" i="1"/>
  <c r="H21" i="1"/>
  <c r="G21" i="1"/>
  <c r="I21" i="1" s="1"/>
  <c r="E21" i="1"/>
  <c r="I20" i="1"/>
  <c r="E20" i="1"/>
  <c r="I19" i="1"/>
  <c r="E19" i="1"/>
  <c r="H18" i="1"/>
  <c r="G18" i="1"/>
  <c r="I18" i="1" s="1"/>
  <c r="D18" i="1"/>
  <c r="C18" i="1"/>
  <c r="E18" i="1" s="1"/>
  <c r="E17" i="1"/>
  <c r="H16" i="1"/>
  <c r="H27" i="1" s="1"/>
  <c r="G16" i="1"/>
  <c r="G27" i="1" s="1"/>
  <c r="I27" i="1" s="1"/>
  <c r="D16" i="1"/>
  <c r="D15" i="1" s="1"/>
  <c r="C16" i="1"/>
  <c r="I15" i="1"/>
  <c r="E14" i="1"/>
  <c r="E13" i="1"/>
  <c r="I12" i="1"/>
  <c r="E12" i="1"/>
  <c r="I11" i="1"/>
  <c r="E11" i="1"/>
  <c r="I10" i="1"/>
  <c r="E10" i="1"/>
  <c r="I9" i="1"/>
  <c r="E9" i="1"/>
  <c r="I8" i="1"/>
  <c r="E8" i="1"/>
  <c r="H7" i="1"/>
  <c r="G7" i="1"/>
  <c r="I7" i="1" s="1"/>
  <c r="D7" i="1"/>
  <c r="C7" i="1"/>
  <c r="D27" i="1" l="1"/>
  <c r="E7" i="1"/>
  <c r="E16" i="1"/>
  <c r="I16" i="1"/>
  <c r="C15" i="1"/>
  <c r="E15" i="1" s="1"/>
  <c r="C27" i="1" l="1"/>
  <c r="E27" i="1" s="1"/>
</calcChain>
</file>

<file path=xl/sharedStrings.xml><?xml version="1.0" encoding="utf-8"?>
<sst xmlns="http://schemas.openxmlformats.org/spreadsheetml/2006/main" count="51" uniqueCount="48">
  <si>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</si>
  <si>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小麦の家  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</si>
  <si>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</si>
  <si>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</si>
  <si>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</si>
  <si>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</si>
  <si>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</si>
  <si>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</si>
  <si>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</si>
  <si>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</si>
  <si>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</si>
  <si>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</si>
  <si>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</si>
  <si>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</si>
  <si>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未払費用</t>
  </si>
  <si>
    <t>　貯蔵品</t>
  </si>
  <si>
    <t>　預り金</t>
  </si>
  <si>
    <t>　商品・製品</t>
  </si>
  <si>
    <t>　職員預り金</t>
  </si>
  <si>
    <t>　原材料</t>
  </si>
  <si>
    <t>　賞与引当金</t>
  </si>
  <si>
    <t>　立替金</t>
  </si>
  <si>
    <t>　仮払金</t>
  </si>
  <si>
    <t>固定資産</t>
  </si>
  <si>
    <t>固定負債</t>
  </si>
  <si>
    <t>基本財産</t>
  </si>
  <si>
    <t>負債の部合計</t>
  </si>
  <si>
    <t>　定期預金</t>
  </si>
  <si>
    <t>純資産の部</t>
  </si>
  <si>
    <t>その他の固定資産</t>
  </si>
  <si>
    <t>基本金</t>
  </si>
  <si>
    <t>　建物</t>
  </si>
  <si>
    <t>　第1号基本金</t>
  </si>
  <si>
    <t>　車輌運搬具</t>
  </si>
  <si>
    <t>国庫補助金等特別積立金</t>
  </si>
  <si>
    <t>　器具及び備品</t>
  </si>
  <si>
    <t>その他の積立金</t>
  </si>
  <si>
    <t>　ソフトウェア</t>
  </si>
  <si>
    <t>　工賃変動積立金</t>
  </si>
  <si>
    <t>　工賃変動積立資産</t>
  </si>
  <si>
    <t>　設備等整備積立金</t>
  </si>
  <si>
    <t>　設備等整備積立資産</t>
  </si>
  <si>
    <t>次期繰越活動増減差額</t>
  </si>
  <si>
    <t>　その他の固定資産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</si>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</sst>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25C7BA37-E19C-4321-8D70-7756964E2998}"/>
    <cellStyle name="標準 3" xfId="2" xr:uid="{59A11B5E-C819-4E4A-9ACD-2BC5E6206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4372-5806-4CE0-86DD-46FFCEBBA4EF}">
  <sheetPr>
    <pageSetUpPr fitToPage="1"/>
  </sheetPr>
  <dimension ref="A1:I27"/>
  <sheetViews>
    <sheetView showGridLines="0" tabSelected="1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</f>
        <v>18692490</v>
      </c>
      <c r="D7" s="14">
        <f>+D8+D9+D10+D11+D12+D13+D14</f>
        <v>16676607</v>
      </c>
      <c r="E7" s="14">
        <f>C7-D7</f>
        <v>2015883</v>
      </c>
      <c r="F7" s="13" t="s">
        <v>10</v>
      </c>
      <c r="G7" s="14">
        <f>+G8+G9+G10+G11+G12</f>
        <v>4184798</v>
      </c>
      <c r="H7" s="14">
        <f>+H8+H9+H10+H11+H12</f>
        <v>4496739</v>
      </c>
      <c r="I7" s="14">
        <f>G7-H7</f>
        <v>-311941</v>
      </c>
    </row>
    <row r="8" spans="1:9" x14ac:dyDescent="0.4">
      <c r="A8" s="1"/>
      <c r="B8" s="15" t="s">
        <v>11</v>
      </c>
      <c r="C8" s="16">
        <v>10752283</v>
      </c>
      <c r="D8" s="16">
        <v>8927175</v>
      </c>
      <c r="E8" s="16">
        <f t="shared" ref="E8:E27" si="0">C8-D8</f>
        <v>1825108</v>
      </c>
      <c r="F8" s="17" t="s">
        <v>12</v>
      </c>
      <c r="G8" s="18">
        <v>723920</v>
      </c>
      <c r="H8" s="18">
        <v>303600</v>
      </c>
      <c r="I8" s="18">
        <f t="shared" ref="I8:I27" si="1">G8-H8</f>
        <v>420320</v>
      </c>
    </row>
    <row r="9" spans="1:9" x14ac:dyDescent="0.4">
      <c r="A9" s="1"/>
      <c r="B9" s="17" t="s">
        <v>13</v>
      </c>
      <c r="C9" s="18">
        <v>6112630</v>
      </c>
      <c r="D9" s="18">
        <v>6452380</v>
      </c>
      <c r="E9" s="18">
        <f t="shared" si="0"/>
        <v>-339750</v>
      </c>
      <c r="F9" s="17" t="s">
        <v>14</v>
      </c>
      <c r="G9" s="18">
        <v>2704371</v>
      </c>
      <c r="H9" s="18">
        <v>3019591</v>
      </c>
      <c r="I9" s="18">
        <f t="shared" si="1"/>
        <v>-315220</v>
      </c>
    </row>
    <row r="10" spans="1:9" x14ac:dyDescent="0.4">
      <c r="A10" s="1"/>
      <c r="B10" s="17" t="s">
        <v>15</v>
      </c>
      <c r="C10" s="18">
        <v>206915</v>
      </c>
      <c r="D10" s="18">
        <v>706954</v>
      </c>
      <c r="E10" s="18">
        <f t="shared" si="0"/>
        <v>-500039</v>
      </c>
      <c r="F10" s="17" t="s">
        <v>16</v>
      </c>
      <c r="G10" s="18">
        <v>1672</v>
      </c>
      <c r="H10" s="18"/>
      <c r="I10" s="18">
        <f t="shared" si="1"/>
        <v>1672</v>
      </c>
    </row>
    <row r="11" spans="1:9" x14ac:dyDescent="0.4">
      <c r="A11" s="1"/>
      <c r="B11" s="17" t="s">
        <v>17</v>
      </c>
      <c r="C11" s="18">
        <v>291570</v>
      </c>
      <c r="D11" s="18">
        <v>307590</v>
      </c>
      <c r="E11" s="18">
        <f t="shared" si="0"/>
        <v>-16020</v>
      </c>
      <c r="F11" s="17" t="s">
        <v>18</v>
      </c>
      <c r="G11" s="18">
        <v>27000</v>
      </c>
      <c r="H11" s="18">
        <v>189648</v>
      </c>
      <c r="I11" s="18">
        <f t="shared" si="1"/>
        <v>-162648</v>
      </c>
    </row>
    <row r="12" spans="1:9" x14ac:dyDescent="0.4">
      <c r="A12" s="1"/>
      <c r="B12" s="17" t="s">
        <v>19</v>
      </c>
      <c r="C12" s="18">
        <v>1180404</v>
      </c>
      <c r="D12" s="18">
        <v>122638</v>
      </c>
      <c r="E12" s="18">
        <f t="shared" si="0"/>
        <v>1057766</v>
      </c>
      <c r="F12" s="17" t="s">
        <v>20</v>
      </c>
      <c r="G12" s="18">
        <v>727835</v>
      </c>
      <c r="H12" s="18">
        <v>983900</v>
      </c>
      <c r="I12" s="18">
        <f t="shared" si="1"/>
        <v>-256065</v>
      </c>
    </row>
    <row r="13" spans="1:9" x14ac:dyDescent="0.4">
      <c r="A13" s="1"/>
      <c r="B13" s="17" t="s">
        <v>21</v>
      </c>
      <c r="C13" s="18">
        <v>148688</v>
      </c>
      <c r="D13" s="18">
        <v>69870</v>
      </c>
      <c r="E13" s="18">
        <f t="shared" si="0"/>
        <v>78818</v>
      </c>
      <c r="F13" s="17"/>
      <c r="G13" s="18"/>
      <c r="H13" s="18"/>
      <c r="I13" s="18"/>
    </row>
    <row r="14" spans="1:9" x14ac:dyDescent="0.4">
      <c r="A14" s="1"/>
      <c r="B14" s="17" t="s">
        <v>22</v>
      </c>
      <c r="C14" s="18"/>
      <c r="D14" s="18">
        <v>90000</v>
      </c>
      <c r="E14" s="18">
        <f t="shared" si="0"/>
        <v>-90000</v>
      </c>
      <c r="F14" s="17"/>
      <c r="G14" s="18"/>
      <c r="H14" s="18"/>
      <c r="I14" s="18"/>
    </row>
    <row r="15" spans="1:9" x14ac:dyDescent="0.4">
      <c r="A15" s="1"/>
      <c r="B15" s="13" t="s">
        <v>23</v>
      </c>
      <c r="C15" s="14">
        <f>+C16 +C18</f>
        <v>32767573</v>
      </c>
      <c r="D15" s="14">
        <f>+D16 +D18</f>
        <v>31348614</v>
      </c>
      <c r="E15" s="14">
        <f t="shared" si="0"/>
        <v>1418959</v>
      </c>
      <c r="F15" s="13" t="s">
        <v>24</v>
      </c>
      <c r="G15" s="14"/>
      <c r="H15" s="14"/>
      <c r="I15" s="14">
        <f t="shared" si="1"/>
        <v>0</v>
      </c>
    </row>
    <row r="16" spans="1:9" x14ac:dyDescent="0.4">
      <c r="A16" s="1"/>
      <c r="B16" s="13" t="s">
        <v>25</v>
      </c>
      <c r="C16" s="14">
        <f>+C17</f>
        <v>10000000</v>
      </c>
      <c r="D16" s="14">
        <f>+D17</f>
        <v>10000000</v>
      </c>
      <c r="E16" s="14">
        <f t="shared" si="0"/>
        <v>0</v>
      </c>
      <c r="F16" s="13" t="s">
        <v>26</v>
      </c>
      <c r="G16" s="14">
        <f>+G7 +G15</f>
        <v>4184798</v>
      </c>
      <c r="H16" s="14">
        <f>+H7 +H15</f>
        <v>4496739</v>
      </c>
      <c r="I16" s="14">
        <f t="shared" si="1"/>
        <v>-311941</v>
      </c>
    </row>
    <row r="17" spans="1:9" x14ac:dyDescent="0.4">
      <c r="A17" s="1"/>
      <c r="B17" s="17" t="s">
        <v>27</v>
      </c>
      <c r="C17" s="18">
        <v>10000000</v>
      </c>
      <c r="D17" s="18">
        <v>10000000</v>
      </c>
      <c r="E17" s="18">
        <f t="shared" si="0"/>
        <v>0</v>
      </c>
      <c r="F17" s="19" t="s">
        <v>28</v>
      </c>
      <c r="G17" s="20"/>
      <c r="H17" s="20"/>
      <c r="I17" s="21"/>
    </row>
    <row r="18" spans="1:9" x14ac:dyDescent="0.4">
      <c r="A18" s="1"/>
      <c r="B18" s="13" t="s">
        <v>29</v>
      </c>
      <c r="C18" s="14">
        <f>+C19+C20+C21+C22+C23+C24+C25</f>
        <v>22767573</v>
      </c>
      <c r="D18" s="14">
        <f>+D19+D20+D21+D22+D23+D24+D25</f>
        <v>21348614</v>
      </c>
      <c r="E18" s="14">
        <f t="shared" si="0"/>
        <v>1418959</v>
      </c>
      <c r="F18" s="15" t="s">
        <v>30</v>
      </c>
      <c r="G18" s="16">
        <f>+G19</f>
        <v>10000000</v>
      </c>
      <c r="H18" s="16">
        <f>+H19</f>
        <v>10000000</v>
      </c>
      <c r="I18" s="16">
        <f t="shared" si="1"/>
        <v>0</v>
      </c>
    </row>
    <row r="19" spans="1:9" x14ac:dyDescent="0.4">
      <c r="A19" s="1"/>
      <c r="B19" s="17" t="s">
        <v>31</v>
      </c>
      <c r="C19" s="18">
        <v>2</v>
      </c>
      <c r="D19" s="18">
        <v>2</v>
      </c>
      <c r="E19" s="18">
        <f t="shared" si="0"/>
        <v>0</v>
      </c>
      <c r="F19" s="17" t="s">
        <v>32</v>
      </c>
      <c r="G19" s="18">
        <v>10000000</v>
      </c>
      <c r="H19" s="18">
        <v>10000000</v>
      </c>
      <c r="I19" s="18">
        <f t="shared" si="1"/>
        <v>0</v>
      </c>
    </row>
    <row r="20" spans="1:9" x14ac:dyDescent="0.4">
      <c r="A20" s="1"/>
      <c r="B20" s="17" t="s">
        <v>33</v>
      </c>
      <c r="C20" s="18">
        <v>4092534</v>
      </c>
      <c r="D20" s="18">
        <v>2325723</v>
      </c>
      <c r="E20" s="18">
        <f t="shared" si="0"/>
        <v>1766811</v>
      </c>
      <c r="F20" s="17" t="s">
        <v>34</v>
      </c>
      <c r="G20" s="18">
        <v>1741479</v>
      </c>
      <c r="H20" s="18">
        <v>528153</v>
      </c>
      <c r="I20" s="18">
        <f t="shared" si="1"/>
        <v>1213326</v>
      </c>
    </row>
    <row r="21" spans="1:9" x14ac:dyDescent="0.4">
      <c r="A21" s="1"/>
      <c r="B21" s="17" t="s">
        <v>35</v>
      </c>
      <c r="C21" s="18">
        <v>1184625</v>
      </c>
      <c r="D21" s="18">
        <v>1627776</v>
      </c>
      <c r="E21" s="18">
        <f t="shared" si="0"/>
        <v>-443151</v>
      </c>
      <c r="F21" s="17" t="s">
        <v>36</v>
      </c>
      <c r="G21" s="18">
        <f>+G22+G23</f>
        <v>17395452</v>
      </c>
      <c r="H21" s="18">
        <f>+H22+H23</f>
        <v>17263573</v>
      </c>
      <c r="I21" s="18">
        <f t="shared" si="1"/>
        <v>131879</v>
      </c>
    </row>
    <row r="22" spans="1:9" x14ac:dyDescent="0.4">
      <c r="A22" s="1"/>
      <c r="B22" s="17" t="s">
        <v>37</v>
      </c>
      <c r="C22" s="18">
        <v>58050</v>
      </c>
      <c r="D22" s="18">
        <v>104490</v>
      </c>
      <c r="E22" s="18">
        <f t="shared" si="0"/>
        <v>-46440</v>
      </c>
      <c r="F22" s="17" t="s">
        <v>38</v>
      </c>
      <c r="G22" s="18">
        <v>395452</v>
      </c>
      <c r="H22" s="18">
        <v>263573</v>
      </c>
      <c r="I22" s="18">
        <f t="shared" si="1"/>
        <v>131879</v>
      </c>
    </row>
    <row r="23" spans="1:9" x14ac:dyDescent="0.4">
      <c r="A23" s="1"/>
      <c r="B23" s="17" t="s">
        <v>39</v>
      </c>
      <c r="C23" s="18">
        <v>395452</v>
      </c>
      <c r="D23" s="18">
        <v>263573</v>
      </c>
      <c r="E23" s="18">
        <f t="shared" si="0"/>
        <v>131879</v>
      </c>
      <c r="F23" s="17" t="s">
        <v>40</v>
      </c>
      <c r="G23" s="18">
        <v>17000000</v>
      </c>
      <c r="H23" s="18">
        <v>17000000</v>
      </c>
      <c r="I23" s="18">
        <f t="shared" si="1"/>
        <v>0</v>
      </c>
    </row>
    <row r="24" spans="1:9" x14ac:dyDescent="0.4">
      <c r="A24" s="1"/>
      <c r="B24" s="17" t="s">
        <v>41</v>
      </c>
      <c r="C24" s="18">
        <v>17000000</v>
      </c>
      <c r="D24" s="18">
        <v>17000000</v>
      </c>
      <c r="E24" s="18">
        <f t="shared" si="0"/>
        <v>0</v>
      </c>
      <c r="F24" s="17" t="s">
        <v>42</v>
      </c>
      <c r="G24" s="18">
        <v>18138334</v>
      </c>
      <c r="H24" s="18">
        <v>15736756</v>
      </c>
      <c r="I24" s="18">
        <f t="shared" si="1"/>
        <v>2401578</v>
      </c>
    </row>
    <row r="25" spans="1:9" x14ac:dyDescent="0.4">
      <c r="A25" s="1"/>
      <c r="B25" s="17" t="s">
        <v>43</v>
      </c>
      <c r="C25" s="18">
        <v>36910</v>
      </c>
      <c r="D25" s="18">
        <v>27050</v>
      </c>
      <c r="E25" s="18">
        <f t="shared" si="0"/>
        <v>9860</v>
      </c>
      <c r="F25" s="22" t="s">
        <v>44</v>
      </c>
      <c r="G25" s="23">
        <v>2533457</v>
      </c>
      <c r="H25" s="23">
        <v>2728595</v>
      </c>
      <c r="I25" s="23">
        <f t="shared" si="1"/>
        <v>-195138</v>
      </c>
    </row>
    <row r="26" spans="1:9" x14ac:dyDescent="0.4">
      <c r="A26" s="1"/>
      <c r="B26" s="17"/>
      <c r="C26" s="18"/>
      <c r="D26" s="18"/>
      <c r="E26" s="18"/>
      <c r="F26" s="13" t="s">
        <v>45</v>
      </c>
      <c r="G26" s="14">
        <f>+G18 +G20 +G21 +G24</f>
        <v>47275265</v>
      </c>
      <c r="H26" s="14">
        <f>+H18 +H20 +H21 +H24</f>
        <v>43528482</v>
      </c>
      <c r="I26" s="14">
        <f t="shared" si="1"/>
        <v>3746783</v>
      </c>
    </row>
    <row r="27" spans="1:9" x14ac:dyDescent="0.4">
      <c r="A27" s="1"/>
      <c r="B27" s="13" t="s">
        <v>46</v>
      </c>
      <c r="C27" s="14">
        <f>+C7 +C15</f>
        <v>51460063</v>
      </c>
      <c r="D27" s="14">
        <f>+D7 +D15</f>
        <v>48025221</v>
      </c>
      <c r="E27" s="14">
        <f t="shared" si="0"/>
        <v>3434842</v>
      </c>
      <c r="F27" s="24" t="s">
        <v>47</v>
      </c>
      <c r="G27" s="25">
        <f>+G16 +G26</f>
        <v>51460063</v>
      </c>
      <c r="H27" s="25">
        <f>+H16 +H26</f>
        <v>48025221</v>
      </c>
      <c r="I27" s="25">
        <f t="shared" si="1"/>
        <v>3434842</v>
      </c>
    </row>
  </sheetData>
  <mergeCells count="5">
    <mergeCell ref="B2:I2"/>
    <mergeCell ref="B3:I3"/>
    <mergeCell ref="B5:E5"/>
    <mergeCell ref="F5:I5"/>
    <mergeCell ref="F17:I17"/>
  </mergeCells>
  <phoneticPr fontId="2"/>
  <pageMargins left="0.7" right="0.7" top="0.75" bottom="0.75" header="0.3" footer="0.3"/>
  <pageSetup paperSize="9" fitToHeight="0" orientation="portrait" r:id="rId1"/>
  <headerFooter>
    <oddHeader>&amp;L社会福祉法人小麦の家福祉会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小麦の家</vt:lpstr>
      <vt:lpstr>小麦の家!Print_Titles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KOMUGI-PC03</dc:creator>
  <cp:lastModifiedBy>KOMUGI-PC03</cp:lastModifiedBy>
  <dcterms:created xsi:type="dcterms:W3CDTF">2020-06-24T02:46:12Z</dcterms:created>
  <dcterms:modified xsi:type="dcterms:W3CDTF">2020-06-24T02:46:12Z</dcterms:modified>
</cp:coreProperties>
</file>