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1\Desktop\R5 修正総会資料\最終原稿\"/>
    </mc:Choice>
  </mc:AlternateContent>
  <xr:revisionPtr revIDLastSave="0" documentId="8_{3DC8C21B-FAD5-4D8F-B19C-230AE7B5B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予算案" sheetId="19" r:id="rId1"/>
    <sheet name="R5 事業別予算案" sheetId="20" r:id="rId2"/>
  </sheets>
  <calcPr calcId="181029"/>
</workbook>
</file>

<file path=xl/calcChain.xml><?xml version="1.0" encoding="utf-8"?>
<calcChain xmlns="http://schemas.openxmlformats.org/spreadsheetml/2006/main">
  <c r="B63" i="19" l="1"/>
  <c r="Q42" i="20"/>
  <c r="P42" i="20"/>
  <c r="O42" i="20"/>
  <c r="N42" i="20"/>
  <c r="M42" i="20"/>
  <c r="L42" i="20"/>
  <c r="K42" i="20"/>
  <c r="Q15" i="20"/>
  <c r="P15" i="20"/>
  <c r="O15" i="20"/>
  <c r="N15" i="20"/>
  <c r="M15" i="20"/>
  <c r="L15" i="20"/>
  <c r="K15" i="20"/>
  <c r="F42" i="20"/>
  <c r="D42" i="20"/>
  <c r="C42" i="20"/>
  <c r="B42" i="20"/>
  <c r="E41" i="20"/>
  <c r="G41" i="20" s="1"/>
  <c r="E40" i="20"/>
  <c r="G40" i="20" s="1"/>
  <c r="E39" i="20"/>
  <c r="G39" i="20" s="1"/>
  <c r="E38" i="20"/>
  <c r="G38" i="20" s="1"/>
  <c r="E37" i="20"/>
  <c r="G37" i="20" s="1"/>
  <c r="E36" i="20"/>
  <c r="G36" i="20" s="1"/>
  <c r="E35" i="20"/>
  <c r="G35" i="20" s="1"/>
  <c r="E34" i="20"/>
  <c r="G34" i="20" s="1"/>
  <c r="E33" i="20"/>
  <c r="G33" i="20" s="1"/>
  <c r="E32" i="20"/>
  <c r="G32" i="20" s="1"/>
  <c r="E31" i="20"/>
  <c r="G31" i="20" s="1"/>
  <c r="E30" i="20"/>
  <c r="G30" i="20" s="1"/>
  <c r="E29" i="20"/>
  <c r="G29" i="20" s="1"/>
  <c r="E28" i="20"/>
  <c r="G28" i="20" s="1"/>
  <c r="E27" i="20"/>
  <c r="G27" i="20" s="1"/>
  <c r="E26" i="20"/>
  <c r="G26" i="20" s="1"/>
  <c r="E25" i="20"/>
  <c r="G25" i="20" s="1"/>
  <c r="E24" i="20"/>
  <c r="G24" i="20" s="1"/>
  <c r="E23" i="20"/>
  <c r="G23" i="20" s="1"/>
  <c r="E22" i="20"/>
  <c r="G22" i="20" s="1"/>
  <c r="E21" i="20"/>
  <c r="G21" i="20" s="1"/>
  <c r="E20" i="20"/>
  <c r="G20" i="20" s="1"/>
  <c r="E19" i="20"/>
  <c r="F15" i="20"/>
  <c r="D15" i="20"/>
  <c r="C15" i="20"/>
  <c r="B15" i="20"/>
  <c r="G14" i="20"/>
  <c r="G13" i="20"/>
  <c r="E11" i="20"/>
  <c r="E10" i="20"/>
  <c r="G10" i="20" s="1"/>
  <c r="G8" i="20"/>
  <c r="G6" i="20"/>
  <c r="F47" i="19"/>
  <c r="F13" i="19"/>
  <c r="F15" i="19"/>
  <c r="D62" i="19"/>
  <c r="D47" i="19"/>
  <c r="D42" i="19"/>
  <c r="D26" i="19"/>
  <c r="E20" i="19"/>
  <c r="E7" i="19"/>
  <c r="N43" i="20" l="1"/>
  <c r="S42" i="20"/>
  <c r="R42" i="20"/>
  <c r="L43" i="20"/>
  <c r="P43" i="20"/>
  <c r="E15" i="20"/>
  <c r="M43" i="20"/>
  <c r="Q43" i="20"/>
  <c r="K43" i="20"/>
  <c r="S15" i="20"/>
  <c r="R15" i="20"/>
  <c r="O43" i="20"/>
  <c r="D43" i="20"/>
  <c r="E42" i="20"/>
  <c r="E43" i="20" s="1"/>
  <c r="B43" i="20"/>
  <c r="F43" i="20"/>
  <c r="C43" i="20"/>
  <c r="G19" i="20"/>
  <c r="G42" i="20" s="1"/>
  <c r="G43" i="20" s="1"/>
  <c r="G11" i="20"/>
  <c r="G15" i="20" s="1"/>
  <c r="E62" i="19"/>
  <c r="F62" i="19" s="1"/>
  <c r="E63" i="19"/>
  <c r="E64" i="19" s="1"/>
  <c r="F20" i="19"/>
  <c r="E42" i="19"/>
  <c r="F42" i="19" s="1"/>
  <c r="S43" i="20" l="1"/>
  <c r="G45" i="20"/>
  <c r="G47" i="20" s="1"/>
  <c r="R43" i="20"/>
  <c r="F63" i="19"/>
  <c r="E66" i="19"/>
  <c r="E68" i="19" l="1"/>
</calcChain>
</file>

<file path=xl/sharedStrings.xml><?xml version="1.0" encoding="utf-8"?>
<sst xmlns="http://schemas.openxmlformats.org/spreadsheetml/2006/main" count="286" uniqueCount="115">
  <si>
    <t>　</t>
    <phoneticPr fontId="2"/>
  </si>
  <si>
    <t>（単位：円）</t>
    <rPh sb="1" eb="3">
      <t>タンイ</t>
    </rPh>
    <rPh sb="4" eb="5">
      <t>エン</t>
    </rPh>
    <phoneticPr fontId="2"/>
  </si>
  <si>
    <t xml:space="preserve"> </t>
    <phoneticPr fontId="2"/>
  </si>
  <si>
    <t>科　目</t>
    <rPh sb="0" eb="1">
      <t>カ</t>
    </rPh>
    <rPh sb="2" eb="3">
      <t>メ</t>
    </rPh>
    <phoneticPr fontId="2"/>
  </si>
  <si>
    <t>自主事業</t>
    <rPh sb="0" eb="2">
      <t>ジシュ</t>
    </rPh>
    <rPh sb="2" eb="4">
      <t>ジギョウ</t>
    </rPh>
    <phoneticPr fontId="2"/>
  </si>
  <si>
    <t>１．受取会費</t>
    <rPh sb="2" eb="4">
      <t>ウケトリ</t>
    </rPh>
    <rPh sb="4" eb="6">
      <t>カイヒ</t>
    </rPh>
    <phoneticPr fontId="4"/>
  </si>
  <si>
    <t>４．事業収益</t>
    <rPh sb="2" eb="4">
      <t>ジギョウ</t>
    </rPh>
    <rPh sb="4" eb="6">
      <t>シュウエキ</t>
    </rPh>
    <phoneticPr fontId="4"/>
  </si>
  <si>
    <t>５．その他収益</t>
    <rPh sb="4" eb="5">
      <t>タ</t>
    </rPh>
    <rPh sb="5" eb="7">
      <t>シュウエキ</t>
    </rPh>
    <phoneticPr fontId="2"/>
  </si>
  <si>
    <t>１）経常収益</t>
    <rPh sb="2" eb="4">
      <t>ケイジョウ</t>
    </rPh>
    <rPh sb="4" eb="6">
      <t>シュウエキ</t>
    </rPh>
    <phoneticPr fontId="4"/>
  </si>
  <si>
    <t>２．受取寄付金</t>
    <rPh sb="2" eb="4">
      <t>ウケトリ</t>
    </rPh>
    <rPh sb="4" eb="7">
      <t>キフキン</t>
    </rPh>
    <phoneticPr fontId="4"/>
  </si>
  <si>
    <t>２）　経常費用</t>
    <rPh sb="3" eb="5">
      <t>ケイジョウ</t>
    </rPh>
    <rPh sb="5" eb="7">
      <t>ヒヨウ</t>
    </rPh>
    <phoneticPr fontId="2"/>
  </si>
  <si>
    <t>１　事業費</t>
    <rPh sb="2" eb="4">
      <t>ジギョウ</t>
    </rPh>
    <rPh sb="4" eb="5">
      <t>ヒ</t>
    </rPh>
    <phoneticPr fontId="2"/>
  </si>
  <si>
    <t>２　管理費</t>
    <rPh sb="2" eb="4">
      <t>カンリ</t>
    </rPh>
    <rPh sb="4" eb="5">
      <t>ヒ</t>
    </rPh>
    <phoneticPr fontId="2"/>
  </si>
  <si>
    <t>備　　考</t>
    <rPh sb="0" eb="4">
      <t>ビコウ</t>
    </rPh>
    <phoneticPr fontId="4"/>
  </si>
  <si>
    <t>２．受取寄附金</t>
    <rPh sb="2" eb="4">
      <t>ウケトリ</t>
    </rPh>
    <rPh sb="4" eb="6">
      <t>キフ</t>
    </rPh>
    <rPh sb="6" eb="7">
      <t>キン</t>
    </rPh>
    <phoneticPr fontId="4"/>
  </si>
  <si>
    <t>受取利息</t>
    <rPh sb="0" eb="2">
      <t>ウケトリ</t>
    </rPh>
    <rPh sb="2" eb="4">
      <t>リソク</t>
    </rPh>
    <phoneticPr fontId="2"/>
  </si>
  <si>
    <t>雑収益</t>
    <rPh sb="0" eb="1">
      <t>ザツ</t>
    </rPh>
    <rPh sb="1" eb="3">
      <t>シュウエキ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</si>
  <si>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</si>
  <si>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</t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</si>
  <si>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</si>
  <si>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特定非営利活動法人いしのまきＮＰＯセンター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</si>
  <si>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　</t>
    <phoneticPr fontId="4"/>
  </si>
  <si>
    <t>Ⅰ経常収益</t>
    <rPh sb="1" eb="3">
      <t>ケイジョウ</t>
    </rPh>
    <rPh sb="3" eb="5">
      <t>シュウエキ</t>
    </rPh>
    <phoneticPr fontId="4"/>
  </si>
  <si>
    <t>経営収益計</t>
    <rPh sb="0" eb="2">
      <t>ケイエイ</t>
    </rPh>
    <rPh sb="2" eb="4">
      <t>シュウエキ</t>
    </rPh>
    <rPh sb="4" eb="5">
      <t>ケイ</t>
    </rPh>
    <phoneticPr fontId="2"/>
  </si>
  <si>
    <t>Ⅱ経常費用</t>
    <rPh sb="1" eb="3">
      <t>ケイジョウ</t>
    </rPh>
    <rPh sb="3" eb="5">
      <t>ヒヨウ</t>
    </rPh>
    <phoneticPr fontId="2"/>
  </si>
  <si>
    <t>（１）人件費</t>
    <rPh sb="3" eb="5">
      <t>ジンケン</t>
    </rPh>
    <rPh sb="5" eb="6">
      <t>ヒ</t>
    </rPh>
    <phoneticPr fontId="2"/>
  </si>
  <si>
    <t>　　　給与手当</t>
    <rPh sb="3" eb="5">
      <t>キュウヨ</t>
    </rPh>
    <rPh sb="5" eb="7">
      <t>テアテ</t>
    </rPh>
    <phoneticPr fontId="2"/>
  </si>
  <si>
    <t>　　　法定福利費</t>
    <rPh sb="3" eb="5">
      <t>ホウテイ</t>
    </rPh>
    <rPh sb="5" eb="7">
      <t>フクリ</t>
    </rPh>
    <rPh sb="7" eb="8">
      <t>ヒ</t>
    </rPh>
    <phoneticPr fontId="2"/>
  </si>
  <si>
    <t>　　　人件費計</t>
    <rPh sb="3" eb="5">
      <t>ジンケン</t>
    </rPh>
    <rPh sb="5" eb="6">
      <t>ヒ</t>
    </rPh>
    <rPh sb="6" eb="7">
      <t>ケイ</t>
    </rPh>
    <phoneticPr fontId="2"/>
  </si>
  <si>
    <t>（２）その他の経費</t>
    <rPh sb="5" eb="6">
      <t>タ</t>
    </rPh>
    <rPh sb="7" eb="9">
      <t>ケイヒ</t>
    </rPh>
    <phoneticPr fontId="2"/>
  </si>
  <si>
    <t>　　　印刷製本費</t>
    <rPh sb="3" eb="5">
      <t>インサツ</t>
    </rPh>
    <rPh sb="5" eb="7">
      <t>セイホン</t>
    </rPh>
    <rPh sb="7" eb="8">
      <t>ヒ</t>
    </rPh>
    <phoneticPr fontId="2"/>
  </si>
  <si>
    <t>　　　雑費</t>
    <rPh sb="3" eb="5">
      <t>ザッピ</t>
    </rPh>
    <phoneticPr fontId="2"/>
  </si>
  <si>
    <t>　　事業費計</t>
    <rPh sb="2" eb="4">
      <t>ジギョウ</t>
    </rPh>
    <rPh sb="4" eb="5">
      <t>ヒ</t>
    </rPh>
    <rPh sb="5" eb="6">
      <t>ケイ</t>
    </rPh>
    <phoneticPr fontId="2"/>
  </si>
  <si>
    <t>　　　会議費</t>
    <rPh sb="3" eb="5">
      <t>カイギ</t>
    </rPh>
    <rPh sb="5" eb="6">
      <t>ヒ</t>
    </rPh>
    <phoneticPr fontId="2"/>
  </si>
  <si>
    <t>　　　租税公課</t>
    <rPh sb="3" eb="5">
      <t>ソゼイ</t>
    </rPh>
    <rPh sb="5" eb="7">
      <t>コウカ</t>
    </rPh>
    <phoneticPr fontId="2"/>
  </si>
  <si>
    <t>　管理費計</t>
    <rPh sb="1" eb="3">
      <t>カンリ</t>
    </rPh>
    <rPh sb="3" eb="4">
      <t>ヒ</t>
    </rPh>
    <rPh sb="4" eb="5">
      <t>ケイ</t>
    </rPh>
    <phoneticPr fontId="2"/>
  </si>
  <si>
    <t>経営費用計</t>
    <rPh sb="0" eb="2">
      <t>ケイエイ</t>
    </rPh>
    <rPh sb="2" eb="4">
      <t>ヒヨウ</t>
    </rPh>
    <rPh sb="4" eb="5">
      <t>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</si>
  <si>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phoneticPr fontId="2"/>
  </si>
  <si>
    <t>　　　リース料</t>
    <rPh sb="6" eb="7">
      <t>リョウ</t>
    </rPh>
    <phoneticPr fontId="2"/>
  </si>
  <si>
    <t>合計</t>
    <rPh sb="0" eb="2">
      <t>ゴウケイ</t>
    </rPh>
    <phoneticPr fontId="2"/>
  </si>
  <si>
    <t>　　　新聞図書費</t>
    <rPh sb="3" eb="5">
      <t>シンブン</t>
    </rPh>
    <rPh sb="5" eb="7">
      <t>トショ</t>
    </rPh>
    <rPh sb="7" eb="8">
      <t>ヒ</t>
    </rPh>
    <phoneticPr fontId="2"/>
  </si>
  <si>
    <t>　　　水道光熱費</t>
    <rPh sb="3" eb="5">
      <t>スイドウ</t>
    </rPh>
    <rPh sb="5" eb="7">
      <t>コウネツ</t>
    </rPh>
    <rPh sb="7" eb="8">
      <t>ヒ</t>
    </rPh>
    <phoneticPr fontId="2"/>
  </si>
  <si>
    <t>　　　車輌費</t>
    <rPh sb="3" eb="5">
      <t>シャリョウ</t>
    </rPh>
    <rPh sb="5" eb="6">
      <t>ヒ</t>
    </rPh>
    <phoneticPr fontId="2"/>
  </si>
  <si>
    <t>　　　事務用品費</t>
    <rPh sb="3" eb="5">
      <t>ジム</t>
    </rPh>
    <rPh sb="5" eb="7">
      <t>ヨウヒン</t>
    </rPh>
    <rPh sb="7" eb="8">
      <t>ヒ</t>
    </rPh>
    <phoneticPr fontId="2"/>
  </si>
  <si>
    <t>　　　旅費交通費</t>
    <rPh sb="3" eb="5">
      <t>リョヒ</t>
    </rPh>
    <rPh sb="5" eb="8">
      <t>コウツウヒ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</si>
  <si>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</si>
  <si>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</si>
  <si>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ﾈｯﾄﾜｰｷﾝｸﾞ事業</t>
    <rPh sb="9" eb="11">
      <t>ジギョウ</t>
    </rPh>
    <phoneticPr fontId="2"/>
  </si>
  <si>
    <t>調査研究事業</t>
    <rPh sb="0" eb="2">
      <t>チョウサ</t>
    </rPh>
    <rPh sb="2" eb="4">
      <t>ケンキュウ</t>
    </rPh>
    <rPh sb="4" eb="6">
      <t>ジギョウ</t>
    </rPh>
    <phoneticPr fontId="2"/>
  </si>
  <si>
    <t>管理費</t>
    <rPh sb="0" eb="3">
      <t>カンリヒ</t>
    </rPh>
    <phoneticPr fontId="4"/>
  </si>
  <si>
    <t>給料手当</t>
    <rPh sb="0" eb="2">
      <t>キュウリョウ</t>
    </rPh>
    <rPh sb="2" eb="4">
      <t>テアテ</t>
    </rPh>
    <phoneticPr fontId="2"/>
  </si>
  <si>
    <t>法定福利費</t>
    <rPh sb="0" eb="4">
      <t>ホウテイフクリ</t>
    </rPh>
    <rPh sb="4" eb="5">
      <t>ヒ</t>
    </rPh>
    <phoneticPr fontId="2"/>
  </si>
  <si>
    <t>事務用品費</t>
    <rPh sb="0" eb="4">
      <t>ジムヨウヒン</t>
    </rPh>
    <rPh sb="4" eb="5">
      <t>ヒ</t>
    </rPh>
    <phoneticPr fontId="2"/>
  </si>
  <si>
    <t>印刷製本費</t>
    <rPh sb="0" eb="4">
      <t>インサツセイホン</t>
    </rPh>
    <rPh sb="4" eb="5">
      <t>ヒ</t>
    </rPh>
    <phoneticPr fontId="2"/>
  </si>
  <si>
    <t>リース料</t>
    <rPh sb="3" eb="4">
      <t>リョウ</t>
    </rPh>
    <phoneticPr fontId="2"/>
  </si>
  <si>
    <t>租税公課</t>
    <rPh sb="0" eb="4">
      <t>ソゼイコウカ</t>
    </rPh>
    <phoneticPr fontId="2"/>
  </si>
  <si>
    <t>新聞図書費</t>
    <rPh sb="0" eb="5">
      <t>シンブントショヒ</t>
    </rPh>
    <phoneticPr fontId="2"/>
  </si>
  <si>
    <t>支払手数料</t>
    <rPh sb="0" eb="5">
      <t>シハライテスウリョウ</t>
    </rPh>
    <phoneticPr fontId="2"/>
  </si>
  <si>
    <t>福利厚生費</t>
    <rPh sb="0" eb="5">
      <t>フクリコウセイヒ</t>
    </rPh>
    <phoneticPr fontId="2"/>
  </si>
  <si>
    <t>車両費</t>
    <rPh sb="0" eb="3">
      <t>シャリョウヒ</t>
    </rPh>
    <phoneticPr fontId="2"/>
  </si>
  <si>
    <t>保険料</t>
    <rPh sb="0" eb="3">
      <t>ホケンリョウ</t>
    </rPh>
    <phoneticPr fontId="2"/>
  </si>
  <si>
    <t>諸会費</t>
    <rPh sb="0" eb="3">
      <t>ショカイヒ</t>
    </rPh>
    <phoneticPr fontId="2"/>
  </si>
  <si>
    <t>雑費</t>
    <rPh sb="0" eb="2">
      <t>ザッピ</t>
    </rPh>
    <phoneticPr fontId="2"/>
  </si>
  <si>
    <t>委託事業</t>
    <rPh sb="0" eb="2">
      <t>イタク</t>
    </rPh>
    <rPh sb="2" eb="4">
      <t>ジギョウ</t>
    </rPh>
    <phoneticPr fontId="2"/>
  </si>
  <si>
    <t>受託事業収益</t>
    <rPh sb="0" eb="2">
      <t>ジュタク</t>
    </rPh>
    <rPh sb="2" eb="4">
      <t>ジギョウ</t>
    </rPh>
    <rPh sb="4" eb="6">
      <t>シュウエキ</t>
    </rPh>
    <phoneticPr fontId="2"/>
  </si>
  <si>
    <t>自主事業収益</t>
    <rPh sb="0" eb="2">
      <t>ジシュ</t>
    </rPh>
    <rPh sb="2" eb="4">
      <t>ジギョウ</t>
    </rPh>
    <rPh sb="4" eb="6">
      <t>シュウエキ</t>
    </rPh>
    <phoneticPr fontId="2"/>
  </si>
  <si>
    <t>３．受取助成金</t>
    <rPh sb="2" eb="4">
      <t>ウケトリ</t>
    </rPh>
    <rPh sb="4" eb="7">
      <t>ジョセイキン</t>
    </rPh>
    <phoneticPr fontId="2"/>
  </si>
  <si>
    <t>　　　通信運搬費</t>
    <rPh sb="3" eb="5">
      <t>ツウシン</t>
    </rPh>
    <rPh sb="5" eb="7">
      <t>ウンパン</t>
    </rPh>
    <rPh sb="7" eb="8">
      <t>ヒ</t>
    </rPh>
    <phoneticPr fontId="2"/>
  </si>
  <si>
    <t>　　　支払手数料</t>
    <rPh sb="3" eb="5">
      <t>シハラ</t>
    </rPh>
    <rPh sb="5" eb="8">
      <t>テスウリョウ</t>
    </rPh>
    <phoneticPr fontId="2"/>
  </si>
  <si>
    <t>　　　運営委託事業費</t>
    <rPh sb="3" eb="5">
      <t>ウンエイ</t>
    </rPh>
    <rPh sb="5" eb="7">
      <t>イタク</t>
    </rPh>
    <rPh sb="7" eb="9">
      <t>ジギョウ</t>
    </rPh>
    <rPh sb="9" eb="10">
      <t>ヒ</t>
    </rPh>
    <phoneticPr fontId="2"/>
  </si>
  <si>
    <t>　　　自主事業費</t>
    <rPh sb="3" eb="5">
      <t>ジシュ</t>
    </rPh>
    <rPh sb="5" eb="8">
      <t>ジギョウヒ</t>
    </rPh>
    <phoneticPr fontId="2"/>
  </si>
  <si>
    <t>　　　消耗品費</t>
    <rPh sb="3" eb="6">
      <t>ショウモウヒン</t>
    </rPh>
    <rPh sb="6" eb="7">
      <t>ヒ</t>
    </rPh>
    <phoneticPr fontId="2"/>
  </si>
  <si>
    <t>　　　福利厚生費</t>
    <rPh sb="3" eb="5">
      <t>フクリ</t>
    </rPh>
    <rPh sb="5" eb="7">
      <t>コウセイ</t>
    </rPh>
    <rPh sb="7" eb="8">
      <t>ヒ</t>
    </rPh>
    <phoneticPr fontId="2"/>
  </si>
  <si>
    <t>　　　業務委託費</t>
    <rPh sb="3" eb="5">
      <t>ギョウム</t>
    </rPh>
    <rPh sb="5" eb="8">
      <t>イタクヒ</t>
    </rPh>
    <phoneticPr fontId="2"/>
  </si>
  <si>
    <t>　　　研修費</t>
    <rPh sb="3" eb="6">
      <t>ケンシュウヒ</t>
    </rPh>
    <phoneticPr fontId="2"/>
  </si>
  <si>
    <t>　　　諸会費</t>
    <rPh sb="3" eb="6">
      <t>ショカイヒ</t>
    </rPh>
    <phoneticPr fontId="2"/>
  </si>
  <si>
    <t>　　　租税公課</t>
    <rPh sb="3" eb="7">
      <t>ソゼイコウカ</t>
    </rPh>
    <phoneticPr fontId="2"/>
  </si>
  <si>
    <t>　　　燃料費</t>
    <rPh sb="3" eb="6">
      <t>ネンリョウヒ</t>
    </rPh>
    <phoneticPr fontId="2"/>
  </si>
  <si>
    <t>　　　保険料</t>
    <rPh sb="3" eb="6">
      <t>ホケンリョウ</t>
    </rPh>
    <phoneticPr fontId="2"/>
  </si>
  <si>
    <t>比　較</t>
    <rPh sb="0" eb="1">
      <t>ヒ</t>
    </rPh>
    <rPh sb="2" eb="3">
      <t>カク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</si>
  <si>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</si>
  <si>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NPO留学他</t>
    <rPh sb="3" eb="5">
      <t>リュウガク</t>
    </rPh>
    <rPh sb="5" eb="6">
      <t>ホカ</t>
    </rPh>
    <phoneticPr fontId="2"/>
  </si>
  <si>
    <t>支援ｵﾌｨｽ事業</t>
    <rPh sb="0" eb="2">
      <t>シエン</t>
    </rPh>
    <rPh sb="6" eb="8">
      <t>ジギョウ</t>
    </rPh>
    <phoneticPr fontId="2"/>
  </si>
  <si>
    <t>情報・ｺﾝｻﾙ・　　　　　ﾏﾈｰｼﾞﾒﾝﾄ事業</t>
    <rPh sb="0" eb="2">
      <t>ジョウホウ</t>
    </rPh>
    <rPh sb="21" eb="23">
      <t>ジギョウ</t>
    </rPh>
    <phoneticPr fontId="2"/>
  </si>
  <si>
    <t>　</t>
  </si>
  <si>
    <t>R4決算額</t>
    <rPh sb="2" eb="4">
      <t>ケッサン</t>
    </rPh>
    <rPh sb="4" eb="5">
      <t>ガク</t>
    </rPh>
    <phoneticPr fontId="2"/>
  </si>
  <si>
    <t>令和５年度　予算書（案）</t>
    <rPh sb="0" eb="2">
      <t>レイワ</t>
    </rPh>
    <rPh sb="3" eb="5">
      <t>ネンド</t>
    </rPh>
    <rPh sb="6" eb="9">
      <t>ヨサンショ</t>
    </rPh>
    <rPh sb="10" eb="11">
      <t>アン</t>
    </rPh>
    <phoneticPr fontId="2"/>
  </si>
  <si>
    <t>令和５年４月１日から令和６年３月３１日</t>
    <rPh sb="0" eb="2">
      <t>レイワ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2"/>
  </si>
  <si>
    <t>当期税引前正味財産増減額</t>
    <rPh sb="0" eb="2">
      <t>トウキ</t>
    </rPh>
    <rPh sb="2" eb="5">
      <t>ゼイビキマエ</t>
    </rPh>
    <rPh sb="5" eb="7">
      <t>ショウミ</t>
    </rPh>
    <rPh sb="7" eb="9">
      <t>ザイサン</t>
    </rPh>
    <rPh sb="9" eb="12">
      <t>ゾウゲンガク</t>
    </rPh>
    <phoneticPr fontId="2"/>
  </si>
  <si>
    <t>当期正味財産増減額</t>
    <rPh sb="0" eb="6">
      <t>トウキショウミザイサン</t>
    </rPh>
    <rPh sb="6" eb="9">
      <t>ゾウゲンガク</t>
    </rPh>
    <phoneticPr fontId="2"/>
  </si>
  <si>
    <t>特定非営利活動法人いしのまきNPOセンター</t>
    <rPh sb="0" eb="9">
      <t>トクテイヒエイリカツドウホウジン</t>
    </rPh>
    <phoneticPr fontId="2"/>
  </si>
  <si>
    <t>［税込］（単位：円）</t>
    <rPh sb="1" eb="3">
      <t>ゼイコ</t>
    </rPh>
    <rPh sb="5" eb="7">
      <t>タンイ</t>
    </rPh>
    <rPh sb="8" eb="9">
      <t>エン</t>
    </rPh>
    <phoneticPr fontId="2"/>
  </si>
  <si>
    <t>令和５年４月１日から令和６年３月３１日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phoneticPr fontId="2"/>
  </si>
  <si>
    <t>R5予算額</t>
    <rPh sb="2" eb="5">
      <t>ヨサンガク</t>
    </rPh>
    <phoneticPr fontId="2"/>
  </si>
  <si>
    <t>旅費交通費</t>
    <rPh sb="0" eb="5">
      <t>リョヒコウツウヒ</t>
    </rPh>
    <phoneticPr fontId="2"/>
  </si>
  <si>
    <t>通信運搬費</t>
    <rPh sb="0" eb="5">
      <t>ツウシンウンパンヒ</t>
    </rPh>
    <phoneticPr fontId="2"/>
  </si>
  <si>
    <t>消耗品費</t>
    <rPh sb="0" eb="4">
      <t>ショウモウヒンヒ</t>
    </rPh>
    <phoneticPr fontId="2"/>
  </si>
  <si>
    <t>水道光熱費</t>
    <rPh sb="0" eb="5">
      <t>スイドウコウネツヒ</t>
    </rPh>
    <phoneticPr fontId="2"/>
  </si>
  <si>
    <t>燃料費</t>
    <rPh sb="0" eb="3">
      <t>ネンリョウヒ</t>
    </rPh>
    <phoneticPr fontId="2"/>
  </si>
  <si>
    <t>業務委託費</t>
    <rPh sb="0" eb="5">
      <t>ギョウムイタクヒ</t>
    </rPh>
    <phoneticPr fontId="2"/>
  </si>
  <si>
    <t>研修費</t>
    <rPh sb="0" eb="3">
      <t>ケンシュウヒ</t>
    </rPh>
    <phoneticPr fontId="2"/>
  </si>
  <si>
    <t>運営委託事業費</t>
    <rPh sb="0" eb="7">
      <t>ウンエイイタクジギョウヒ</t>
    </rPh>
    <phoneticPr fontId="2"/>
  </si>
  <si>
    <t>自主事業費</t>
    <rPh sb="0" eb="5">
      <t>ジシュジギョウヒ</t>
    </rPh>
    <phoneticPr fontId="2"/>
  </si>
  <si>
    <t>会議費</t>
    <rPh sb="0" eb="3">
      <t>カイギヒ</t>
    </rPh>
    <phoneticPr fontId="2"/>
  </si>
  <si>
    <t>ネットワーキング事業</t>
    <rPh sb="8" eb="10">
      <t>ジギョウ</t>
    </rPh>
    <phoneticPr fontId="2"/>
  </si>
  <si>
    <t>調査研究事業</t>
    <rPh sb="0" eb="6">
      <t>チョウサケンキュウジギョウ</t>
    </rPh>
    <phoneticPr fontId="2"/>
  </si>
  <si>
    <t>令和５年度  各事業内事業別予算書（案）</t>
    <rPh sb="0" eb="2">
      <t>レイワ</t>
    </rPh>
    <rPh sb="3" eb="5">
      <t>ネンド</t>
    </rPh>
    <rPh sb="7" eb="8">
      <t>カク</t>
    </rPh>
    <rPh sb="8" eb="11">
      <t>ジギョウナイ</t>
    </rPh>
    <rPh sb="11" eb="13">
      <t>ジギョウ</t>
    </rPh>
    <rPh sb="13" eb="14">
      <t>ベツ</t>
    </rPh>
    <rPh sb="14" eb="17">
      <t>ヨサンショ</t>
    </rPh>
    <rPh sb="18" eb="19">
      <t>アン</t>
    </rPh>
    <phoneticPr fontId="2"/>
  </si>
  <si>
    <t>NPO留学</t>
    <rPh sb="3" eb="5">
      <t>リュウガク</t>
    </rPh>
    <phoneticPr fontId="2"/>
  </si>
  <si>
    <t>ライオンズ</t>
    <phoneticPr fontId="2"/>
  </si>
  <si>
    <t>NPO運営支援</t>
    <rPh sb="3" eb="7">
      <t>ウンエイシエン</t>
    </rPh>
    <phoneticPr fontId="2"/>
  </si>
  <si>
    <t>NPO日和</t>
    <rPh sb="3" eb="5">
      <t>ヒヨリ</t>
    </rPh>
    <phoneticPr fontId="2"/>
  </si>
  <si>
    <t>他</t>
    <rPh sb="0" eb="1">
      <t>ホカ</t>
    </rPh>
    <phoneticPr fontId="2"/>
  </si>
  <si>
    <t>印刷関連</t>
    <rPh sb="0" eb="2">
      <t>インサツ</t>
    </rPh>
    <rPh sb="2" eb="4">
      <t>カンレン</t>
    </rPh>
    <phoneticPr fontId="2"/>
  </si>
  <si>
    <t>石巻かほく 他</t>
    <rPh sb="0" eb="2">
      <t>イシノマキ</t>
    </rPh>
    <rPh sb="6" eb="7">
      <t>ホカ</t>
    </rPh>
    <phoneticPr fontId="2"/>
  </si>
  <si>
    <t xml:space="preserve">令和５年度  事業別予算書（案）  </t>
    <rPh sb="0" eb="2">
      <t>レイワ</t>
    </rPh>
    <rPh sb="3" eb="5">
      <t>ネンド</t>
    </rPh>
    <rPh sb="7" eb="10">
      <t>ジギョウベツ</t>
    </rPh>
    <rPh sb="10" eb="13">
      <t>ヨサンショ</t>
    </rPh>
    <rPh sb="14" eb="15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</si>
</sst>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2" borderId="1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/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8" fontId="5" fillId="0" borderId="2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5" fillId="0" borderId="19" xfId="0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/>
    </xf>
    <xf numFmtId="176" fontId="5" fillId="0" borderId="3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27" xfId="0" applyFont="1" applyBorder="1"/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38" fontId="5" fillId="0" borderId="18" xfId="1" applyFont="1" applyBorder="1" applyAlignment="1">
      <alignment vertical="center"/>
    </xf>
    <xf numFmtId="38" fontId="5" fillId="2" borderId="19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vertical="center"/>
    </xf>
    <xf numFmtId="38" fontId="5" fillId="2" borderId="19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2" fillId="2" borderId="1" xfId="0" applyFont="1" applyFill="1" applyBorder="1" applyAlignment="1">
      <alignment horizontal="center" vertical="center"/>
    </xf>
    <xf numFmtId="38" fontId="0" fillId="0" borderId="0" xfId="0" applyNumberFormat="1"/>
    <xf numFmtId="38" fontId="1" fillId="0" borderId="1" xfId="1" applyFont="1" applyBorder="1"/>
    <xf numFmtId="38" fontId="0" fillId="0" borderId="1" xfId="1" applyFont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0" borderId="1" xfId="1" applyFont="1" applyBorder="1"/>
    <xf numFmtId="38" fontId="1" fillId="2" borderId="1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2"/>
  <sheetViews>
    <sheetView tabSelected="1" zoomScale="75" zoomScaleNormal="75" workbookViewId="0"/>
  </sheetViews>
  <sheetFormatPr defaultRowHeight="13.5" x14ac:dyDescent="0.15"/>
  <cols>
    <col min="1" max="1" width="26.625" customWidth="1"/>
    <col min="2" max="6" width="17.25" customWidth="1"/>
  </cols>
  <sheetData>
    <row r="1" spans="1:6" ht="27" customHeight="1" x14ac:dyDescent="0.15">
      <c r="B1" s="111" t="s">
        <v>86</v>
      </c>
      <c r="C1" s="111"/>
      <c r="D1" s="111"/>
      <c r="E1" s="47"/>
      <c r="F1" s="47"/>
    </row>
    <row r="2" spans="1:6" ht="19.899999999999999" customHeight="1" x14ac:dyDescent="0.15">
      <c r="A2" s="110" t="s">
        <v>87</v>
      </c>
      <c r="B2" s="110"/>
      <c r="C2" s="110"/>
      <c r="D2" s="110"/>
      <c r="E2" s="110"/>
      <c r="F2" s="110"/>
    </row>
    <row r="3" spans="1:6" ht="13.9" customHeight="1" x14ac:dyDescent="0.15">
      <c r="A3" s="32"/>
      <c r="B3" s="32"/>
      <c r="C3" s="32"/>
      <c r="D3" s="112" t="s">
        <v>20</v>
      </c>
      <c r="E3" s="112"/>
      <c r="F3" s="112"/>
    </row>
    <row r="4" spans="1:6" ht="13.9" customHeight="1" x14ac:dyDescent="0.15">
      <c r="A4" s="9" t="s">
        <v>21</v>
      </c>
      <c r="B4" s="1"/>
      <c r="C4" s="1"/>
      <c r="D4" s="1"/>
      <c r="E4" s="1"/>
      <c r="F4" s="99" t="s">
        <v>91</v>
      </c>
    </row>
    <row r="5" spans="1:6" ht="19.149999999999999" customHeight="1" x14ac:dyDescent="0.15">
      <c r="A5" s="15" t="s">
        <v>3</v>
      </c>
      <c r="B5" s="113" t="s">
        <v>85</v>
      </c>
      <c r="C5" s="114"/>
      <c r="D5" s="113" t="s">
        <v>93</v>
      </c>
      <c r="E5" s="114"/>
      <c r="F5" s="85" t="s">
        <v>79</v>
      </c>
    </row>
    <row r="6" spans="1:6" ht="13.9" customHeight="1" x14ac:dyDescent="0.15">
      <c r="A6" s="38" t="s">
        <v>22</v>
      </c>
      <c r="B6" s="39"/>
      <c r="C6" s="39"/>
      <c r="D6" s="39"/>
      <c r="E6" s="39"/>
      <c r="F6" s="39"/>
    </row>
    <row r="7" spans="1:6" ht="13.9" customHeight="1" x14ac:dyDescent="0.15">
      <c r="A7" s="8" t="s">
        <v>5</v>
      </c>
      <c r="B7" s="36" t="s">
        <v>84</v>
      </c>
      <c r="C7" s="36" t="s">
        <v>84</v>
      </c>
      <c r="D7" s="36" t="s">
        <v>0</v>
      </c>
      <c r="E7" s="36" t="str">
        <f>+D7</f>
        <v>　</v>
      </c>
      <c r="F7" s="36"/>
    </row>
    <row r="8" spans="1:6" ht="13.9" customHeight="1" x14ac:dyDescent="0.15">
      <c r="A8" s="8"/>
      <c r="B8" s="36">
        <v>180000</v>
      </c>
      <c r="C8" s="36"/>
      <c r="D8" s="36">
        <v>180000</v>
      </c>
      <c r="E8" s="36"/>
      <c r="F8" s="36"/>
    </row>
    <row r="9" spans="1:6" ht="13.9" customHeight="1" x14ac:dyDescent="0.15">
      <c r="A9" s="8"/>
      <c r="B9" s="36">
        <v>9000</v>
      </c>
      <c r="C9" s="36" t="s">
        <v>84</v>
      </c>
      <c r="D9" s="36">
        <v>9000</v>
      </c>
      <c r="E9" s="36" t="s">
        <v>0</v>
      </c>
      <c r="F9" s="36"/>
    </row>
    <row r="10" spans="1:6" ht="13.9" customHeight="1" x14ac:dyDescent="0.15">
      <c r="A10" s="8" t="s">
        <v>9</v>
      </c>
      <c r="B10" s="40" t="s">
        <v>84</v>
      </c>
      <c r="C10" s="36" t="s">
        <v>84</v>
      </c>
      <c r="D10" s="40" t="s">
        <v>0</v>
      </c>
      <c r="E10" s="36" t="s">
        <v>0</v>
      </c>
      <c r="F10" s="36"/>
    </row>
    <row r="11" spans="1:6" ht="13.9" customHeight="1" x14ac:dyDescent="0.15">
      <c r="A11" s="41" t="s">
        <v>0</v>
      </c>
      <c r="B11" s="42" t="s">
        <v>84</v>
      </c>
      <c r="C11" s="36" t="s">
        <v>84</v>
      </c>
      <c r="D11" s="42" t="s">
        <v>0</v>
      </c>
      <c r="E11" s="36" t="s">
        <v>0</v>
      </c>
      <c r="F11" s="36"/>
    </row>
    <row r="12" spans="1:6" ht="13.9" customHeight="1" x14ac:dyDescent="0.15">
      <c r="A12" s="43" t="s">
        <v>66</v>
      </c>
      <c r="B12" s="40"/>
      <c r="C12" s="36"/>
      <c r="D12" s="40"/>
      <c r="E12" s="36"/>
      <c r="F12" s="36"/>
    </row>
    <row r="13" spans="1:6" ht="13.9" customHeight="1" x14ac:dyDescent="0.15">
      <c r="A13" s="41"/>
      <c r="B13" s="42">
        <v>570000</v>
      </c>
      <c r="C13" s="36"/>
      <c r="D13" s="42">
        <v>0</v>
      </c>
      <c r="E13" s="36"/>
      <c r="F13" s="14">
        <f>+D13-B13</f>
        <v>-570000</v>
      </c>
    </row>
    <row r="14" spans="1:6" ht="13.9" customHeight="1" x14ac:dyDescent="0.15">
      <c r="A14" s="8" t="s">
        <v>6</v>
      </c>
      <c r="B14" s="36" t="s">
        <v>84</v>
      </c>
      <c r="C14" s="36"/>
      <c r="D14" s="36" t="s">
        <v>0</v>
      </c>
      <c r="E14" s="36"/>
      <c r="F14" s="36"/>
    </row>
    <row r="15" spans="1:6" ht="13.9" customHeight="1" x14ac:dyDescent="0.15">
      <c r="A15" s="41" t="s">
        <v>65</v>
      </c>
      <c r="B15" s="36">
        <v>1967309</v>
      </c>
      <c r="C15" s="36"/>
      <c r="D15" s="36">
        <v>1500000</v>
      </c>
      <c r="E15" s="36"/>
      <c r="F15" s="14">
        <f>+D15-B15</f>
        <v>-467309</v>
      </c>
    </row>
    <row r="16" spans="1:6" ht="13.9" customHeight="1" x14ac:dyDescent="0.15">
      <c r="A16" s="41" t="s">
        <v>64</v>
      </c>
      <c r="B16" s="42">
        <v>9961300</v>
      </c>
      <c r="C16" s="36" t="s">
        <v>84</v>
      </c>
      <c r="D16" s="42">
        <v>9961300</v>
      </c>
      <c r="E16" s="36" t="s">
        <v>0</v>
      </c>
      <c r="F16" s="36"/>
    </row>
    <row r="17" spans="1:6" ht="13.9" customHeight="1" x14ac:dyDescent="0.15">
      <c r="A17" s="43" t="s">
        <v>7</v>
      </c>
      <c r="B17" s="36"/>
      <c r="C17" s="36"/>
      <c r="D17" s="36"/>
      <c r="E17" s="36"/>
      <c r="F17" s="36"/>
    </row>
    <row r="18" spans="1:6" ht="13.9" customHeight="1" x14ac:dyDescent="0.15">
      <c r="A18" s="41" t="s">
        <v>15</v>
      </c>
      <c r="B18" s="36">
        <v>44</v>
      </c>
      <c r="C18" s="36"/>
      <c r="D18" s="36">
        <v>0</v>
      </c>
      <c r="E18" s="36"/>
      <c r="F18" s="36"/>
    </row>
    <row r="19" spans="1:6" ht="13.9" customHeight="1" x14ac:dyDescent="0.15">
      <c r="A19" s="67" t="s">
        <v>16</v>
      </c>
      <c r="B19" s="42">
        <v>66007</v>
      </c>
      <c r="C19" s="42" t="s">
        <v>84</v>
      </c>
      <c r="D19" s="42">
        <v>0</v>
      </c>
      <c r="E19" s="42" t="s">
        <v>0</v>
      </c>
      <c r="F19" s="42"/>
    </row>
    <row r="20" spans="1:6" ht="18" customHeight="1" x14ac:dyDescent="0.15">
      <c r="A20" s="84" t="s">
        <v>23</v>
      </c>
      <c r="B20" s="10" t="s">
        <v>84</v>
      </c>
      <c r="C20" s="10">
        <v>12753660</v>
      </c>
      <c r="D20" s="10" t="s">
        <v>0</v>
      </c>
      <c r="E20" s="10">
        <f>SUM(D8:D19)</f>
        <v>11650300</v>
      </c>
      <c r="F20" s="10">
        <f>+E20-C20</f>
        <v>-1103360</v>
      </c>
    </row>
    <row r="21" spans="1:6" ht="13.9" customHeight="1" x14ac:dyDescent="0.15">
      <c r="A21" s="44" t="s">
        <v>24</v>
      </c>
      <c r="B21" s="45"/>
      <c r="C21" s="45"/>
      <c r="D21" s="45"/>
      <c r="E21" s="45"/>
      <c r="F21" s="45"/>
    </row>
    <row r="22" spans="1:6" ht="13.9" customHeight="1" x14ac:dyDescent="0.15">
      <c r="A22" s="44" t="s">
        <v>11</v>
      </c>
      <c r="B22" s="36" t="s">
        <v>84</v>
      </c>
      <c r="C22" s="36"/>
      <c r="D22" s="36" t="s">
        <v>0</v>
      </c>
      <c r="E22" s="36"/>
      <c r="F22" s="36"/>
    </row>
    <row r="23" spans="1:6" ht="13.9" customHeight="1" x14ac:dyDescent="0.15">
      <c r="A23" s="8" t="s">
        <v>25</v>
      </c>
      <c r="B23" s="36" t="s">
        <v>84</v>
      </c>
      <c r="C23" s="36"/>
      <c r="D23" s="36" t="s">
        <v>0</v>
      </c>
      <c r="E23" s="36"/>
      <c r="F23" s="36"/>
    </row>
    <row r="24" spans="1:6" ht="13.9" customHeight="1" x14ac:dyDescent="0.15">
      <c r="A24" s="8" t="s">
        <v>26</v>
      </c>
      <c r="B24" s="36">
        <v>7189800</v>
      </c>
      <c r="C24" s="36"/>
      <c r="D24" s="36">
        <v>7200000</v>
      </c>
      <c r="E24" s="36"/>
      <c r="F24" s="36"/>
    </row>
    <row r="25" spans="1:6" ht="13.9" customHeight="1" x14ac:dyDescent="0.15">
      <c r="A25" s="8" t="s">
        <v>27</v>
      </c>
      <c r="B25" s="36">
        <v>902913</v>
      </c>
      <c r="C25" s="36"/>
      <c r="D25" s="36">
        <v>900000</v>
      </c>
      <c r="E25" s="36"/>
      <c r="F25" s="36"/>
    </row>
    <row r="26" spans="1:6" ht="13.9" customHeight="1" x14ac:dyDescent="0.15">
      <c r="A26" s="8" t="s">
        <v>28</v>
      </c>
      <c r="B26" s="14">
        <v>8092713</v>
      </c>
      <c r="C26" s="36"/>
      <c r="D26" s="14">
        <f>SUM(D24:D25)</f>
        <v>8100000</v>
      </c>
      <c r="E26" s="36"/>
      <c r="F26" s="36"/>
    </row>
    <row r="27" spans="1:6" ht="13.9" customHeight="1" x14ac:dyDescent="0.15">
      <c r="A27" s="8" t="s">
        <v>29</v>
      </c>
      <c r="B27" s="36" t="s">
        <v>84</v>
      </c>
      <c r="C27" s="36"/>
      <c r="D27" s="36" t="s">
        <v>0</v>
      </c>
      <c r="E27" s="36"/>
      <c r="F27" s="36"/>
    </row>
    <row r="28" spans="1:6" ht="13.9" customHeight="1" x14ac:dyDescent="0.15">
      <c r="A28" s="8" t="s">
        <v>43</v>
      </c>
      <c r="B28" s="36">
        <v>180829</v>
      </c>
      <c r="C28" s="36"/>
      <c r="D28" s="36">
        <v>150000</v>
      </c>
      <c r="E28" s="36"/>
      <c r="F28" s="36"/>
    </row>
    <row r="29" spans="1:6" ht="13.9" customHeight="1" x14ac:dyDescent="0.15">
      <c r="A29" s="8" t="s">
        <v>30</v>
      </c>
      <c r="B29" s="36">
        <v>256956</v>
      </c>
      <c r="C29" s="36"/>
      <c r="D29" s="36">
        <v>260000</v>
      </c>
      <c r="E29" s="36"/>
      <c r="F29" s="36"/>
    </row>
    <row r="30" spans="1:6" ht="13.9" customHeight="1" x14ac:dyDescent="0.15">
      <c r="A30" s="8" t="s">
        <v>44</v>
      </c>
      <c r="B30" s="36">
        <v>14780</v>
      </c>
      <c r="C30" s="36"/>
      <c r="D30" s="36">
        <v>15000</v>
      </c>
      <c r="E30" s="36"/>
      <c r="F30" s="36"/>
    </row>
    <row r="31" spans="1:6" ht="13.9" customHeight="1" x14ac:dyDescent="0.15">
      <c r="A31" s="8" t="s">
        <v>67</v>
      </c>
      <c r="B31" s="36">
        <v>405705</v>
      </c>
      <c r="C31" s="36"/>
      <c r="D31" s="36">
        <v>400000</v>
      </c>
      <c r="E31" s="36"/>
      <c r="F31" s="36"/>
    </row>
    <row r="32" spans="1:6" ht="13.9" customHeight="1" x14ac:dyDescent="0.15">
      <c r="A32" s="8" t="s">
        <v>71</v>
      </c>
      <c r="B32" s="36">
        <v>174378</v>
      </c>
      <c r="C32" s="36"/>
      <c r="D32" s="36">
        <v>150000</v>
      </c>
      <c r="E32" s="36"/>
      <c r="F32" s="36"/>
    </row>
    <row r="33" spans="1:6" ht="13.9" customHeight="1" x14ac:dyDescent="0.15">
      <c r="A33" s="8" t="s">
        <v>41</v>
      </c>
      <c r="B33" s="36">
        <v>129811</v>
      </c>
      <c r="C33" s="36"/>
      <c r="D33" s="36">
        <v>130000</v>
      </c>
      <c r="E33" s="36"/>
      <c r="F33" s="36"/>
    </row>
    <row r="34" spans="1:6" ht="13.9" customHeight="1" x14ac:dyDescent="0.15">
      <c r="A34" s="8" t="s">
        <v>77</v>
      </c>
      <c r="B34" s="36">
        <v>93480</v>
      </c>
      <c r="C34" s="36"/>
      <c r="D34" s="36">
        <v>100000</v>
      </c>
      <c r="E34" s="36"/>
      <c r="F34" s="36"/>
    </row>
    <row r="35" spans="1:6" ht="13.9" customHeight="1" x14ac:dyDescent="0.15">
      <c r="A35" s="8" t="s">
        <v>38</v>
      </c>
      <c r="B35" s="36">
        <v>136474</v>
      </c>
      <c r="C35" s="36"/>
      <c r="D35" s="36">
        <v>140000</v>
      </c>
      <c r="E35" s="36"/>
      <c r="F35" s="36"/>
    </row>
    <row r="36" spans="1:6" ht="13.9" customHeight="1" x14ac:dyDescent="0.15">
      <c r="A36" s="8" t="s">
        <v>40</v>
      </c>
      <c r="B36" s="36">
        <v>67200</v>
      </c>
      <c r="C36" s="36"/>
      <c r="D36" s="36">
        <v>70000</v>
      </c>
      <c r="E36" s="36"/>
      <c r="F36" s="36"/>
    </row>
    <row r="37" spans="1:6" ht="13.9" customHeight="1" x14ac:dyDescent="0.15">
      <c r="A37" s="8" t="s">
        <v>34</v>
      </c>
      <c r="B37" s="36">
        <v>8950</v>
      </c>
      <c r="C37" s="36"/>
      <c r="D37" s="36">
        <v>10000</v>
      </c>
      <c r="E37" s="36"/>
      <c r="F37" s="36"/>
    </row>
    <row r="38" spans="1:6" ht="13.9" customHeight="1" x14ac:dyDescent="0.15">
      <c r="A38" s="8" t="s">
        <v>68</v>
      </c>
      <c r="B38" s="30">
        <v>2290</v>
      </c>
      <c r="C38" s="30"/>
      <c r="D38" s="30">
        <v>5000</v>
      </c>
      <c r="E38" s="30"/>
      <c r="F38" s="30"/>
    </row>
    <row r="39" spans="1:6" ht="13.9" customHeight="1" x14ac:dyDescent="0.15">
      <c r="A39" s="8" t="s">
        <v>69</v>
      </c>
      <c r="B39" s="30">
        <v>23177</v>
      </c>
      <c r="C39" s="30"/>
      <c r="D39" s="30">
        <v>20000</v>
      </c>
      <c r="E39" s="30"/>
      <c r="F39" s="30"/>
    </row>
    <row r="40" spans="1:6" ht="13.9" customHeight="1" x14ac:dyDescent="0.15">
      <c r="A40" s="8" t="s">
        <v>70</v>
      </c>
      <c r="B40" s="30">
        <v>715098</v>
      </c>
      <c r="C40" s="30"/>
      <c r="D40" s="30">
        <v>216000</v>
      </c>
      <c r="E40" s="30"/>
      <c r="F40" s="30"/>
    </row>
    <row r="41" spans="1:6" ht="13.9" customHeight="1" x14ac:dyDescent="0.15">
      <c r="A41" s="8" t="s">
        <v>31</v>
      </c>
      <c r="B41" s="30">
        <v>0</v>
      </c>
      <c r="C41" s="30"/>
      <c r="D41" s="30">
        <v>0</v>
      </c>
      <c r="E41" s="30"/>
      <c r="F41" s="30"/>
    </row>
    <row r="42" spans="1:6" ht="13.9" customHeight="1" x14ac:dyDescent="0.15">
      <c r="A42" s="8" t="s">
        <v>32</v>
      </c>
      <c r="B42" s="3">
        <v>2209128</v>
      </c>
      <c r="C42" s="31">
        <v>10301841</v>
      </c>
      <c r="D42" s="3">
        <f>SUM(D28:D41)</f>
        <v>1666000</v>
      </c>
      <c r="E42" s="31">
        <f>+D26+D42</f>
        <v>9766000</v>
      </c>
      <c r="F42" s="14">
        <f>+E42-C42</f>
        <v>-535841</v>
      </c>
    </row>
    <row r="43" spans="1:6" ht="13.9" customHeight="1" x14ac:dyDescent="0.15">
      <c r="A43" s="44" t="s">
        <v>12</v>
      </c>
      <c r="B43" s="36" t="s">
        <v>84</v>
      </c>
      <c r="C43" s="36"/>
      <c r="D43" s="36" t="s">
        <v>0</v>
      </c>
      <c r="E43" s="36"/>
      <c r="F43" s="36"/>
    </row>
    <row r="44" spans="1:6" ht="13.9" customHeight="1" x14ac:dyDescent="0.15">
      <c r="A44" s="8" t="s">
        <v>25</v>
      </c>
      <c r="B44" s="36" t="s">
        <v>84</v>
      </c>
      <c r="C44" s="36"/>
      <c r="D44" s="36" t="s">
        <v>0</v>
      </c>
      <c r="E44" s="36"/>
      <c r="F44" s="36"/>
    </row>
    <row r="45" spans="1:6" ht="13.9" customHeight="1" x14ac:dyDescent="0.15">
      <c r="A45" s="8" t="s">
        <v>26</v>
      </c>
      <c r="B45" s="36">
        <v>199694</v>
      </c>
      <c r="C45" s="36"/>
      <c r="D45" s="36">
        <v>200000</v>
      </c>
      <c r="E45" s="36"/>
      <c r="F45" s="36"/>
    </row>
    <row r="46" spans="1:6" ht="13.9" customHeight="1" x14ac:dyDescent="0.15">
      <c r="A46" s="8" t="s">
        <v>72</v>
      </c>
      <c r="B46" s="36">
        <v>311412</v>
      </c>
      <c r="C46" s="36"/>
      <c r="D46" s="36">
        <v>300000</v>
      </c>
      <c r="E46" s="36"/>
      <c r="F46" s="36"/>
    </row>
    <row r="47" spans="1:6" ht="13.9" customHeight="1" x14ac:dyDescent="0.15">
      <c r="A47" s="8" t="s">
        <v>28</v>
      </c>
      <c r="B47" s="14">
        <v>511106</v>
      </c>
      <c r="C47" s="36"/>
      <c r="D47" s="14">
        <f>SUM(D45:D46)</f>
        <v>500000</v>
      </c>
      <c r="E47" s="36"/>
      <c r="F47" s="14">
        <f>+D47-B47</f>
        <v>-11106</v>
      </c>
    </row>
    <row r="48" spans="1:6" ht="13.9" customHeight="1" x14ac:dyDescent="0.15">
      <c r="A48" s="8" t="s">
        <v>29</v>
      </c>
      <c r="B48" s="36" t="s">
        <v>84</v>
      </c>
      <c r="C48" s="36"/>
      <c r="D48" s="36"/>
      <c r="E48" s="36"/>
      <c r="F48" s="36"/>
    </row>
    <row r="49" spans="1:6" ht="13.9" customHeight="1" x14ac:dyDescent="0.15">
      <c r="A49" s="8" t="s">
        <v>33</v>
      </c>
      <c r="B49" s="36">
        <v>111750</v>
      </c>
      <c r="C49" s="36"/>
      <c r="D49" s="36">
        <v>50000</v>
      </c>
      <c r="E49" s="36"/>
      <c r="F49" s="36"/>
    </row>
    <row r="50" spans="1:6" ht="13.9" customHeight="1" x14ac:dyDescent="0.15">
      <c r="A50" s="8" t="s">
        <v>44</v>
      </c>
      <c r="B50" s="30">
        <v>21710</v>
      </c>
      <c r="C50" s="30"/>
      <c r="D50" s="30">
        <v>20000</v>
      </c>
      <c r="E50" s="30"/>
      <c r="F50" s="30"/>
    </row>
    <row r="51" spans="1:6" ht="13.9" customHeight="1" x14ac:dyDescent="0.15">
      <c r="A51" s="8" t="s">
        <v>42</v>
      </c>
      <c r="B51" s="30">
        <v>5000</v>
      </c>
      <c r="C51" s="30"/>
      <c r="D51" s="30">
        <v>5000</v>
      </c>
      <c r="E51" s="30"/>
      <c r="F51" s="30"/>
    </row>
    <row r="52" spans="1:6" ht="13.9" customHeight="1" x14ac:dyDescent="0.15">
      <c r="A52" s="8" t="s">
        <v>67</v>
      </c>
      <c r="B52" s="30">
        <v>41545</v>
      </c>
      <c r="C52" s="30"/>
      <c r="D52" s="30">
        <v>40000</v>
      </c>
      <c r="E52" s="30"/>
      <c r="F52" s="30"/>
    </row>
    <row r="53" spans="1:6" ht="13.9" customHeight="1" x14ac:dyDescent="0.15">
      <c r="A53" s="8" t="s">
        <v>73</v>
      </c>
      <c r="B53" s="30">
        <v>278761</v>
      </c>
      <c r="C53" s="30"/>
      <c r="D53" s="30">
        <v>165000</v>
      </c>
      <c r="E53" s="30"/>
      <c r="F53" s="30"/>
    </row>
    <row r="54" spans="1:6" ht="13.9" customHeight="1" x14ac:dyDescent="0.15">
      <c r="A54" s="8" t="s">
        <v>38</v>
      </c>
      <c r="B54" s="30">
        <v>227926</v>
      </c>
      <c r="C54" s="30"/>
      <c r="D54" s="30">
        <v>220000</v>
      </c>
      <c r="E54" s="30"/>
      <c r="F54" s="30"/>
    </row>
    <row r="55" spans="1:6" ht="13.9" customHeight="1" x14ac:dyDescent="0.15">
      <c r="A55" s="8" t="s">
        <v>30</v>
      </c>
      <c r="B55" s="30">
        <v>97885</v>
      </c>
      <c r="C55" s="30"/>
      <c r="D55" s="30">
        <v>100000</v>
      </c>
      <c r="E55" s="30"/>
      <c r="F55" s="30"/>
    </row>
    <row r="56" spans="1:6" ht="13.9" customHeight="1" x14ac:dyDescent="0.15">
      <c r="A56" s="8" t="s">
        <v>78</v>
      </c>
      <c r="B56" s="30">
        <v>40850</v>
      </c>
      <c r="C56" s="30"/>
      <c r="D56" s="30">
        <v>40000</v>
      </c>
      <c r="E56" s="30"/>
      <c r="F56" s="30"/>
    </row>
    <row r="57" spans="1:6" ht="13.9" customHeight="1" x14ac:dyDescent="0.15">
      <c r="A57" s="8" t="s">
        <v>74</v>
      </c>
      <c r="B57" s="30">
        <v>7960</v>
      </c>
      <c r="C57" s="30"/>
      <c r="D57" s="30">
        <v>10000</v>
      </c>
      <c r="E57" s="30"/>
      <c r="F57" s="30"/>
    </row>
    <row r="58" spans="1:6" ht="13.9" customHeight="1" x14ac:dyDescent="0.15">
      <c r="A58" s="8" t="s">
        <v>75</v>
      </c>
      <c r="B58" s="30">
        <v>108200</v>
      </c>
      <c r="C58" s="30"/>
      <c r="D58" s="30">
        <v>100000</v>
      </c>
      <c r="E58" s="30"/>
      <c r="F58" s="30"/>
    </row>
    <row r="59" spans="1:6" ht="13.9" customHeight="1" x14ac:dyDescent="0.15">
      <c r="A59" s="8" t="s">
        <v>76</v>
      </c>
      <c r="B59" s="30">
        <v>550520</v>
      </c>
      <c r="C59" s="30"/>
      <c r="D59" s="30">
        <v>550000</v>
      </c>
      <c r="E59" s="30"/>
      <c r="F59" s="30"/>
    </row>
    <row r="60" spans="1:6" ht="13.9" customHeight="1" x14ac:dyDescent="0.15">
      <c r="A60" s="8" t="s">
        <v>68</v>
      </c>
      <c r="B60" s="30">
        <v>7391</v>
      </c>
      <c r="C60" s="30"/>
      <c r="D60" s="30">
        <v>10000</v>
      </c>
      <c r="E60" s="30"/>
      <c r="F60" s="30"/>
    </row>
    <row r="61" spans="1:6" ht="13.9" customHeight="1" x14ac:dyDescent="0.15">
      <c r="A61" s="8" t="s">
        <v>31</v>
      </c>
      <c r="B61" s="30">
        <v>2000</v>
      </c>
      <c r="C61" s="30"/>
      <c r="D61" s="30">
        <v>2300</v>
      </c>
      <c r="E61" s="30"/>
      <c r="F61" s="30"/>
    </row>
    <row r="62" spans="1:6" ht="13.9" customHeight="1" x14ac:dyDescent="0.15">
      <c r="A62" s="8" t="s">
        <v>35</v>
      </c>
      <c r="B62" s="3">
        <v>1501498</v>
      </c>
      <c r="C62" s="31">
        <v>2012604</v>
      </c>
      <c r="D62" s="3">
        <f>SUM(D49:D61)</f>
        <v>1312300</v>
      </c>
      <c r="E62" s="31">
        <f>+D47+D62</f>
        <v>1812300</v>
      </c>
      <c r="F62" s="14">
        <f>+E62-C62</f>
        <v>-200304</v>
      </c>
    </row>
    <row r="63" spans="1:6" ht="18" customHeight="1" x14ac:dyDescent="0.15">
      <c r="A63" s="83" t="s">
        <v>36</v>
      </c>
      <c r="B63" s="82">
        <f>B62+B47</f>
        <v>2012604</v>
      </c>
      <c r="C63" s="82">
        <v>12314445</v>
      </c>
      <c r="D63" s="82"/>
      <c r="E63" s="82">
        <f>SUM(D26+D42+D47+D62)</f>
        <v>11578300</v>
      </c>
      <c r="F63" s="10">
        <f>+E63-C63</f>
        <v>-736145</v>
      </c>
    </row>
    <row r="64" spans="1:6" ht="15.75" customHeight="1" x14ac:dyDescent="0.15">
      <c r="A64" s="66" t="s">
        <v>46</v>
      </c>
      <c r="B64" s="46" t="s">
        <v>84</v>
      </c>
      <c r="C64" s="46">
        <v>439215</v>
      </c>
      <c r="D64" s="46" t="s">
        <v>0</v>
      </c>
      <c r="E64" s="46">
        <f>+E20-E63</f>
        <v>72000</v>
      </c>
      <c r="F64" s="69" t="s">
        <v>0</v>
      </c>
    </row>
    <row r="65" spans="1:6" ht="15.75" customHeight="1" x14ac:dyDescent="0.15">
      <c r="A65" s="65" t="s">
        <v>45</v>
      </c>
      <c r="B65" s="30"/>
      <c r="C65" s="31">
        <v>72000</v>
      </c>
      <c r="D65" s="30"/>
      <c r="E65" s="31">
        <v>72000</v>
      </c>
      <c r="F65" s="68" t="s">
        <v>0</v>
      </c>
    </row>
    <row r="66" spans="1:6" ht="15.75" customHeight="1" x14ac:dyDescent="0.15">
      <c r="A66" s="6" t="s">
        <v>37</v>
      </c>
      <c r="B66" s="30"/>
      <c r="C66" s="46">
        <v>367215</v>
      </c>
      <c r="D66" s="30"/>
      <c r="E66" s="46">
        <f>+E20-E63-E65</f>
        <v>0</v>
      </c>
      <c r="F66" s="40"/>
    </row>
    <row r="67" spans="1:6" ht="15.75" customHeight="1" x14ac:dyDescent="0.15">
      <c r="A67" s="6" t="s">
        <v>19</v>
      </c>
      <c r="B67" s="30" t="s">
        <v>84</v>
      </c>
      <c r="C67" s="31">
        <v>2599408</v>
      </c>
      <c r="D67" s="30" t="s">
        <v>0</v>
      </c>
      <c r="E67" s="31">
        <v>2966623</v>
      </c>
      <c r="F67" s="42"/>
    </row>
    <row r="68" spans="1:6" ht="15.75" customHeight="1" x14ac:dyDescent="0.15">
      <c r="A68" s="37" t="s">
        <v>17</v>
      </c>
      <c r="B68" s="31" t="s">
        <v>84</v>
      </c>
      <c r="C68" s="31">
        <v>2966623</v>
      </c>
      <c r="D68" s="31" t="s">
        <v>0</v>
      </c>
      <c r="E68" s="31">
        <f>+E66+E67</f>
        <v>2966623</v>
      </c>
      <c r="F68" s="14"/>
    </row>
    <row r="69" spans="1:6" ht="15.75" customHeight="1" x14ac:dyDescent="0.15"/>
    <row r="70" spans="1:6" ht="15.75" customHeight="1" x14ac:dyDescent="0.15"/>
    <row r="71" spans="1:6" ht="15.75" customHeight="1" x14ac:dyDescent="0.15"/>
    <row r="72" spans="1:6" ht="15.75" customHeight="1" x14ac:dyDescent="0.15"/>
    <row r="73" spans="1:6" ht="15.75" customHeight="1" x14ac:dyDescent="0.15"/>
    <row r="74" spans="1:6" ht="15.75" customHeight="1" x14ac:dyDescent="0.15"/>
    <row r="75" spans="1:6" ht="15.75" customHeight="1" x14ac:dyDescent="0.15"/>
    <row r="76" spans="1:6" ht="15.75" customHeight="1" x14ac:dyDescent="0.15"/>
    <row r="77" spans="1:6" ht="15.75" customHeight="1" x14ac:dyDescent="0.15"/>
    <row r="78" spans="1:6" ht="15.75" customHeight="1" x14ac:dyDescent="0.15"/>
    <row r="79" spans="1:6" ht="15.75" customHeight="1" x14ac:dyDescent="0.15"/>
    <row r="80" spans="1:6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</sheetData>
  <mergeCells count="5">
    <mergeCell ref="B1:D1"/>
    <mergeCell ref="A2:F2"/>
    <mergeCell ref="D3:F3"/>
    <mergeCell ref="B5:C5"/>
    <mergeCell ref="D5:E5"/>
  </mergeCells>
  <phoneticPr fontId="2"/>
  <pageMargins left="0.43307086614173229" right="0.23622047244094491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F8E9-49A0-416B-922C-29EFB9588909}">
  <sheetPr>
    <pageSetUpPr fitToPage="1"/>
  </sheetPr>
  <dimension ref="A1:S48"/>
  <sheetViews>
    <sheetView zoomScale="75" zoomScaleNormal="75" workbookViewId="0"/>
  </sheetViews>
  <sheetFormatPr defaultRowHeight="13.5" x14ac:dyDescent="0.15"/>
  <cols>
    <col min="1" max="1" width="23.5" customWidth="1"/>
    <col min="2" max="6" width="14.375" customWidth="1"/>
    <col min="7" max="7" width="16.125" customWidth="1"/>
    <col min="8" max="8" width="15.625" customWidth="1"/>
    <col min="9" max="9" width="10.875" customWidth="1"/>
    <col min="10" max="10" width="20.25" hidden="1" customWidth="1"/>
    <col min="11" max="15" width="14.125" hidden="1" customWidth="1"/>
    <col min="16" max="16" width="8.125" hidden="1" customWidth="1"/>
    <col min="17" max="17" width="14.125" hidden="1" customWidth="1"/>
    <col min="18" max="18" width="9" hidden="1" customWidth="1"/>
    <col min="19" max="19" width="0.125" hidden="1" customWidth="1"/>
  </cols>
  <sheetData>
    <row r="1" spans="1:19" ht="23.25" customHeight="1" x14ac:dyDescent="0.2">
      <c r="B1" s="124" t="s">
        <v>114</v>
      </c>
      <c r="C1" s="124"/>
      <c r="D1" s="124"/>
      <c r="E1" s="124"/>
      <c r="F1" s="124"/>
      <c r="G1" s="124"/>
      <c r="K1" s="115" t="s">
        <v>106</v>
      </c>
      <c r="L1" s="115"/>
      <c r="M1" s="115"/>
      <c r="N1" s="115"/>
      <c r="O1" s="115"/>
      <c r="P1" s="115"/>
      <c r="Q1" s="100"/>
    </row>
    <row r="2" spans="1:19" ht="16.5" customHeight="1" x14ac:dyDescent="0.15">
      <c r="B2" s="116" t="s">
        <v>92</v>
      </c>
      <c r="C2" s="116"/>
      <c r="D2" s="116"/>
      <c r="E2" s="116"/>
      <c r="F2" s="116"/>
      <c r="G2" s="116"/>
      <c r="K2" s="116" t="s">
        <v>92</v>
      </c>
      <c r="L2" s="116"/>
      <c r="M2" s="116"/>
      <c r="N2" s="116"/>
      <c r="O2" s="116"/>
      <c r="P2" s="116"/>
      <c r="Q2" s="116"/>
    </row>
    <row r="3" spans="1:19" ht="24" customHeight="1" x14ac:dyDescent="0.15">
      <c r="A3" s="9" t="s">
        <v>8</v>
      </c>
      <c r="B3" s="1"/>
      <c r="C3" s="1"/>
      <c r="D3" s="1"/>
      <c r="E3" s="1" t="s">
        <v>90</v>
      </c>
      <c r="F3" s="1"/>
      <c r="G3" s="1"/>
      <c r="H3" s="99" t="s">
        <v>91</v>
      </c>
      <c r="J3" s="9" t="s">
        <v>8</v>
      </c>
      <c r="K3" s="100"/>
      <c r="L3" s="1"/>
      <c r="M3" s="1"/>
      <c r="N3" s="1" t="s">
        <v>90</v>
      </c>
      <c r="O3" s="1"/>
      <c r="P3" s="1"/>
      <c r="Q3" s="99" t="s">
        <v>91</v>
      </c>
    </row>
    <row r="4" spans="1:19" ht="24" customHeight="1" x14ac:dyDescent="0.15">
      <c r="A4" s="118" t="s">
        <v>3</v>
      </c>
      <c r="B4" s="97" t="s">
        <v>82</v>
      </c>
      <c r="C4" s="78" t="s">
        <v>81</v>
      </c>
      <c r="D4" s="79" t="s">
        <v>4</v>
      </c>
      <c r="E4" s="120" t="s">
        <v>80</v>
      </c>
      <c r="F4" s="120" t="s">
        <v>49</v>
      </c>
      <c r="G4" s="125" t="s">
        <v>39</v>
      </c>
      <c r="H4" s="118" t="s">
        <v>13</v>
      </c>
      <c r="J4" s="118" t="s">
        <v>3</v>
      </c>
      <c r="K4" s="101" t="s">
        <v>107</v>
      </c>
      <c r="L4" s="101" t="s">
        <v>110</v>
      </c>
      <c r="M4" s="101" t="s">
        <v>108</v>
      </c>
      <c r="N4" s="101" t="s">
        <v>113</v>
      </c>
      <c r="O4" s="101" t="s">
        <v>109</v>
      </c>
      <c r="P4" s="101" t="s">
        <v>112</v>
      </c>
      <c r="Q4" s="101" t="s">
        <v>111</v>
      </c>
    </row>
    <row r="5" spans="1:19" ht="33.75" customHeight="1" x14ac:dyDescent="0.15">
      <c r="A5" s="119"/>
      <c r="B5" s="96" t="s">
        <v>83</v>
      </c>
      <c r="C5" s="80" t="s">
        <v>47</v>
      </c>
      <c r="D5" s="81" t="s">
        <v>48</v>
      </c>
      <c r="E5" s="121"/>
      <c r="F5" s="121"/>
      <c r="G5" s="126"/>
      <c r="H5" s="119"/>
      <c r="J5" s="119"/>
      <c r="K5" s="117" t="s">
        <v>104</v>
      </c>
      <c r="L5" s="117"/>
      <c r="M5" s="117"/>
      <c r="N5" s="117"/>
      <c r="O5" s="117" t="s">
        <v>105</v>
      </c>
      <c r="P5" s="117"/>
      <c r="Q5" s="117"/>
    </row>
    <row r="6" spans="1:19" ht="24" customHeight="1" x14ac:dyDescent="0.15">
      <c r="A6" s="2" t="s">
        <v>5</v>
      </c>
      <c r="B6" s="3" t="s">
        <v>0</v>
      </c>
      <c r="C6" s="3"/>
      <c r="D6" s="48"/>
      <c r="E6" s="25"/>
      <c r="F6" s="25">
        <v>189000</v>
      </c>
      <c r="G6" s="64">
        <f>+E6+F6</f>
        <v>189000</v>
      </c>
      <c r="H6" s="16" t="s">
        <v>0</v>
      </c>
      <c r="J6" s="2" t="s">
        <v>5</v>
      </c>
      <c r="K6" s="103"/>
      <c r="L6" s="103"/>
      <c r="M6" s="103"/>
      <c r="N6" s="103"/>
      <c r="O6" s="103"/>
      <c r="P6" s="103"/>
      <c r="Q6" s="103"/>
    </row>
    <row r="7" spans="1:19" ht="24" customHeight="1" x14ac:dyDescent="0.15">
      <c r="A7" s="2" t="s">
        <v>14</v>
      </c>
      <c r="B7" s="3" t="s">
        <v>0</v>
      </c>
      <c r="C7" s="3"/>
      <c r="D7" s="48"/>
      <c r="E7" s="25"/>
      <c r="F7" s="25" t="s">
        <v>0</v>
      </c>
      <c r="G7" s="64"/>
      <c r="H7" s="16" t="s">
        <v>0</v>
      </c>
      <c r="J7" s="2" t="s">
        <v>14</v>
      </c>
      <c r="K7" s="103"/>
      <c r="L7" s="103"/>
      <c r="M7" s="103"/>
      <c r="N7" s="103"/>
      <c r="O7" s="103"/>
      <c r="P7" s="103"/>
      <c r="Q7" s="103"/>
    </row>
    <row r="8" spans="1:19" ht="24" customHeight="1" x14ac:dyDescent="0.15">
      <c r="A8" s="4" t="s">
        <v>66</v>
      </c>
      <c r="B8" s="46"/>
      <c r="C8" s="46"/>
      <c r="D8" s="87"/>
      <c r="E8" s="88"/>
      <c r="F8" s="88"/>
      <c r="G8" s="64">
        <f t="shared" ref="G8" si="0">+E8+F8</f>
        <v>0</v>
      </c>
      <c r="H8" s="89"/>
      <c r="J8" s="4" t="s">
        <v>66</v>
      </c>
      <c r="K8" s="103"/>
      <c r="L8" s="103"/>
      <c r="M8" s="103"/>
      <c r="N8" s="103"/>
      <c r="O8" s="103"/>
      <c r="P8" s="103"/>
      <c r="Q8" s="103"/>
    </row>
    <row r="9" spans="1:19" ht="24" customHeight="1" x14ac:dyDescent="0.15">
      <c r="A9" s="52" t="s">
        <v>6</v>
      </c>
      <c r="B9" s="11" t="s">
        <v>0</v>
      </c>
      <c r="C9" s="11" t="s">
        <v>0</v>
      </c>
      <c r="D9" s="49" t="s">
        <v>18</v>
      </c>
      <c r="E9" s="26" t="s">
        <v>0</v>
      </c>
      <c r="F9" s="26" t="s">
        <v>0</v>
      </c>
      <c r="G9" s="23" t="s">
        <v>0</v>
      </c>
      <c r="H9" s="86" t="s">
        <v>0</v>
      </c>
      <c r="J9" s="52" t="s">
        <v>6</v>
      </c>
      <c r="K9" s="103"/>
      <c r="L9" s="103"/>
      <c r="M9" s="103"/>
      <c r="N9" s="103"/>
      <c r="O9" s="103"/>
      <c r="P9" s="103"/>
      <c r="Q9" s="103"/>
    </row>
    <row r="10" spans="1:19" ht="24" customHeight="1" x14ac:dyDescent="0.15">
      <c r="A10" s="21" t="s">
        <v>63</v>
      </c>
      <c r="B10" s="12">
        <v>9961300</v>
      </c>
      <c r="C10" s="12" t="s">
        <v>0</v>
      </c>
      <c r="D10" s="51"/>
      <c r="E10" s="28">
        <f>SUM(B10:D10)</f>
        <v>9961300</v>
      </c>
      <c r="F10" s="28">
        <v>0</v>
      </c>
      <c r="G10" s="91">
        <f>SUM(E10:F10)</f>
        <v>9961300</v>
      </c>
      <c r="H10" s="18"/>
      <c r="J10" s="21" t="s">
        <v>63</v>
      </c>
      <c r="K10" s="103">
        <v>447000</v>
      </c>
      <c r="L10" s="103"/>
      <c r="M10" s="103"/>
      <c r="N10" s="103"/>
      <c r="O10" s="103"/>
      <c r="P10" s="103"/>
      <c r="Q10" s="103"/>
    </row>
    <row r="11" spans="1:19" ht="24" customHeight="1" x14ac:dyDescent="0.15">
      <c r="A11" s="20" t="s">
        <v>4</v>
      </c>
      <c r="B11" s="19" t="s">
        <v>0</v>
      </c>
      <c r="C11" s="13">
        <v>1000000</v>
      </c>
      <c r="D11" s="50">
        <v>500000</v>
      </c>
      <c r="E11" s="27">
        <f>SUM(B11:D11)</f>
        <v>1500000</v>
      </c>
      <c r="F11" s="27">
        <v>0</v>
      </c>
      <c r="G11" s="24">
        <f>SUM(E11:F11)</f>
        <v>1500000</v>
      </c>
      <c r="H11" s="19"/>
      <c r="J11" s="20" t="s">
        <v>4</v>
      </c>
      <c r="K11" s="103"/>
      <c r="L11" s="103"/>
      <c r="M11" s="103">
        <v>420000</v>
      </c>
      <c r="N11" s="103">
        <v>133000</v>
      </c>
      <c r="O11" s="103">
        <v>150000</v>
      </c>
      <c r="P11" s="103">
        <v>300000</v>
      </c>
      <c r="Q11" s="103">
        <v>50000</v>
      </c>
    </row>
    <row r="12" spans="1:19" ht="24" customHeight="1" x14ac:dyDescent="0.15">
      <c r="A12" s="52" t="s">
        <v>7</v>
      </c>
      <c r="B12" s="11" t="s">
        <v>0</v>
      </c>
      <c r="C12" s="11" t="s">
        <v>0</v>
      </c>
      <c r="D12" s="49" t="s">
        <v>0</v>
      </c>
      <c r="E12" s="26" t="s">
        <v>0</v>
      </c>
      <c r="F12" s="26" t="s">
        <v>0</v>
      </c>
      <c r="G12" s="23" t="s">
        <v>0</v>
      </c>
      <c r="H12" s="86" t="s">
        <v>0</v>
      </c>
      <c r="J12" s="52" t="s">
        <v>7</v>
      </c>
      <c r="K12" s="103"/>
      <c r="L12" s="103"/>
      <c r="M12" s="103"/>
      <c r="N12" s="103"/>
      <c r="O12" s="103"/>
      <c r="P12" s="103"/>
      <c r="Q12" s="103"/>
    </row>
    <row r="13" spans="1:19" ht="24" customHeight="1" x14ac:dyDescent="0.15">
      <c r="A13" s="21" t="s">
        <v>15</v>
      </c>
      <c r="B13" s="12" t="s">
        <v>0</v>
      </c>
      <c r="C13" s="12"/>
      <c r="D13" s="51"/>
      <c r="E13" s="28" t="s">
        <v>0</v>
      </c>
      <c r="F13" s="28"/>
      <c r="G13" s="91">
        <f>SUM(E13:F13)</f>
        <v>0</v>
      </c>
      <c r="H13" s="12" t="s">
        <v>0</v>
      </c>
      <c r="J13" s="21" t="s">
        <v>15</v>
      </c>
      <c r="K13" s="103"/>
      <c r="L13" s="103"/>
      <c r="M13" s="103"/>
      <c r="N13" s="103"/>
      <c r="O13" s="103"/>
      <c r="P13" s="106"/>
      <c r="Q13" s="103"/>
    </row>
    <row r="14" spans="1:19" ht="24" customHeight="1" x14ac:dyDescent="0.15">
      <c r="A14" s="20" t="s">
        <v>16</v>
      </c>
      <c r="B14" s="13" t="s">
        <v>0</v>
      </c>
      <c r="C14" s="13"/>
      <c r="D14" s="50"/>
      <c r="E14" s="27"/>
      <c r="F14" s="27"/>
      <c r="G14" s="24">
        <f>SUM(E14:F14)</f>
        <v>0</v>
      </c>
      <c r="H14" s="13"/>
      <c r="J14" s="20" t="s">
        <v>16</v>
      </c>
      <c r="K14" s="103"/>
      <c r="L14" s="103"/>
      <c r="M14" s="103"/>
      <c r="N14" s="103"/>
      <c r="O14" s="103"/>
      <c r="P14" s="103"/>
      <c r="Q14" s="103"/>
    </row>
    <row r="15" spans="1:19" ht="30.75" customHeight="1" x14ac:dyDescent="0.15">
      <c r="A15" s="15" t="s">
        <v>23</v>
      </c>
      <c r="B15" s="34">
        <f t="shared" ref="B15:G15" si="1">SUM(B6:B14)</f>
        <v>9961300</v>
      </c>
      <c r="C15" s="34">
        <f t="shared" si="1"/>
        <v>1000000</v>
      </c>
      <c r="D15" s="90">
        <f t="shared" si="1"/>
        <v>500000</v>
      </c>
      <c r="E15" s="33">
        <f t="shared" si="1"/>
        <v>11461300</v>
      </c>
      <c r="F15" s="33">
        <f t="shared" si="1"/>
        <v>189000</v>
      </c>
      <c r="G15" s="92">
        <f t="shared" si="1"/>
        <v>11650300</v>
      </c>
      <c r="H15" s="35"/>
      <c r="J15" s="15" t="s">
        <v>23</v>
      </c>
      <c r="K15" s="107">
        <f t="shared" ref="K15:Q15" si="2">SUM(K6:K14)</f>
        <v>447000</v>
      </c>
      <c r="L15" s="107">
        <f t="shared" si="2"/>
        <v>0</v>
      </c>
      <c r="M15" s="107">
        <f t="shared" si="2"/>
        <v>420000</v>
      </c>
      <c r="N15" s="107">
        <f t="shared" si="2"/>
        <v>133000</v>
      </c>
      <c r="O15" s="107">
        <f t="shared" si="2"/>
        <v>150000</v>
      </c>
      <c r="P15" s="107">
        <f t="shared" si="2"/>
        <v>300000</v>
      </c>
      <c r="Q15" s="107">
        <f t="shared" si="2"/>
        <v>50000</v>
      </c>
      <c r="R15" s="102">
        <f>SUM(K15:N15)</f>
        <v>1000000</v>
      </c>
      <c r="S15" s="102">
        <f>SUM(O15:Q15)</f>
        <v>500000</v>
      </c>
    </row>
    <row r="16" spans="1:19" ht="24" customHeight="1" x14ac:dyDescent="0.15">
      <c r="A16" s="7" t="s">
        <v>10</v>
      </c>
      <c r="B16" s="1"/>
      <c r="C16" s="1"/>
      <c r="D16" s="1"/>
      <c r="E16" s="1"/>
      <c r="F16" s="1"/>
      <c r="G16" s="1"/>
      <c r="H16" s="5" t="s">
        <v>1</v>
      </c>
      <c r="J16" s="7" t="s">
        <v>10</v>
      </c>
      <c r="K16" s="100"/>
      <c r="L16" s="100"/>
      <c r="M16" s="100"/>
      <c r="N16" s="100"/>
      <c r="O16" s="100"/>
      <c r="P16" s="100"/>
      <c r="Q16" s="100"/>
    </row>
    <row r="17" spans="1:17" ht="24" customHeight="1" x14ac:dyDescent="0.15">
      <c r="A17" s="118" t="s">
        <v>3</v>
      </c>
      <c r="B17" s="97" t="s">
        <v>82</v>
      </c>
      <c r="C17" s="78" t="s">
        <v>81</v>
      </c>
      <c r="D17" s="79" t="s">
        <v>4</v>
      </c>
      <c r="E17" s="120" t="s">
        <v>80</v>
      </c>
      <c r="F17" s="120" t="s">
        <v>49</v>
      </c>
      <c r="G17" s="122" t="s">
        <v>39</v>
      </c>
      <c r="H17" s="118" t="s">
        <v>13</v>
      </c>
      <c r="J17" s="118" t="s">
        <v>3</v>
      </c>
      <c r="K17" s="101" t="s">
        <v>107</v>
      </c>
      <c r="L17" s="101" t="s">
        <v>110</v>
      </c>
      <c r="M17" s="101" t="s">
        <v>108</v>
      </c>
      <c r="N17" s="101" t="s">
        <v>113</v>
      </c>
      <c r="O17" s="101" t="s">
        <v>109</v>
      </c>
      <c r="P17" s="101" t="s">
        <v>112</v>
      </c>
      <c r="Q17" s="101" t="s">
        <v>111</v>
      </c>
    </row>
    <row r="18" spans="1:17" ht="34.5" customHeight="1" x14ac:dyDescent="0.15">
      <c r="A18" s="119"/>
      <c r="B18" s="96" t="s">
        <v>83</v>
      </c>
      <c r="C18" s="80" t="s">
        <v>47</v>
      </c>
      <c r="D18" s="81" t="s">
        <v>48</v>
      </c>
      <c r="E18" s="121"/>
      <c r="F18" s="121"/>
      <c r="G18" s="123"/>
      <c r="H18" s="119"/>
      <c r="J18" s="119"/>
      <c r="K18" s="117" t="s">
        <v>104</v>
      </c>
      <c r="L18" s="117"/>
      <c r="M18" s="117"/>
      <c r="N18" s="117"/>
      <c r="O18" s="117" t="s">
        <v>105</v>
      </c>
      <c r="P18" s="117"/>
      <c r="Q18" s="117"/>
    </row>
    <row r="19" spans="1:17" ht="24" customHeight="1" x14ac:dyDescent="0.15">
      <c r="A19" s="52" t="s">
        <v>50</v>
      </c>
      <c r="B19" s="17">
        <v>7200000</v>
      </c>
      <c r="C19" s="17"/>
      <c r="D19" s="73"/>
      <c r="E19" s="53">
        <f>SUM(B19:D19)</f>
        <v>7200000</v>
      </c>
      <c r="F19" s="53">
        <v>200000</v>
      </c>
      <c r="G19" s="54">
        <f>SUM(E19:F19)</f>
        <v>7400000</v>
      </c>
      <c r="H19" s="17" t="s">
        <v>0</v>
      </c>
      <c r="J19" s="52" t="s">
        <v>50</v>
      </c>
      <c r="K19" s="106">
        <v>100000</v>
      </c>
      <c r="L19" s="106"/>
      <c r="M19" s="106"/>
      <c r="N19" s="106"/>
      <c r="O19" s="106">
        <v>100000</v>
      </c>
      <c r="P19" s="106"/>
      <c r="Q19" s="106"/>
    </row>
    <row r="20" spans="1:17" ht="24" customHeight="1" x14ac:dyDescent="0.15">
      <c r="A20" s="55" t="s">
        <v>51</v>
      </c>
      <c r="B20" s="18">
        <v>900000</v>
      </c>
      <c r="C20" s="18" t="s">
        <v>0</v>
      </c>
      <c r="D20" s="74"/>
      <c r="E20" s="56">
        <f t="shared" ref="E20:E41" si="3">SUM(B20:D20)</f>
        <v>900000</v>
      </c>
      <c r="F20" s="56"/>
      <c r="G20" s="57">
        <f t="shared" ref="G20:G41" si="4">SUM(E20:F20)</f>
        <v>900000</v>
      </c>
      <c r="H20" s="18"/>
      <c r="J20" s="55" t="s">
        <v>51</v>
      </c>
      <c r="K20" s="106"/>
      <c r="L20" s="106"/>
      <c r="M20" s="106"/>
      <c r="N20" s="106"/>
      <c r="O20" s="106"/>
      <c r="P20" s="106"/>
      <c r="Q20" s="106"/>
    </row>
    <row r="21" spans="1:17" ht="24" customHeight="1" x14ac:dyDescent="0.15">
      <c r="A21" s="55" t="s">
        <v>58</v>
      </c>
      <c r="B21" s="18"/>
      <c r="C21" s="18"/>
      <c r="D21" s="74"/>
      <c r="E21" s="56">
        <f t="shared" si="3"/>
        <v>0</v>
      </c>
      <c r="F21" s="56">
        <v>300000</v>
      </c>
      <c r="G21" s="57">
        <f t="shared" si="4"/>
        <v>300000</v>
      </c>
      <c r="H21" s="18"/>
      <c r="J21" s="55" t="s">
        <v>58</v>
      </c>
      <c r="K21" s="106"/>
      <c r="L21" s="106"/>
      <c r="M21" s="106"/>
      <c r="N21" s="106"/>
      <c r="O21" s="106"/>
      <c r="P21" s="106"/>
      <c r="Q21" s="106"/>
    </row>
    <row r="22" spans="1:17" ht="24" customHeight="1" x14ac:dyDescent="0.15">
      <c r="A22" s="55" t="s">
        <v>52</v>
      </c>
      <c r="B22" s="18">
        <v>130000</v>
      </c>
      <c r="C22" s="18">
        <v>10000</v>
      </c>
      <c r="D22" s="74">
        <v>10000</v>
      </c>
      <c r="E22" s="56">
        <f t="shared" si="3"/>
        <v>150000</v>
      </c>
      <c r="F22" s="56" t="s">
        <v>0</v>
      </c>
      <c r="G22" s="57">
        <f t="shared" si="4"/>
        <v>150000</v>
      </c>
      <c r="H22" s="18"/>
      <c r="J22" s="55" t="s">
        <v>52</v>
      </c>
      <c r="K22" s="106">
        <v>2500</v>
      </c>
      <c r="L22" s="106">
        <v>2500</v>
      </c>
      <c r="M22" s="106">
        <v>2500</v>
      </c>
      <c r="N22" s="106">
        <v>2500</v>
      </c>
      <c r="O22" s="106">
        <v>5000</v>
      </c>
      <c r="P22" s="106">
        <v>2500</v>
      </c>
      <c r="Q22" s="106">
        <v>2500</v>
      </c>
    </row>
    <row r="23" spans="1:17" ht="24" customHeight="1" x14ac:dyDescent="0.15">
      <c r="A23" s="55" t="s">
        <v>53</v>
      </c>
      <c r="B23" s="18">
        <v>260000</v>
      </c>
      <c r="C23" s="18"/>
      <c r="D23" s="74"/>
      <c r="E23" s="56">
        <f t="shared" si="3"/>
        <v>260000</v>
      </c>
      <c r="F23" s="56">
        <v>100000</v>
      </c>
      <c r="G23" s="57">
        <f t="shared" si="4"/>
        <v>360000</v>
      </c>
      <c r="H23" s="18"/>
      <c r="J23" s="55" t="s">
        <v>53</v>
      </c>
      <c r="K23" s="106">
        <v>12500</v>
      </c>
      <c r="L23" s="106">
        <v>12500</v>
      </c>
      <c r="M23" s="106">
        <v>12500</v>
      </c>
      <c r="N23" s="106">
        <v>12500</v>
      </c>
      <c r="O23" s="106">
        <v>10000</v>
      </c>
      <c r="P23" s="106">
        <v>37500</v>
      </c>
      <c r="Q23" s="106">
        <v>2500</v>
      </c>
    </row>
    <row r="24" spans="1:17" ht="24" customHeight="1" x14ac:dyDescent="0.15">
      <c r="A24" s="55" t="s">
        <v>94</v>
      </c>
      <c r="B24" s="18">
        <v>15000</v>
      </c>
      <c r="C24" s="18"/>
      <c r="D24" s="74"/>
      <c r="E24" s="56">
        <f t="shared" si="3"/>
        <v>15000</v>
      </c>
      <c r="F24" s="56">
        <v>20000</v>
      </c>
      <c r="G24" s="57">
        <f t="shared" si="4"/>
        <v>35000</v>
      </c>
      <c r="H24" s="58" t="s">
        <v>0</v>
      </c>
      <c r="J24" s="55" t="s">
        <v>94</v>
      </c>
      <c r="K24" s="106"/>
      <c r="L24" s="106"/>
      <c r="M24" s="106"/>
      <c r="N24" s="106"/>
      <c r="O24" s="106"/>
      <c r="P24" s="106"/>
      <c r="Q24" s="106"/>
    </row>
    <row r="25" spans="1:17" ht="24" customHeight="1" x14ac:dyDescent="0.15">
      <c r="A25" s="55" t="s">
        <v>59</v>
      </c>
      <c r="B25" s="18" t="s">
        <v>0</v>
      </c>
      <c r="C25" s="18"/>
      <c r="D25" s="74"/>
      <c r="E25" s="56">
        <f t="shared" si="3"/>
        <v>0</v>
      </c>
      <c r="F25" s="56">
        <v>5000</v>
      </c>
      <c r="G25" s="57">
        <f t="shared" si="4"/>
        <v>5000</v>
      </c>
      <c r="H25" s="58"/>
      <c r="J25" s="55" t="s">
        <v>59</v>
      </c>
      <c r="K25" s="106"/>
      <c r="L25" s="106"/>
      <c r="M25" s="106"/>
      <c r="N25" s="106"/>
      <c r="O25" s="106"/>
      <c r="P25" s="106"/>
      <c r="Q25" s="106"/>
    </row>
    <row r="26" spans="1:17" ht="24" customHeight="1" x14ac:dyDescent="0.15">
      <c r="A26" s="55" t="s">
        <v>95</v>
      </c>
      <c r="B26" s="18">
        <v>380000</v>
      </c>
      <c r="C26" s="18">
        <v>10000</v>
      </c>
      <c r="D26" s="74">
        <v>10000</v>
      </c>
      <c r="E26" s="56">
        <f t="shared" si="3"/>
        <v>400000</v>
      </c>
      <c r="F26" s="56">
        <v>40000</v>
      </c>
      <c r="G26" s="57">
        <f t="shared" si="4"/>
        <v>440000</v>
      </c>
      <c r="H26" s="58"/>
      <c r="J26" s="55" t="s">
        <v>95</v>
      </c>
      <c r="K26" s="106">
        <v>2500</v>
      </c>
      <c r="L26" s="106">
        <v>2500</v>
      </c>
      <c r="M26" s="106">
        <v>2500</v>
      </c>
      <c r="N26" s="106">
        <v>2500</v>
      </c>
      <c r="O26" s="106">
        <v>5000</v>
      </c>
      <c r="P26" s="106">
        <v>2500</v>
      </c>
      <c r="Q26" s="106">
        <v>2500</v>
      </c>
    </row>
    <row r="27" spans="1:17" ht="24" customHeight="1" x14ac:dyDescent="0.15">
      <c r="A27" s="55" t="s">
        <v>96</v>
      </c>
      <c r="B27" s="18">
        <v>140000</v>
      </c>
      <c r="C27" s="18">
        <v>5000</v>
      </c>
      <c r="D27" s="74">
        <v>5000</v>
      </c>
      <c r="E27" s="56">
        <f t="shared" si="3"/>
        <v>150000</v>
      </c>
      <c r="F27" s="56" t="s">
        <v>0</v>
      </c>
      <c r="G27" s="57">
        <f t="shared" si="4"/>
        <v>150000</v>
      </c>
      <c r="H27" s="18"/>
      <c r="J27" s="55" t="s">
        <v>96</v>
      </c>
      <c r="K27" s="106">
        <v>1500</v>
      </c>
      <c r="L27" s="106">
        <v>1500</v>
      </c>
      <c r="M27" s="106">
        <v>1500</v>
      </c>
      <c r="N27" s="106">
        <v>500</v>
      </c>
      <c r="O27" s="106">
        <v>2500</v>
      </c>
      <c r="P27" s="106">
        <v>2000</v>
      </c>
      <c r="Q27" s="106">
        <v>500</v>
      </c>
    </row>
    <row r="28" spans="1:17" ht="24" customHeight="1" x14ac:dyDescent="0.15">
      <c r="A28" s="55" t="s">
        <v>97</v>
      </c>
      <c r="B28" s="18">
        <v>120000</v>
      </c>
      <c r="C28" s="18">
        <v>5000</v>
      </c>
      <c r="D28" s="74">
        <v>5000</v>
      </c>
      <c r="E28" s="56">
        <f t="shared" si="3"/>
        <v>130000</v>
      </c>
      <c r="F28" s="56" t="s">
        <v>0</v>
      </c>
      <c r="G28" s="57">
        <f t="shared" si="4"/>
        <v>130000</v>
      </c>
      <c r="H28" s="58"/>
      <c r="J28" s="55" t="s">
        <v>97</v>
      </c>
      <c r="K28" s="106">
        <v>1500</v>
      </c>
      <c r="L28" s="106">
        <v>1500</v>
      </c>
      <c r="M28" s="106">
        <v>1500</v>
      </c>
      <c r="N28" s="106">
        <v>500</v>
      </c>
      <c r="O28" s="106">
        <v>2500</v>
      </c>
      <c r="P28" s="106">
        <v>2000</v>
      </c>
      <c r="Q28" s="106">
        <v>500</v>
      </c>
    </row>
    <row r="29" spans="1:17" ht="24" customHeight="1" x14ac:dyDescent="0.15">
      <c r="A29" s="55" t="s">
        <v>98</v>
      </c>
      <c r="B29" s="18">
        <v>90000</v>
      </c>
      <c r="C29" s="18">
        <v>5000</v>
      </c>
      <c r="D29" s="74">
        <v>5000</v>
      </c>
      <c r="E29" s="56">
        <f t="shared" si="3"/>
        <v>100000</v>
      </c>
      <c r="F29" s="56"/>
      <c r="G29" s="57">
        <f t="shared" si="4"/>
        <v>100000</v>
      </c>
      <c r="H29" s="58"/>
      <c r="J29" s="55" t="s">
        <v>98</v>
      </c>
      <c r="K29" s="106">
        <v>1500</v>
      </c>
      <c r="L29" s="106">
        <v>1500</v>
      </c>
      <c r="M29" s="106">
        <v>1500</v>
      </c>
      <c r="N29" s="106">
        <v>500</v>
      </c>
      <c r="O29" s="106">
        <v>2500</v>
      </c>
      <c r="P29" s="106">
        <v>2000</v>
      </c>
      <c r="Q29" s="106">
        <v>500</v>
      </c>
    </row>
    <row r="30" spans="1:17" ht="24" customHeight="1" x14ac:dyDescent="0.15">
      <c r="A30" s="55" t="s">
        <v>99</v>
      </c>
      <c r="B30" s="18"/>
      <c r="C30" s="18"/>
      <c r="D30" s="74"/>
      <c r="E30" s="56">
        <f t="shared" si="3"/>
        <v>0</v>
      </c>
      <c r="F30" s="56">
        <v>165000</v>
      </c>
      <c r="G30" s="57">
        <f t="shared" si="4"/>
        <v>165000</v>
      </c>
      <c r="H30" s="58"/>
      <c r="J30" s="55" t="s">
        <v>99</v>
      </c>
      <c r="K30" s="106"/>
      <c r="L30" s="106"/>
      <c r="M30" s="106"/>
      <c r="N30" s="106"/>
      <c r="O30" s="106"/>
      <c r="P30" s="106"/>
      <c r="Q30" s="106"/>
    </row>
    <row r="31" spans="1:17" ht="24" customHeight="1" x14ac:dyDescent="0.15">
      <c r="A31" s="55" t="s">
        <v>54</v>
      </c>
      <c r="B31" s="18">
        <v>130000</v>
      </c>
      <c r="C31" s="108">
        <v>5000</v>
      </c>
      <c r="D31" s="109">
        <v>5000</v>
      </c>
      <c r="E31" s="56">
        <f t="shared" si="3"/>
        <v>140000</v>
      </c>
      <c r="F31" s="56">
        <v>220000</v>
      </c>
      <c r="G31" s="57">
        <f t="shared" si="4"/>
        <v>360000</v>
      </c>
      <c r="H31" s="58"/>
      <c r="J31" s="55" t="s">
        <v>54</v>
      </c>
      <c r="K31" s="106">
        <v>1500</v>
      </c>
      <c r="L31" s="106">
        <v>1500</v>
      </c>
      <c r="M31" s="106">
        <v>1500</v>
      </c>
      <c r="N31" s="106">
        <v>500</v>
      </c>
      <c r="O31" s="106">
        <v>10000</v>
      </c>
      <c r="P31" s="106">
        <v>210000</v>
      </c>
      <c r="Q31" s="106">
        <v>5000</v>
      </c>
    </row>
    <row r="32" spans="1:17" ht="24" customHeight="1" x14ac:dyDescent="0.15">
      <c r="A32" s="55" t="s">
        <v>56</v>
      </c>
      <c r="B32" s="18">
        <v>70000</v>
      </c>
      <c r="C32" s="18"/>
      <c r="D32" s="74"/>
      <c r="E32" s="56">
        <f t="shared" si="3"/>
        <v>70000</v>
      </c>
      <c r="F32" s="56"/>
      <c r="G32" s="57">
        <f t="shared" si="4"/>
        <v>70000</v>
      </c>
      <c r="H32" s="58"/>
      <c r="J32" s="55" t="s">
        <v>56</v>
      </c>
      <c r="K32" s="106"/>
      <c r="L32" s="106"/>
      <c r="M32" s="106"/>
      <c r="N32" s="106"/>
      <c r="O32" s="106"/>
      <c r="P32" s="106"/>
      <c r="Q32" s="106"/>
    </row>
    <row r="33" spans="1:19" ht="24" customHeight="1" x14ac:dyDescent="0.15">
      <c r="A33" s="55" t="s">
        <v>60</v>
      </c>
      <c r="B33" s="18"/>
      <c r="C33" s="18"/>
      <c r="D33" s="74"/>
      <c r="E33" s="56">
        <f t="shared" si="3"/>
        <v>0</v>
      </c>
      <c r="F33" s="56">
        <v>40000</v>
      </c>
      <c r="G33" s="57">
        <f t="shared" si="4"/>
        <v>40000</v>
      </c>
      <c r="H33" s="58"/>
      <c r="J33" s="55" t="s">
        <v>60</v>
      </c>
      <c r="K33" s="106"/>
      <c r="L33" s="106"/>
      <c r="M33" s="106"/>
      <c r="N33" s="106"/>
      <c r="O33" s="106"/>
      <c r="P33" s="106"/>
      <c r="Q33" s="106"/>
    </row>
    <row r="34" spans="1:19" ht="24" customHeight="1" x14ac:dyDescent="0.15">
      <c r="A34" s="55" t="s">
        <v>100</v>
      </c>
      <c r="B34" s="18" t="s">
        <v>0</v>
      </c>
      <c r="C34" s="18"/>
      <c r="D34" s="74"/>
      <c r="E34" s="56">
        <f t="shared" si="3"/>
        <v>0</v>
      </c>
      <c r="F34" s="56">
        <v>10000</v>
      </c>
      <c r="G34" s="57">
        <f t="shared" si="4"/>
        <v>10000</v>
      </c>
      <c r="H34" s="58"/>
      <c r="J34" s="55" t="s">
        <v>100</v>
      </c>
      <c r="K34" s="106"/>
      <c r="L34" s="106"/>
      <c r="M34" s="106"/>
      <c r="N34" s="106"/>
      <c r="O34" s="106"/>
      <c r="P34" s="106"/>
      <c r="Q34" s="106"/>
    </row>
    <row r="35" spans="1:19" ht="24" customHeight="1" x14ac:dyDescent="0.15">
      <c r="A35" s="55" t="s">
        <v>55</v>
      </c>
      <c r="B35" s="18"/>
      <c r="C35" s="18">
        <v>5000</v>
      </c>
      <c r="D35" s="74">
        <v>5000</v>
      </c>
      <c r="E35" s="56">
        <f t="shared" si="3"/>
        <v>10000</v>
      </c>
      <c r="F35" s="56">
        <v>550000</v>
      </c>
      <c r="G35" s="57">
        <f t="shared" si="4"/>
        <v>560000</v>
      </c>
      <c r="H35" s="58"/>
      <c r="J35" s="55" t="s">
        <v>55</v>
      </c>
      <c r="K35" s="106">
        <v>1500</v>
      </c>
      <c r="L35" s="106">
        <v>1500</v>
      </c>
      <c r="M35" s="106">
        <v>1500</v>
      </c>
      <c r="N35" s="106">
        <v>500</v>
      </c>
      <c r="O35" s="106">
        <v>2500</v>
      </c>
      <c r="P35" s="106">
        <v>2000</v>
      </c>
      <c r="Q35" s="106">
        <v>500</v>
      </c>
    </row>
    <row r="36" spans="1:19" ht="24" customHeight="1" x14ac:dyDescent="0.15">
      <c r="A36" s="55" t="s">
        <v>61</v>
      </c>
      <c r="B36" s="18" t="s">
        <v>0</v>
      </c>
      <c r="C36" s="18"/>
      <c r="D36" s="74"/>
      <c r="E36" s="56">
        <f t="shared" si="3"/>
        <v>0</v>
      </c>
      <c r="F36" s="56">
        <v>100000</v>
      </c>
      <c r="G36" s="57">
        <f t="shared" si="4"/>
        <v>100000</v>
      </c>
      <c r="H36" s="58"/>
      <c r="J36" s="55" t="s">
        <v>61</v>
      </c>
      <c r="K36" s="106"/>
      <c r="L36" s="106"/>
      <c r="M36" s="106"/>
      <c r="N36" s="106"/>
      <c r="O36" s="106"/>
      <c r="P36" s="106"/>
      <c r="Q36" s="106"/>
    </row>
    <row r="37" spans="1:19" ht="24" customHeight="1" x14ac:dyDescent="0.15">
      <c r="A37" s="55" t="s">
        <v>57</v>
      </c>
      <c r="B37" s="18">
        <v>5000</v>
      </c>
      <c r="C37" s="18"/>
      <c r="D37" s="74"/>
      <c r="E37" s="56">
        <f t="shared" si="3"/>
        <v>5000</v>
      </c>
      <c r="F37" s="56">
        <v>10000</v>
      </c>
      <c r="G37" s="57">
        <f t="shared" si="4"/>
        <v>15000</v>
      </c>
      <c r="H37" s="58"/>
      <c r="J37" s="55" t="s">
        <v>57</v>
      </c>
      <c r="K37" s="106"/>
      <c r="L37" s="106"/>
      <c r="M37" s="106"/>
      <c r="N37" s="106"/>
      <c r="O37" s="106"/>
      <c r="P37" s="106"/>
      <c r="Q37" s="106"/>
    </row>
    <row r="38" spans="1:19" ht="24" customHeight="1" x14ac:dyDescent="0.15">
      <c r="A38" s="55" t="s">
        <v>101</v>
      </c>
      <c r="B38" s="18">
        <v>20000</v>
      </c>
      <c r="C38" s="18"/>
      <c r="D38" s="74"/>
      <c r="E38" s="56">
        <f t="shared" si="3"/>
        <v>20000</v>
      </c>
      <c r="F38" s="56"/>
      <c r="G38" s="57">
        <f t="shared" si="4"/>
        <v>20000</v>
      </c>
      <c r="H38" s="58"/>
      <c r="J38" s="55" t="s">
        <v>101</v>
      </c>
      <c r="K38" s="106"/>
      <c r="L38" s="106"/>
      <c r="M38" s="106"/>
      <c r="N38" s="106"/>
      <c r="O38" s="106"/>
      <c r="P38" s="106"/>
      <c r="Q38" s="106"/>
    </row>
    <row r="39" spans="1:19" ht="24" customHeight="1" x14ac:dyDescent="0.15">
      <c r="A39" s="55" t="s">
        <v>102</v>
      </c>
      <c r="B39" s="18" t="s">
        <v>0</v>
      </c>
      <c r="C39" s="108">
        <v>166000</v>
      </c>
      <c r="D39" s="109">
        <v>50000</v>
      </c>
      <c r="E39" s="56">
        <f t="shared" si="3"/>
        <v>216000</v>
      </c>
      <c r="F39" s="56"/>
      <c r="G39" s="57">
        <f t="shared" si="4"/>
        <v>216000</v>
      </c>
      <c r="H39" s="58"/>
      <c r="I39" s="98"/>
      <c r="J39" s="55" t="s">
        <v>102</v>
      </c>
      <c r="K39" s="104">
        <v>166000</v>
      </c>
      <c r="L39" s="104"/>
      <c r="M39" s="104"/>
      <c r="N39" s="104"/>
      <c r="O39" s="104">
        <v>5000</v>
      </c>
      <c r="P39" s="104"/>
      <c r="Q39" s="104"/>
    </row>
    <row r="40" spans="1:19" ht="24" customHeight="1" x14ac:dyDescent="0.15">
      <c r="A40" s="55" t="s">
        <v>103</v>
      </c>
      <c r="B40" s="18"/>
      <c r="C40" s="18"/>
      <c r="D40" s="74"/>
      <c r="E40" s="56">
        <f t="shared" si="3"/>
        <v>0</v>
      </c>
      <c r="F40" s="56">
        <v>50000</v>
      </c>
      <c r="G40" s="57">
        <f t="shared" si="4"/>
        <v>50000</v>
      </c>
      <c r="H40" s="58"/>
      <c r="J40" s="55" t="s">
        <v>103</v>
      </c>
      <c r="K40" s="106"/>
      <c r="L40" s="106"/>
      <c r="M40" s="106"/>
      <c r="N40" s="104"/>
      <c r="O40" s="104"/>
      <c r="P40" s="104"/>
      <c r="Q40" s="104"/>
    </row>
    <row r="41" spans="1:19" ht="24" customHeight="1" x14ac:dyDescent="0.15">
      <c r="A41" s="62" t="s">
        <v>62</v>
      </c>
      <c r="B41" s="19" t="s">
        <v>0</v>
      </c>
      <c r="C41" s="19" t="s">
        <v>0</v>
      </c>
      <c r="D41" s="75" t="s">
        <v>0</v>
      </c>
      <c r="E41" s="59">
        <f t="shared" si="3"/>
        <v>0</v>
      </c>
      <c r="F41" s="59">
        <v>2300</v>
      </c>
      <c r="G41" s="60">
        <f t="shared" si="4"/>
        <v>2300</v>
      </c>
      <c r="H41" s="61"/>
      <c r="J41" s="62" t="s">
        <v>62</v>
      </c>
      <c r="K41" s="106"/>
      <c r="L41" s="106"/>
      <c r="M41" s="106"/>
      <c r="N41" s="104" t="s">
        <v>0</v>
      </c>
      <c r="O41" s="104"/>
      <c r="P41" s="104"/>
      <c r="Q41" s="104"/>
    </row>
    <row r="42" spans="1:19" ht="28.5" customHeight="1" x14ac:dyDescent="0.15">
      <c r="A42" s="15" t="s">
        <v>36</v>
      </c>
      <c r="B42" s="10">
        <f t="shared" ref="B42:G42" si="5">SUM(B19:B41)</f>
        <v>9460000</v>
      </c>
      <c r="C42" s="10">
        <f t="shared" si="5"/>
        <v>211000</v>
      </c>
      <c r="D42" s="93">
        <f t="shared" si="5"/>
        <v>95000</v>
      </c>
      <c r="E42" s="29">
        <f t="shared" si="5"/>
        <v>9766000</v>
      </c>
      <c r="F42" s="29">
        <f t="shared" si="5"/>
        <v>1812300</v>
      </c>
      <c r="G42" s="94">
        <f t="shared" si="5"/>
        <v>11578300</v>
      </c>
      <c r="H42" s="10" t="s">
        <v>0</v>
      </c>
      <c r="J42" s="15" t="s">
        <v>36</v>
      </c>
      <c r="K42" s="105">
        <f t="shared" ref="K42:Q42" si="6">SUM(K19:K41)</f>
        <v>291000</v>
      </c>
      <c r="L42" s="105">
        <f t="shared" si="6"/>
        <v>25000</v>
      </c>
      <c r="M42" s="105">
        <f t="shared" si="6"/>
        <v>25000</v>
      </c>
      <c r="N42" s="105">
        <f t="shared" si="6"/>
        <v>20000</v>
      </c>
      <c r="O42" s="105">
        <f t="shared" si="6"/>
        <v>145000</v>
      </c>
      <c r="P42" s="105">
        <f t="shared" si="6"/>
        <v>260500</v>
      </c>
      <c r="Q42" s="105">
        <f t="shared" si="6"/>
        <v>14500</v>
      </c>
      <c r="R42" s="102">
        <f>SUM(K42:N42)</f>
        <v>361000</v>
      </c>
      <c r="S42" s="102">
        <f>SUM(O42:Q42)</f>
        <v>420000</v>
      </c>
    </row>
    <row r="43" spans="1:19" ht="24" customHeight="1" x14ac:dyDescent="0.15">
      <c r="A43" s="95" t="s">
        <v>88</v>
      </c>
      <c r="B43" s="70">
        <f t="shared" ref="B43:F43" si="7">+B15-B42</f>
        <v>501300</v>
      </c>
      <c r="C43" s="70">
        <f t="shared" si="7"/>
        <v>789000</v>
      </c>
      <c r="D43" s="70">
        <f t="shared" si="7"/>
        <v>405000</v>
      </c>
      <c r="E43" s="71">
        <f t="shared" si="7"/>
        <v>1695300</v>
      </c>
      <c r="F43" s="71">
        <f t="shared" si="7"/>
        <v>-1623300</v>
      </c>
      <c r="G43" s="72">
        <f>SUM(G15-G42)</f>
        <v>72000</v>
      </c>
      <c r="H43" s="3" t="s">
        <v>0</v>
      </c>
      <c r="J43" s="95" t="s">
        <v>88</v>
      </c>
      <c r="K43" s="104">
        <f t="shared" ref="K43:Q43" si="8">+K15-K42</f>
        <v>156000</v>
      </c>
      <c r="L43" s="104">
        <f t="shared" si="8"/>
        <v>-25000</v>
      </c>
      <c r="M43" s="104">
        <f t="shared" si="8"/>
        <v>395000</v>
      </c>
      <c r="N43" s="104">
        <f t="shared" si="8"/>
        <v>113000</v>
      </c>
      <c r="O43" s="104">
        <f t="shared" si="8"/>
        <v>5000</v>
      </c>
      <c r="P43" s="104">
        <f t="shared" si="8"/>
        <v>39500</v>
      </c>
      <c r="Q43" s="104">
        <f t="shared" si="8"/>
        <v>35500</v>
      </c>
      <c r="R43" s="102">
        <f>SUM(K43:N43)</f>
        <v>639000</v>
      </c>
      <c r="S43" s="102">
        <f>SUM(O43:Q43)</f>
        <v>80000</v>
      </c>
    </row>
    <row r="44" spans="1:19" ht="24" customHeight="1" x14ac:dyDescent="0.15">
      <c r="A44" s="95" t="s">
        <v>45</v>
      </c>
      <c r="B44" s="70"/>
      <c r="C44" s="70"/>
      <c r="D44" s="76"/>
      <c r="E44" s="71"/>
      <c r="F44" s="71"/>
      <c r="G44" s="72">
        <v>72000</v>
      </c>
      <c r="H44" s="3"/>
      <c r="I44" s="98"/>
      <c r="J44" s="95" t="s">
        <v>45</v>
      </c>
      <c r="K44" s="104"/>
      <c r="L44" s="104"/>
      <c r="M44" s="104"/>
      <c r="N44" s="104"/>
      <c r="O44" s="104"/>
      <c r="P44" s="104"/>
      <c r="Q44" s="104"/>
    </row>
    <row r="45" spans="1:19" ht="24" customHeight="1" x14ac:dyDescent="0.15">
      <c r="A45" s="95" t="s">
        <v>89</v>
      </c>
      <c r="B45" s="70"/>
      <c r="C45" s="70"/>
      <c r="D45" s="76"/>
      <c r="E45" s="71"/>
      <c r="F45" s="71"/>
      <c r="G45" s="72">
        <f>G43-G44</f>
        <v>0</v>
      </c>
      <c r="H45" s="3"/>
      <c r="I45" s="98"/>
      <c r="J45" s="95" t="s">
        <v>89</v>
      </c>
      <c r="K45" s="104"/>
      <c r="L45" s="104"/>
      <c r="M45" s="104"/>
      <c r="N45" s="104"/>
      <c r="O45" s="104"/>
      <c r="P45" s="104"/>
      <c r="Q45" s="104"/>
    </row>
    <row r="46" spans="1:19" ht="24" customHeight="1" x14ac:dyDescent="0.15">
      <c r="A46" s="95" t="s">
        <v>19</v>
      </c>
      <c r="B46" s="22"/>
      <c r="C46" s="22"/>
      <c r="D46" s="77"/>
      <c r="E46" s="25" t="s">
        <v>2</v>
      </c>
      <c r="F46" s="25" t="s">
        <v>2</v>
      </c>
      <c r="G46" s="64">
        <v>2966623</v>
      </c>
      <c r="H46" s="22"/>
      <c r="J46" s="95" t="s">
        <v>19</v>
      </c>
      <c r="K46" s="106"/>
      <c r="L46" s="106"/>
      <c r="M46" s="106"/>
      <c r="N46" s="106"/>
      <c r="O46" s="106"/>
      <c r="P46" s="106"/>
      <c r="Q46" s="106"/>
    </row>
    <row r="47" spans="1:19" ht="24" customHeight="1" x14ac:dyDescent="0.15">
      <c r="A47" s="95" t="s">
        <v>17</v>
      </c>
      <c r="B47" s="22"/>
      <c r="C47" s="22"/>
      <c r="D47" s="77"/>
      <c r="E47" s="25" t="s">
        <v>2</v>
      </c>
      <c r="F47" s="25" t="s">
        <v>2</v>
      </c>
      <c r="G47" s="63">
        <f>G46+G45</f>
        <v>2966623</v>
      </c>
      <c r="H47" s="22"/>
    </row>
    <row r="48" spans="1:19" ht="24" customHeight="1" x14ac:dyDescent="0.15"/>
  </sheetData>
  <mergeCells count="20">
    <mergeCell ref="B1:G1"/>
    <mergeCell ref="B2:G2"/>
    <mergeCell ref="A4:A5"/>
    <mergeCell ref="E4:E5"/>
    <mergeCell ref="F4:F5"/>
    <mergeCell ref="G4:G5"/>
    <mergeCell ref="H4:H5"/>
    <mergeCell ref="A17:A18"/>
    <mergeCell ref="E17:E18"/>
    <mergeCell ref="F17:F18"/>
    <mergeCell ref="G17:G18"/>
    <mergeCell ref="H17:H18"/>
    <mergeCell ref="K1:P1"/>
    <mergeCell ref="J4:J5"/>
    <mergeCell ref="K5:N5"/>
    <mergeCell ref="O5:Q5"/>
    <mergeCell ref="J17:J18"/>
    <mergeCell ref="K18:N18"/>
    <mergeCell ref="O18:Q18"/>
    <mergeCell ref="K2:Q2"/>
  </mergeCells>
  <phoneticPr fontId="2"/>
  <pageMargins left="0.39370078740157483" right="0.23622047244094491" top="0.74803149606299213" bottom="0.74803149606299213" header="0.31496062992125984" footer="0.31496062992125984"/>
  <pageSetup paperSize="9"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R5予算案</vt:lpstr>
      <vt:lpstr>R5 事業別予算案</vt:lpstr>
    </vt:vector>
  </TitlesOfParts>
  <Company>木村工務店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木村工務店</dc:creator>
  <cp:lastModifiedBy>NPO1</cp:lastModifiedBy>
  <cp:lastPrinted>2023-07-18T07:17:14Z</cp:lastPrinted>
  <dcterms:created xsi:type="dcterms:W3CDTF">2003-06-13T23:08:03Z</dcterms:created>
  <dcterms:modified xsi:type="dcterms:W3CDTF">2023-07-24T06:26:30Z</dcterms:modified>
</cp:coreProperties>
</file>