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利絵\Documents\NPO\おれんじの会\NPO会計基準\"/>
    </mc:Choice>
  </mc:AlternateContent>
  <bookViews>
    <workbookView xWindow="0" yWindow="0" windowWidth="28800" windowHeight="12450" tabRatio="958" activeTab="9"/>
  </bookViews>
  <sheets>
    <sheet name="活動計算書" sheetId="6" r:id="rId1"/>
    <sheet name="事業別損益" sheetId="5" r:id="rId2"/>
    <sheet name="会費" sheetId="3" r:id="rId3"/>
    <sheet name="委託事業" sheetId="4" r:id="rId4"/>
    <sheet name="自主事業" sheetId="10" r:id="rId5"/>
    <sheet name="情報公開" sheetId="9" r:id="rId6"/>
    <sheet name="管理費" sheetId="2" r:id="rId7"/>
    <sheet name="管理費内訳" sheetId="1" r:id="rId8"/>
    <sheet name="管理収益" sheetId="7" r:id="rId9"/>
    <sheet name="貸借対照表" sheetId="8" r:id="rId10"/>
  </sheets>
  <calcPr calcId="152511"/>
</workbook>
</file>

<file path=xl/calcChain.xml><?xml version="1.0" encoding="utf-8"?>
<calcChain xmlns="http://schemas.openxmlformats.org/spreadsheetml/2006/main">
  <c r="L55" i="6" l="1"/>
  <c r="L52" i="6"/>
  <c r="L48" i="6"/>
  <c r="G29" i="5"/>
  <c r="G15" i="5"/>
  <c r="I15" i="5" s="1"/>
  <c r="G33" i="5" l="1"/>
  <c r="I33" i="5" s="1"/>
  <c r="G36" i="5"/>
  <c r="I36" i="5" s="1"/>
  <c r="G38" i="5"/>
  <c r="I38" i="5" s="1"/>
  <c r="P65" i="10"/>
  <c r="G34" i="5"/>
  <c r="F39" i="5"/>
  <c r="F40" i="5" s="1"/>
  <c r="F41" i="5" s="1"/>
  <c r="E23" i="10"/>
  <c r="E71" i="10"/>
  <c r="E61" i="10"/>
  <c r="E46" i="10"/>
  <c r="P51" i="10"/>
  <c r="P47" i="10"/>
  <c r="E35" i="10"/>
  <c r="P31" i="10"/>
  <c r="P28" i="10"/>
  <c r="P23" i="10"/>
  <c r="P19" i="10"/>
  <c r="P16" i="10"/>
  <c r="P32" i="10" s="1"/>
  <c r="G35" i="10"/>
  <c r="G37" i="5"/>
  <c r="I37" i="5" s="1"/>
  <c r="E39" i="5"/>
  <c r="D39" i="5"/>
  <c r="B39" i="5"/>
  <c r="B21" i="5"/>
  <c r="E20" i="8"/>
  <c r="E14" i="8"/>
  <c r="D22" i="8"/>
  <c r="G32" i="5"/>
  <c r="G31" i="5"/>
  <c r="E27" i="5"/>
  <c r="D27" i="5"/>
  <c r="B27" i="5"/>
  <c r="G25" i="5"/>
  <c r="G24" i="5"/>
  <c r="E21" i="5"/>
  <c r="D21" i="5"/>
  <c r="I20" i="5"/>
  <c r="G16" i="5"/>
  <c r="I16" i="5" s="1"/>
  <c r="E13" i="10"/>
  <c r="E37" i="10"/>
  <c r="G30" i="5"/>
  <c r="C27" i="5"/>
  <c r="D26" i="6"/>
  <c r="D16" i="7"/>
  <c r="D17" i="7"/>
  <c r="D18" i="7"/>
  <c r="D19" i="7"/>
  <c r="H19" i="5"/>
  <c r="I19" i="5" s="1"/>
  <c r="D7" i="7"/>
  <c r="D8" i="7"/>
  <c r="D9" i="7"/>
  <c r="D10" i="7"/>
  <c r="I14" i="5"/>
  <c r="E7" i="10"/>
  <c r="C21" i="5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17" i="5"/>
  <c r="I17" i="5" s="1"/>
  <c r="E17" i="6"/>
  <c r="E29" i="3"/>
  <c r="E30" i="3"/>
  <c r="E31" i="3"/>
  <c r="E32" i="3"/>
  <c r="C11" i="9"/>
  <c r="O10" i="9"/>
  <c r="D9" i="9"/>
  <c r="D11" i="9"/>
  <c r="E9" i="9"/>
  <c r="E11" i="9"/>
  <c r="F9" i="9"/>
  <c r="F11" i="9"/>
  <c r="G9" i="9"/>
  <c r="G11" i="9"/>
  <c r="H9" i="9"/>
  <c r="H11" i="9"/>
  <c r="I9" i="9"/>
  <c r="I11" i="9"/>
  <c r="J9" i="9"/>
  <c r="J11" i="9"/>
  <c r="K9" i="9"/>
  <c r="K11" i="9"/>
  <c r="L9" i="9"/>
  <c r="L11" i="9"/>
  <c r="M9" i="9"/>
  <c r="M11" i="9"/>
  <c r="N9" i="9"/>
  <c r="N11" i="9"/>
  <c r="C9" i="9"/>
  <c r="O8" i="9"/>
  <c r="O7" i="9"/>
  <c r="O6" i="9"/>
  <c r="O5" i="9"/>
  <c r="O4" i="9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C43" i="1"/>
  <c r="P15" i="2"/>
  <c r="G30" i="1"/>
  <c r="P17" i="2"/>
  <c r="C30" i="1"/>
  <c r="P14" i="2"/>
  <c r="G16" i="1"/>
  <c r="P16" i="2"/>
  <c r="C16" i="1"/>
  <c r="P13" i="2" s="1"/>
  <c r="P11" i="2"/>
  <c r="P10" i="2"/>
  <c r="P9" i="2"/>
  <c r="P8" i="2"/>
  <c r="P7" i="2"/>
  <c r="P6" i="2"/>
  <c r="P5" i="2"/>
  <c r="D41" i="6"/>
  <c r="P4" i="2"/>
  <c r="O9" i="9"/>
  <c r="P24" i="2"/>
  <c r="D49" i="6"/>
  <c r="I32" i="5"/>
  <c r="E33" i="3"/>
  <c r="E34" i="3"/>
  <c r="E35" i="3"/>
  <c r="E36" i="3"/>
  <c r="E37" i="3"/>
  <c r="E38" i="3"/>
  <c r="E39" i="3"/>
  <c r="E40" i="3"/>
  <c r="E41" i="3"/>
  <c r="E24" i="3"/>
  <c r="O11" i="9"/>
  <c r="E10" i="6"/>
  <c r="I13" i="5"/>
  <c r="D33" i="6" l="1"/>
  <c r="P20" i="2"/>
  <c r="H39" i="5"/>
  <c r="C39" i="5"/>
  <c r="C40" i="5" s="1"/>
  <c r="C41" i="5" s="1"/>
  <c r="E72" i="10"/>
  <c r="E38" i="10"/>
  <c r="P52" i="10"/>
  <c r="I26" i="5"/>
  <c r="H27" i="5"/>
  <c r="I30" i="5"/>
  <c r="D40" i="5"/>
  <c r="D41" i="5" s="1"/>
  <c r="D40" i="6"/>
  <c r="D43" i="6" s="1"/>
  <c r="I24" i="5"/>
  <c r="I25" i="5"/>
  <c r="I29" i="5"/>
  <c r="E40" i="5"/>
  <c r="E41" i="5" s="1"/>
  <c r="G27" i="5"/>
  <c r="H21" i="5"/>
  <c r="I31" i="5"/>
  <c r="B40" i="5"/>
  <c r="B41" i="5" s="1"/>
  <c r="I34" i="5"/>
  <c r="D52" i="6"/>
  <c r="I35" i="5"/>
  <c r="G21" i="5"/>
  <c r="I21" i="5"/>
  <c r="F21" i="6"/>
  <c r="H40" i="5" l="1"/>
  <c r="H41" i="5" s="1"/>
  <c r="I27" i="5"/>
  <c r="D36" i="6"/>
  <c r="E37" i="6" s="1"/>
  <c r="G39" i="5"/>
  <c r="G40" i="5" s="1"/>
  <c r="G41" i="5" s="1"/>
  <c r="E53" i="6"/>
  <c r="I39" i="5"/>
  <c r="I40" i="5" s="1"/>
  <c r="I41" i="5" s="1"/>
  <c r="F54" i="6" l="1"/>
  <c r="F55" i="6" s="1"/>
  <c r="D23" i="8" s="1"/>
  <c r="E24" i="8" s="1"/>
  <c r="E25" i="8" s="1"/>
  <c r="F57" i="6" l="1"/>
</calcChain>
</file>

<file path=xl/sharedStrings.xml><?xml version="1.0" encoding="utf-8"?>
<sst xmlns="http://schemas.openxmlformats.org/spreadsheetml/2006/main" count="666" uniqueCount="383">
  <si>
    <t>科　目</t>
    <rPh sb="0" eb="1">
      <t>カ</t>
    </rPh>
    <rPh sb="2" eb="3">
      <t>メ</t>
    </rPh>
    <phoneticPr fontId="2"/>
  </si>
  <si>
    <t>通信費運搬費</t>
  </si>
  <si>
    <t>月　日</t>
    <rPh sb="0" eb="1">
      <t>ツキ</t>
    </rPh>
    <rPh sb="2" eb="3">
      <t>ヒ</t>
    </rPh>
    <phoneticPr fontId="2"/>
  </si>
  <si>
    <t>細　　目</t>
    <rPh sb="0" eb="1">
      <t>ホソ</t>
    </rPh>
    <rPh sb="3" eb="4">
      <t>メ</t>
    </rPh>
    <phoneticPr fontId="2"/>
  </si>
  <si>
    <t>金　額</t>
    <rPh sb="0" eb="1">
      <t>キン</t>
    </rPh>
    <rPh sb="2" eb="3">
      <t>ガク</t>
    </rPh>
    <phoneticPr fontId="2"/>
  </si>
  <si>
    <t>領収書</t>
    <rPh sb="0" eb="3">
      <t>リョウシュウショ</t>
    </rPh>
    <phoneticPr fontId="2"/>
  </si>
  <si>
    <t>平成24年度　管理費　内訳</t>
    <rPh sb="0" eb="2">
      <t>ヘイセイ</t>
    </rPh>
    <rPh sb="4" eb="6">
      <t>ネンド</t>
    </rPh>
    <rPh sb="7" eb="10">
      <t>カンリヒ</t>
    </rPh>
    <rPh sb="11" eb="13">
      <t>ウチワケ</t>
    </rPh>
    <phoneticPr fontId="3"/>
  </si>
  <si>
    <t>　</t>
    <phoneticPr fontId="3"/>
  </si>
  <si>
    <t>　</t>
    <phoneticPr fontId="3"/>
  </si>
  <si>
    <t>小　　　計</t>
    <rPh sb="0" eb="1">
      <t>ショウ</t>
    </rPh>
    <rPh sb="4" eb="5">
      <t>ケイ</t>
    </rPh>
    <phoneticPr fontId="3"/>
  </si>
  <si>
    <t>科　　目</t>
    <rPh sb="0" eb="1">
      <t>カ</t>
    </rPh>
    <rPh sb="3" eb="4">
      <t>メ</t>
    </rPh>
    <phoneticPr fontId="2"/>
  </si>
  <si>
    <t>その他科目</t>
    <rPh sb="2" eb="3">
      <t>タ</t>
    </rPh>
    <rPh sb="3" eb="5">
      <t>カモク</t>
    </rPh>
    <phoneticPr fontId="3"/>
  </si>
  <si>
    <t>数</t>
    <rPh sb="0" eb="1">
      <t>カズ</t>
    </rPh>
    <phoneticPr fontId="3"/>
  </si>
  <si>
    <t>科目</t>
    <rPh sb="0" eb="2">
      <t>カモク</t>
    </rPh>
    <phoneticPr fontId="3"/>
  </si>
  <si>
    <t>細目</t>
    <rPh sb="0" eb="2">
      <t>サイモク</t>
    </rPh>
    <phoneticPr fontId="3"/>
  </si>
  <si>
    <t>4月</t>
    <rPh sb="1" eb="2">
      <t>ツキ</t>
    </rPh>
    <phoneticPr fontId="3"/>
  </si>
  <si>
    <t>5月</t>
    <rPh sb="1" eb="2">
      <t>ツキ</t>
    </rPh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</si>
  <si>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</si>
  <si>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</si>
  <si>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</si>
  <si>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</si>
  <si>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</si>
  <si>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</si>
  <si>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</si>
  <si>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</si>
  <si>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</si>
  <si>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</si>
  <si>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小計</t>
    <rPh sb="0" eb="2">
      <t>ショウケイ</t>
    </rPh>
    <phoneticPr fontId="3"/>
  </si>
  <si>
    <t>給与手当</t>
    <rPh sb="0" eb="2">
      <t>キュウヨ</t>
    </rPh>
    <rPh sb="2" eb="4">
      <t>テアテ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</si>
  <si>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</si>
  <si>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地代家賃</t>
    <rPh sb="0" eb="2">
      <t>チダイ</t>
    </rPh>
    <rPh sb="2" eb="4">
      <t>ヤチン</t>
    </rPh>
    <phoneticPr fontId="3"/>
  </si>
  <si>
    <t>水道光熱費</t>
    <rPh sb="0" eb="2">
      <t>スイドウ</t>
    </rPh>
    <rPh sb="2" eb="5">
      <t>コウネツヒ</t>
    </rPh>
    <phoneticPr fontId="3"/>
  </si>
  <si>
    <t>通信費1</t>
    <rPh sb="0" eb="3">
      <t>ツウシンヒ</t>
    </rPh>
    <phoneticPr fontId="3"/>
  </si>
  <si>
    <t>電話代</t>
    <rPh sb="0" eb="3">
      <t>デンワダイ</t>
    </rPh>
    <phoneticPr fontId="3"/>
  </si>
  <si>
    <t>通信費2</t>
    <rPh sb="0" eb="3">
      <t>ツウシンヒ</t>
    </rPh>
    <phoneticPr fontId="3"/>
  </si>
  <si>
    <t>光ケーブル</t>
    <rPh sb="0" eb="1">
      <t>ヒカリ</t>
    </rPh>
    <phoneticPr fontId="3"/>
  </si>
  <si>
    <t>コピーリース料</t>
    <rPh sb="6" eb="7">
      <t>リョウ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</si>
  <si>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</si>
  <si>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</si>
  <si>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t>労働保険</t>
    <rPh sb="0" eb="2">
      <t>ロウドウ</t>
    </rPh>
    <rPh sb="2" eb="4">
      <t>ホケン</t>
    </rPh>
    <phoneticPr fontId="3"/>
  </si>
  <si>
    <t>灯油代</t>
    <rPh sb="0" eb="2">
      <t>トウユ</t>
    </rPh>
    <rPh sb="2" eb="3">
      <t>ダイ</t>
    </rPh>
    <phoneticPr fontId="3"/>
  </si>
  <si>
    <t>税務・登記</t>
    <rPh sb="0" eb="2">
      <t>ゼイム</t>
    </rPh>
    <rPh sb="3" eb="5">
      <t>トウキ</t>
    </rPh>
    <phoneticPr fontId="3"/>
  </si>
  <si>
    <t>事務局長</t>
    <rPh sb="0" eb="3">
      <t>ジムキョク</t>
    </rPh>
    <rPh sb="3" eb="4">
      <t>チョウ</t>
    </rPh>
    <phoneticPr fontId="3"/>
  </si>
  <si>
    <t>印刷製本費</t>
    <phoneticPr fontId="3"/>
  </si>
  <si>
    <t>手数料</t>
    <rPh sb="0" eb="3">
      <t>テスウリョウ</t>
    </rPh>
    <phoneticPr fontId="3"/>
  </si>
  <si>
    <t>バス代</t>
    <rPh sb="2" eb="3">
      <t>ダイ</t>
    </rPh>
    <phoneticPr fontId="3"/>
  </si>
  <si>
    <t>切手・送料</t>
    <rPh sb="0" eb="2">
      <t>キッテ</t>
    </rPh>
    <rPh sb="3" eb="5">
      <t>ソウリョウ</t>
    </rPh>
    <phoneticPr fontId="3"/>
  </si>
  <si>
    <t>平成24年度　管理費計</t>
    <rPh sb="0" eb="2">
      <t>ヘイセイ</t>
    </rPh>
    <rPh sb="4" eb="6">
      <t>ネンド</t>
    </rPh>
    <rPh sb="7" eb="10">
      <t>カンリヒ</t>
    </rPh>
    <rPh sb="10" eb="11">
      <t>ケイ</t>
    </rPh>
    <phoneticPr fontId="3"/>
  </si>
  <si>
    <t>平成24年度　管理費</t>
    <rPh sb="0" eb="2">
      <t>ヘイセイ</t>
    </rPh>
    <rPh sb="4" eb="6">
      <t>ネンド</t>
    </rPh>
    <rPh sb="7" eb="9">
      <t>カンリ</t>
    </rPh>
    <phoneticPr fontId="3"/>
  </si>
  <si>
    <t xml:space="preserve"> </t>
    <phoneticPr fontId="3"/>
  </si>
  <si>
    <t>10.通信費運搬費</t>
    <phoneticPr fontId="3"/>
  </si>
  <si>
    <t>11.印刷製本費</t>
    <rPh sb="3" eb="5">
      <t>インサツ</t>
    </rPh>
    <rPh sb="5" eb="7">
      <t>セイホン</t>
    </rPh>
    <rPh sb="7" eb="8">
      <t>ヒ</t>
    </rPh>
    <phoneticPr fontId="3"/>
  </si>
  <si>
    <t>13.消耗品費</t>
    <rPh sb="3" eb="5">
      <t>ショウモウ</t>
    </rPh>
    <rPh sb="5" eb="6">
      <t>ヒン</t>
    </rPh>
    <rPh sb="6" eb="7">
      <t>ヒ</t>
    </rPh>
    <phoneticPr fontId="3"/>
  </si>
  <si>
    <t>15.その他科目</t>
    <rPh sb="5" eb="6">
      <t>タ</t>
    </rPh>
    <rPh sb="6" eb="8">
      <t>カモク</t>
    </rPh>
    <phoneticPr fontId="3"/>
  </si>
  <si>
    <t xml:space="preserve"> </t>
    <phoneticPr fontId="3"/>
  </si>
  <si>
    <t>【領収書記載番号簿】</t>
    <phoneticPr fontId="3"/>
  </si>
  <si>
    <t>人数</t>
    <rPh sb="0" eb="2">
      <t>ニンズウ</t>
    </rPh>
    <phoneticPr fontId="2"/>
  </si>
  <si>
    <t>入金日</t>
    <rPh sb="0" eb="2">
      <t>ニュウキン</t>
    </rPh>
    <rPh sb="2" eb="3">
      <t>ビ</t>
    </rPh>
    <phoneticPr fontId="2"/>
  </si>
  <si>
    <t>氏　名</t>
    <rPh sb="0" eb="3">
      <t>シメイ</t>
    </rPh>
    <phoneticPr fontId="2"/>
  </si>
  <si>
    <t>金額</t>
    <rPh sb="0" eb="2">
      <t>キンガク</t>
    </rPh>
    <phoneticPr fontId="2"/>
  </si>
  <si>
    <t>積算額</t>
    <rPh sb="0" eb="2">
      <t>セキサン</t>
    </rPh>
    <rPh sb="2" eb="3">
      <t>ガク</t>
    </rPh>
    <phoneticPr fontId="2"/>
  </si>
  <si>
    <t>属性</t>
    <rPh sb="0" eb="2">
      <t>ゾクセイ</t>
    </rPh>
    <phoneticPr fontId="2"/>
  </si>
  <si>
    <t>詳細</t>
    <rPh sb="0" eb="2">
      <t>ショウサイ</t>
    </rPh>
    <phoneticPr fontId="2"/>
  </si>
  <si>
    <t>領収書番号</t>
    <rPh sb="0" eb="3">
      <t>リョウシュウショ</t>
    </rPh>
    <rPh sb="3" eb="5">
      <t>バンゴウ</t>
    </rPh>
    <phoneticPr fontId="2"/>
  </si>
  <si>
    <t>平成24年度　受取会費　一覧</t>
    <rPh sb="0" eb="2">
      <t>ヘイセイ</t>
    </rPh>
    <rPh sb="4" eb="6">
      <t>ネンド</t>
    </rPh>
    <rPh sb="7" eb="9">
      <t>ウケトリ</t>
    </rPh>
    <rPh sb="9" eb="11">
      <t>カイヒ</t>
    </rPh>
    <rPh sb="12" eb="14">
      <t>イチラン</t>
    </rPh>
    <phoneticPr fontId="3"/>
  </si>
  <si>
    <t>【正会員　受取会費】</t>
    <rPh sb="1" eb="4">
      <t>セイカイイン</t>
    </rPh>
    <rPh sb="5" eb="7">
      <t>ウケトリ</t>
    </rPh>
    <rPh sb="7" eb="9">
      <t>カイヒ</t>
    </rPh>
    <phoneticPr fontId="3"/>
  </si>
  <si>
    <t>【賛助会員　受取会費】</t>
    <rPh sb="1" eb="3">
      <t>サンジョ</t>
    </rPh>
    <rPh sb="3" eb="5">
      <t>カイイン</t>
    </rPh>
    <rPh sb="6" eb="8">
      <t>ウケトリ</t>
    </rPh>
    <rPh sb="8" eb="10">
      <t>カイヒ</t>
    </rPh>
    <phoneticPr fontId="3"/>
  </si>
  <si>
    <t>小　計</t>
    <rPh sb="0" eb="1">
      <t>ショウ</t>
    </rPh>
    <rPh sb="2" eb="3">
      <t>ケイ</t>
    </rPh>
    <phoneticPr fontId="3"/>
  </si>
  <si>
    <t>　</t>
    <phoneticPr fontId="3"/>
  </si>
  <si>
    <t>日　付</t>
    <rPh sb="0" eb="3">
      <t>ヒヅケ</t>
    </rPh>
    <phoneticPr fontId="2"/>
  </si>
  <si>
    <t>源泉預かり額</t>
    <rPh sb="0" eb="2">
      <t>ゲンセン</t>
    </rPh>
    <rPh sb="2" eb="3">
      <t>アズ</t>
    </rPh>
    <rPh sb="5" eb="6">
      <t>ガク</t>
    </rPh>
    <phoneticPr fontId="2"/>
  </si>
  <si>
    <t>金　額</t>
    <rPh sb="0" eb="3">
      <t>キンガク</t>
    </rPh>
    <phoneticPr fontId="2"/>
  </si>
  <si>
    <t>細　目</t>
    <rPh sb="0" eb="3">
      <t>サイモク</t>
    </rPh>
    <phoneticPr fontId="2"/>
  </si>
  <si>
    <t>小科目</t>
    <rPh sb="0" eb="1">
      <t>ショウ</t>
    </rPh>
    <rPh sb="1" eb="3">
      <t>カモク</t>
    </rPh>
    <phoneticPr fontId="2"/>
  </si>
  <si>
    <t>←合計</t>
    <rPh sb="1" eb="3">
      <t>ゴウケイ</t>
    </rPh>
    <phoneticPr fontId="3"/>
  </si>
  <si>
    <t>メンテナンス料</t>
    <rPh sb="6" eb="7">
      <t>リョウ</t>
    </rPh>
    <phoneticPr fontId="3"/>
  </si>
  <si>
    <t>PCソフト購入代</t>
    <rPh sb="5" eb="7">
      <t>コウニュウ</t>
    </rPh>
    <rPh sb="7" eb="8">
      <t>ダイ</t>
    </rPh>
    <phoneticPr fontId="3"/>
  </si>
  <si>
    <t>周辺機器購入代</t>
    <rPh sb="0" eb="2">
      <t>シュウヘン</t>
    </rPh>
    <rPh sb="2" eb="4">
      <t>キキ</t>
    </rPh>
    <rPh sb="4" eb="6">
      <t>コウニュウ</t>
    </rPh>
    <rPh sb="6" eb="7">
      <t>ダイ</t>
    </rPh>
    <phoneticPr fontId="3"/>
  </si>
  <si>
    <t>月別小計</t>
    <rPh sb="0" eb="2">
      <t>ツキベツ</t>
    </rPh>
    <rPh sb="2" eb="4">
      <t>ショウケイ</t>
    </rPh>
    <phoneticPr fontId="3"/>
  </si>
  <si>
    <t>前年度実績</t>
    <rPh sb="0" eb="3">
      <t>ゼンネンド</t>
    </rPh>
    <rPh sb="3" eb="5">
      <t>ジッセキ</t>
    </rPh>
    <phoneticPr fontId="3"/>
  </si>
  <si>
    <t>差額</t>
    <rPh sb="0" eb="2">
      <t>サガク</t>
    </rPh>
    <phoneticPr fontId="3"/>
  </si>
  <si>
    <t>合計</t>
    <rPh sb="0" eb="2">
      <t>ゴウケイ</t>
    </rPh>
    <phoneticPr fontId="3"/>
  </si>
  <si>
    <t>財務諸表の注記</t>
  </si>
  <si>
    <t>１．重要な会計方針</t>
  </si>
  <si>
    <t>　　</t>
  </si>
  <si>
    <t>２．事業別損益の状況</t>
  </si>
  <si>
    <t>　　　事業別損益の状況は以下の通りです。</t>
  </si>
  <si>
    <t>(単位：円)</t>
  </si>
  <si>
    <t>定款に定める事業</t>
  </si>
  <si>
    <t>個別事業名称</t>
  </si>
  <si>
    <t>Ⅰ　経常収益</t>
  </si>
  <si>
    <t xml:space="preserve"> 　1.受取会費</t>
  </si>
  <si>
    <t xml:space="preserve">    2.受取寄付金</t>
  </si>
  <si>
    <t>　４.事業収益</t>
  </si>
  <si>
    <t>　経常収益計　①</t>
  </si>
  <si>
    <t>Ⅱ　経常費用</t>
  </si>
  <si>
    <t>　(1)人件費</t>
  </si>
  <si>
    <t xml:space="preserve">      給与</t>
  </si>
  <si>
    <t>　　法定福利費</t>
  </si>
  <si>
    <t>　　講師謝礼金</t>
  </si>
  <si>
    <t xml:space="preserve">       人件費計②</t>
  </si>
  <si>
    <t>　(2)その他経費</t>
  </si>
  <si>
    <t>　　旅費交通費</t>
  </si>
  <si>
    <t xml:space="preserve">       雑費</t>
  </si>
  <si>
    <t xml:space="preserve">       印刷製本費</t>
  </si>
  <si>
    <t xml:space="preserve">       通信運搬費</t>
  </si>
  <si>
    <t>　　その他経費計③</t>
  </si>
  <si>
    <t>　経常費用計②＋③＝④</t>
  </si>
  <si>
    <t>科　　　　　目</t>
  </si>
  <si>
    <t>　　 受取寄付金</t>
  </si>
  <si>
    <t>　５.その他収益</t>
  </si>
  <si>
    <t>　    受取利息</t>
  </si>
  <si>
    <t>　経常収益計 ①</t>
  </si>
  <si>
    <t>　1.事業費</t>
  </si>
  <si>
    <t>　   アルバイト人件費</t>
  </si>
  <si>
    <t>　　 旅費交通費</t>
  </si>
  <si>
    <t xml:space="preserve">     その他経費計③</t>
  </si>
  <si>
    <t>　　事業費計②＋③＝④</t>
  </si>
  <si>
    <t>　2.管理費</t>
  </si>
  <si>
    <t xml:space="preserve">       給与手当</t>
  </si>
  <si>
    <t xml:space="preserve">       人件費計⑤</t>
  </si>
  <si>
    <t xml:space="preserve">       会費・参加費</t>
  </si>
  <si>
    <t xml:space="preserve">      その他経費計⑥</t>
  </si>
  <si>
    <t xml:space="preserve">      管理費計　　⑤＋⑥＝⑦</t>
  </si>
  <si>
    <t>　経常費用計　　④＋⑦＝⑧</t>
  </si>
  <si>
    <t>印刷製本費</t>
    <rPh sb="0" eb="2">
      <t>インサツ</t>
    </rPh>
    <rPh sb="2" eb="4">
      <t>セイホン</t>
    </rPh>
    <rPh sb="4" eb="5">
      <t>ヒ</t>
    </rPh>
    <phoneticPr fontId="3"/>
  </si>
  <si>
    <t>コピー資料代</t>
    <rPh sb="3" eb="6">
      <t>シリョウダイ</t>
    </rPh>
    <phoneticPr fontId="3"/>
  </si>
  <si>
    <t>あいむで</t>
    <phoneticPr fontId="3"/>
  </si>
  <si>
    <t>諸経費</t>
    <rPh sb="0" eb="3">
      <t>ショケイヒ</t>
    </rPh>
    <phoneticPr fontId="3"/>
  </si>
  <si>
    <t>消耗品費</t>
    <phoneticPr fontId="3"/>
  </si>
  <si>
    <t>ファイル</t>
    <phoneticPr fontId="3"/>
  </si>
  <si>
    <t>残　高</t>
    <rPh sb="0" eb="1">
      <t>ザン</t>
    </rPh>
    <rPh sb="2" eb="3">
      <t>コウ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</si>
  <si>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</si>
  <si>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切手80円×50枚</t>
    <rPh sb="0" eb="2">
      <t>キッテ</t>
    </rPh>
    <rPh sb="4" eb="5">
      <t>エン</t>
    </rPh>
    <rPh sb="8" eb="9">
      <t>マイ</t>
    </rPh>
    <phoneticPr fontId="3"/>
  </si>
  <si>
    <t>平成24年度　○○県委託事業　　事業名：○○○○○○事業</t>
    <rPh sb="0" eb="2">
      <t>ヘイセイ</t>
    </rPh>
    <rPh sb="4" eb="6">
      <t>ネンド</t>
    </rPh>
    <rPh sb="9" eb="10">
      <t>ケン</t>
    </rPh>
    <rPh sb="10" eb="12">
      <t>イタク</t>
    </rPh>
    <rPh sb="12" eb="14">
      <t>ジギョウ</t>
    </rPh>
    <rPh sb="16" eb="18">
      <t>ジギョウ</t>
    </rPh>
    <rPh sb="18" eb="19">
      <t>メイ</t>
    </rPh>
    <rPh sb="26" eb="28">
      <t>ジギョウ</t>
    </rPh>
    <phoneticPr fontId="3"/>
  </si>
  <si>
    <t>平成24年度　情報公開事業</t>
    <rPh sb="0" eb="2">
      <t>ヘイセイ</t>
    </rPh>
    <rPh sb="4" eb="6">
      <t>ネンド</t>
    </rPh>
    <rPh sb="7" eb="9">
      <t>ジョウホウ</t>
    </rPh>
    <rPh sb="9" eb="11">
      <t>コウカイ</t>
    </rPh>
    <rPh sb="11" eb="13">
      <t>ジギョウ</t>
    </rPh>
    <phoneticPr fontId="3"/>
  </si>
  <si>
    <t>合計金額</t>
    <rPh sb="0" eb="2">
      <t>ゴウケイ</t>
    </rPh>
    <rPh sb="2" eb="4">
      <t>キンガク</t>
    </rPh>
    <phoneticPr fontId="2"/>
  </si>
  <si>
    <t>領収書NO</t>
    <rPh sb="0" eb="3">
      <t>リョウシュウショ</t>
    </rPh>
    <phoneticPr fontId="2"/>
  </si>
  <si>
    <t>　</t>
    <phoneticPr fontId="2"/>
  </si>
  <si>
    <t>合　　　計</t>
    <rPh sb="0" eb="1">
      <t>ア</t>
    </rPh>
    <rPh sb="4" eb="5">
      <t>ケイ</t>
    </rPh>
    <phoneticPr fontId="3"/>
  </si>
  <si>
    <t>　</t>
    <phoneticPr fontId="3"/>
  </si>
  <si>
    <t>平成24年度受取利息</t>
    <rPh sb="0" eb="2">
      <t>ヘイセイ</t>
    </rPh>
    <rPh sb="4" eb="6">
      <t>ネンド</t>
    </rPh>
    <rPh sb="6" eb="8">
      <t>ウケトリ</t>
    </rPh>
    <rPh sb="8" eb="10">
      <t>リソク</t>
    </rPh>
    <phoneticPr fontId="2"/>
  </si>
  <si>
    <t>平成24年度受取寄付金</t>
    <rPh sb="0" eb="2">
      <t>ヘイセイ</t>
    </rPh>
    <rPh sb="4" eb="6">
      <t>ネンド</t>
    </rPh>
    <rPh sb="6" eb="8">
      <t>ウケトリ</t>
    </rPh>
    <rPh sb="8" eb="11">
      <t>キフキン</t>
    </rPh>
    <phoneticPr fontId="2"/>
  </si>
  <si>
    <t>【収益の部】</t>
    <rPh sb="1" eb="3">
      <t>シュウエキ</t>
    </rPh>
    <rPh sb="4" eb="5">
      <t>ブ</t>
    </rPh>
    <phoneticPr fontId="3"/>
  </si>
  <si>
    <t>収　益</t>
    <rPh sb="0" eb="1">
      <t>オサム</t>
    </rPh>
    <rPh sb="2" eb="3">
      <t>エキ</t>
    </rPh>
    <phoneticPr fontId="2"/>
  </si>
  <si>
    <t>費　用</t>
    <rPh sb="0" eb="1">
      <t>ヒ</t>
    </rPh>
    <rPh sb="2" eb="3">
      <t>ヨウ</t>
    </rPh>
    <phoneticPr fontId="2"/>
  </si>
  <si>
    <t>【管理費に係る収益】</t>
    <rPh sb="1" eb="4">
      <t>カンリヒ</t>
    </rPh>
    <rPh sb="5" eb="6">
      <t>カカワ</t>
    </rPh>
    <rPh sb="7" eb="9">
      <t>シュウエキ</t>
    </rPh>
    <phoneticPr fontId="3"/>
  </si>
  <si>
    <t>収　　　益</t>
    <rPh sb="0" eb="1">
      <t>オサム</t>
    </rPh>
    <rPh sb="4" eb="5">
      <t>エキ</t>
    </rPh>
    <phoneticPr fontId="2"/>
  </si>
  <si>
    <t>細　　　　　　目</t>
    <rPh sb="0" eb="1">
      <t>ホソ</t>
    </rPh>
    <rPh sb="7" eb="8">
      <t>メ</t>
    </rPh>
    <phoneticPr fontId="3"/>
  </si>
  <si>
    <t>　</t>
    <phoneticPr fontId="3"/>
  </si>
  <si>
    <t>合　　　計</t>
    <rPh sb="0" eb="1">
      <t>ア</t>
    </rPh>
    <rPh sb="4" eb="5">
      <t>ケイ</t>
    </rPh>
    <phoneticPr fontId="3"/>
  </si>
  <si>
    <t>【費用の部】</t>
    <rPh sb="1" eb="3">
      <t>ヒヨウ</t>
    </rPh>
    <rPh sb="4" eb="5">
      <t>ブ</t>
    </rPh>
    <phoneticPr fontId="3"/>
  </si>
  <si>
    <t>費　　　用</t>
    <rPh sb="0" eb="1">
      <t>ヒ</t>
    </rPh>
    <rPh sb="4" eb="5">
      <t>ヨウ</t>
    </rPh>
    <phoneticPr fontId="2"/>
  </si>
  <si>
    <t>管理費</t>
    <rPh sb="0" eb="3">
      <t>カンリヒ</t>
    </rPh>
    <phoneticPr fontId="3"/>
  </si>
  <si>
    <t>事業部門計</t>
    <rPh sb="0" eb="2">
      <t>ジギョウ</t>
    </rPh>
    <rPh sb="2" eb="4">
      <t>ブモン</t>
    </rPh>
    <rPh sb="4" eb="5">
      <t>ケイ</t>
    </rPh>
    <phoneticPr fontId="3"/>
  </si>
  <si>
    <t>合計</t>
    <phoneticPr fontId="3"/>
  </si>
  <si>
    <t xml:space="preserve">       通信費</t>
    <rPh sb="9" eb="10">
      <t>ヒ</t>
    </rPh>
    <phoneticPr fontId="3"/>
  </si>
  <si>
    <t xml:space="preserve">      会費・参加費</t>
    <rPh sb="6" eb="8">
      <t>カイヒ</t>
    </rPh>
    <rPh sb="9" eb="12">
      <t>サンカヒ</t>
    </rPh>
    <phoneticPr fontId="3"/>
  </si>
  <si>
    <t>金　　　　　額</t>
    <rPh sb="0" eb="1">
      <t>キン</t>
    </rPh>
    <rPh sb="6" eb="7">
      <t>ガク</t>
    </rPh>
    <phoneticPr fontId="3"/>
  </si>
  <si>
    <t>活　動　計　算　書</t>
    <rPh sb="0" eb="1">
      <t>カツ</t>
    </rPh>
    <rPh sb="2" eb="3">
      <t>ドウ</t>
    </rPh>
    <rPh sb="4" eb="5">
      <t>ケイ</t>
    </rPh>
    <rPh sb="6" eb="7">
      <t>サン</t>
    </rPh>
    <rPh sb="8" eb="9">
      <t>ショ</t>
    </rPh>
    <phoneticPr fontId="3"/>
  </si>
  <si>
    <t>　　 通信費</t>
    <phoneticPr fontId="3"/>
  </si>
  <si>
    <t xml:space="preserve"> </t>
    <phoneticPr fontId="3"/>
  </si>
  <si>
    <t xml:space="preserve">    　雑収入</t>
    <phoneticPr fontId="3"/>
  </si>
  <si>
    <t>　　 受取利息</t>
    <phoneticPr fontId="3"/>
  </si>
  <si>
    <t xml:space="preserve"> </t>
    <phoneticPr fontId="3"/>
  </si>
  <si>
    <t>通信計</t>
    <rPh sb="0" eb="2">
      <t>ツウシン</t>
    </rPh>
    <rPh sb="2" eb="3">
      <t>ケイ</t>
    </rPh>
    <phoneticPr fontId="3"/>
  </si>
  <si>
    <t xml:space="preserve">      通信運搬費</t>
    <rPh sb="6" eb="8">
      <t>ツウシン</t>
    </rPh>
    <rPh sb="8" eb="10">
      <t>ウンパン</t>
    </rPh>
    <rPh sb="10" eb="11">
      <t>ヒ</t>
    </rPh>
    <phoneticPr fontId="3"/>
  </si>
  <si>
    <t>　　 通信運搬費</t>
    <rPh sb="3" eb="5">
      <t>ツウシン</t>
    </rPh>
    <rPh sb="5" eb="7">
      <t>ウンパン</t>
    </rPh>
    <rPh sb="7" eb="8">
      <t>ヒ</t>
    </rPh>
    <phoneticPr fontId="3"/>
  </si>
  <si>
    <t>　　 旅費交通費</t>
    <phoneticPr fontId="3"/>
  </si>
  <si>
    <t>旅費交通費</t>
    <rPh sb="0" eb="2">
      <t>リョヒ</t>
    </rPh>
    <rPh sb="2" eb="5">
      <t>コウツウヒ</t>
    </rPh>
    <phoneticPr fontId="3"/>
  </si>
  <si>
    <t>12.旅費交通費</t>
    <rPh sb="3" eb="5">
      <t>リョヒ</t>
    </rPh>
    <rPh sb="5" eb="8">
      <t>コウツウヒ</t>
    </rPh>
    <phoneticPr fontId="3"/>
  </si>
  <si>
    <t>　　消耗品費</t>
    <rPh sb="2" eb="4">
      <t>ショウモウ</t>
    </rPh>
    <rPh sb="4" eb="5">
      <t>ヒン</t>
    </rPh>
    <rPh sb="5" eb="6">
      <t>ヒ</t>
    </rPh>
    <phoneticPr fontId="3"/>
  </si>
  <si>
    <t>　　 消耗品費</t>
    <rPh sb="3" eb="5">
      <t>ショウモウ</t>
    </rPh>
    <rPh sb="5" eb="6">
      <t>ヒン</t>
    </rPh>
    <rPh sb="6" eb="7">
      <t>ヒ</t>
    </rPh>
    <phoneticPr fontId="3"/>
  </si>
  <si>
    <t>雑費</t>
    <rPh sb="0" eb="2">
      <t>ザッピ</t>
    </rPh>
    <phoneticPr fontId="3"/>
  </si>
  <si>
    <t>14.雑費(手数料)</t>
    <rPh sb="6" eb="9">
      <t>テスウリョウ</t>
    </rPh>
    <phoneticPr fontId="3"/>
  </si>
  <si>
    <t xml:space="preserve"> </t>
    <phoneticPr fontId="3"/>
  </si>
  <si>
    <t>残　高　計</t>
    <rPh sb="0" eb="1">
      <t>ザン</t>
    </rPh>
    <rPh sb="2" eb="3">
      <t>タカ</t>
    </rPh>
    <rPh sb="4" eb="5">
      <t>ケイ</t>
    </rPh>
    <phoneticPr fontId="3"/>
  </si>
  <si>
    <t>小　科　目</t>
    <rPh sb="0" eb="1">
      <t>ショウ</t>
    </rPh>
    <rPh sb="2" eb="3">
      <t>カ</t>
    </rPh>
    <rPh sb="4" eb="5">
      <t>メ</t>
    </rPh>
    <phoneticPr fontId="2"/>
  </si>
  <si>
    <t xml:space="preserve"> </t>
    <phoneticPr fontId="3"/>
  </si>
  <si>
    <t>非営利花子</t>
    <rPh sb="0" eb="3">
      <t>ヒエイリ</t>
    </rPh>
    <rPh sb="3" eb="5">
      <t>ハナコ</t>
    </rPh>
    <phoneticPr fontId="3"/>
  </si>
  <si>
    <t>理事</t>
    <rPh sb="0" eb="2">
      <t>リジ</t>
    </rPh>
    <phoneticPr fontId="3"/>
  </si>
  <si>
    <t>NPO法人未来を変える会</t>
    <rPh sb="3" eb="5">
      <t>ホウジン</t>
    </rPh>
    <rPh sb="5" eb="7">
      <t>ミライ</t>
    </rPh>
    <rPh sb="8" eb="9">
      <t>カ</t>
    </rPh>
    <rPh sb="11" eb="12">
      <t>カイ</t>
    </rPh>
    <phoneticPr fontId="3"/>
  </si>
  <si>
    <t>現金1</t>
    <rPh sb="0" eb="1">
      <t>ゲン</t>
    </rPh>
    <rPh sb="1" eb="2">
      <t>キン</t>
    </rPh>
    <phoneticPr fontId="3"/>
  </si>
  <si>
    <t>営利　太郎</t>
    <rPh sb="0" eb="2">
      <t>エイリ</t>
    </rPh>
    <rPh sb="3" eb="5">
      <t>タロウ</t>
    </rPh>
    <phoneticPr fontId="3"/>
  </si>
  <si>
    <t>店長</t>
    <rPh sb="0" eb="2">
      <t>テンチョウ</t>
    </rPh>
    <phoneticPr fontId="3"/>
  </si>
  <si>
    <t>すき焼き太郎</t>
    <rPh sb="2" eb="3">
      <t>ヤ</t>
    </rPh>
    <rPh sb="4" eb="6">
      <t>タロウ</t>
    </rPh>
    <phoneticPr fontId="3"/>
  </si>
  <si>
    <t>通帳2</t>
    <rPh sb="0" eb="2">
      <t>ツウチョウ</t>
    </rPh>
    <phoneticPr fontId="3"/>
  </si>
  <si>
    <t>通帳3</t>
    <rPh sb="0" eb="2">
      <t>ツウチョウ</t>
    </rPh>
    <phoneticPr fontId="3"/>
  </si>
  <si>
    <t>応援する与</t>
    <rPh sb="0" eb="2">
      <t>オウエン</t>
    </rPh>
    <rPh sb="4" eb="5">
      <t>アタエ</t>
    </rPh>
    <phoneticPr fontId="3"/>
  </si>
  <si>
    <t>　公務員</t>
    <rPh sb="1" eb="4">
      <t>コウムイン</t>
    </rPh>
    <phoneticPr fontId="3"/>
  </si>
  <si>
    <t>いいね市役所協働課</t>
    <rPh sb="3" eb="4">
      <t>シ</t>
    </rPh>
    <rPh sb="4" eb="6">
      <t>ヤクショ</t>
    </rPh>
    <rPh sb="6" eb="8">
      <t>キョウドウ</t>
    </rPh>
    <rPh sb="8" eb="9">
      <t>カ</t>
    </rPh>
    <phoneticPr fontId="3"/>
  </si>
  <si>
    <t>コピー</t>
    <phoneticPr fontId="3"/>
  </si>
  <si>
    <t>バス</t>
    <phoneticPr fontId="3"/>
  </si>
  <si>
    <t>会費手数料</t>
    <rPh sb="0" eb="2">
      <t>カイヒ</t>
    </rPh>
    <rPh sb="2" eb="5">
      <t>テスウリョウ</t>
    </rPh>
    <phoneticPr fontId="3"/>
  </si>
  <si>
    <t>小計</t>
    <rPh sb="0" eb="2">
      <t>ショウケイ</t>
    </rPh>
    <phoneticPr fontId="3"/>
  </si>
  <si>
    <t>諸謝金</t>
    <rPh sb="0" eb="3">
      <t>ショシャキン</t>
    </rPh>
    <phoneticPr fontId="3"/>
  </si>
  <si>
    <t>講師謝礼金</t>
    <rPh sb="0" eb="2">
      <t>コウシ</t>
    </rPh>
    <rPh sb="2" eb="5">
      <t>シャレイキン</t>
    </rPh>
    <phoneticPr fontId="3"/>
  </si>
  <si>
    <t xml:space="preserve"> </t>
    <phoneticPr fontId="3"/>
  </si>
  <si>
    <t>チラシ印刷費</t>
    <rPh sb="3" eb="5">
      <t>インサツ</t>
    </rPh>
    <rPh sb="5" eb="6">
      <t>ヒ</t>
    </rPh>
    <phoneticPr fontId="3"/>
  </si>
  <si>
    <t>会場借上費</t>
    <rPh sb="0" eb="2">
      <t>カイジョウ</t>
    </rPh>
    <rPh sb="2" eb="4">
      <t>カリア</t>
    </rPh>
    <rPh sb="4" eb="5">
      <t>ヒ</t>
    </rPh>
    <phoneticPr fontId="3"/>
  </si>
  <si>
    <t>会場費</t>
    <rPh sb="0" eb="2">
      <t>カイジョウ</t>
    </rPh>
    <rPh sb="2" eb="3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</si>
  <si>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</si>
  <si>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　5.その他収益</t>
    <phoneticPr fontId="3"/>
  </si>
  <si>
    <t xml:space="preserve">       会場借上費</t>
    <rPh sb="9" eb="11">
      <t>カリア</t>
    </rPh>
    <phoneticPr fontId="3"/>
  </si>
  <si>
    <t>通信費</t>
    <rPh sb="0" eb="3">
      <t>ツウシンヒ</t>
    </rPh>
    <phoneticPr fontId="3"/>
  </si>
  <si>
    <t xml:space="preserve"> </t>
    <phoneticPr fontId="3"/>
  </si>
  <si>
    <t xml:space="preserve"> </t>
    <phoneticPr fontId="3"/>
  </si>
  <si>
    <t>　当期経常増減額①－④</t>
    <phoneticPr fontId="3"/>
  </si>
  <si>
    <t>次期繰越正味財産額　⑨＋⑩</t>
    <phoneticPr fontId="3"/>
  </si>
  <si>
    <t xml:space="preserve"> </t>
    <phoneticPr fontId="3"/>
  </si>
  <si>
    <t>(株)家賃屋</t>
    <rPh sb="0" eb="3">
      <t>カブ</t>
    </rPh>
    <rPh sb="3" eb="5">
      <t>ヤチン</t>
    </rPh>
    <rPh sb="5" eb="6">
      <t>ヤ</t>
    </rPh>
    <phoneticPr fontId="3"/>
  </si>
  <si>
    <t>複写堂</t>
    <rPh sb="0" eb="2">
      <t>フクシャ</t>
    </rPh>
    <rPh sb="2" eb="3">
      <t>ドウ</t>
    </rPh>
    <phoneticPr fontId="3"/>
  </si>
  <si>
    <t xml:space="preserve"> </t>
    <phoneticPr fontId="3"/>
  </si>
  <si>
    <t>コピー代</t>
    <rPh sb="3" eb="4">
      <t>ダイ</t>
    </rPh>
    <phoneticPr fontId="3"/>
  </si>
  <si>
    <t>電話回線</t>
    <rPh sb="0" eb="2">
      <t>デンワ</t>
    </rPh>
    <rPh sb="2" eb="4">
      <t>カイセン</t>
    </rPh>
    <phoneticPr fontId="3"/>
  </si>
  <si>
    <t>①情報発信事業</t>
    <rPh sb="1" eb="3">
      <t>ジョウホウ</t>
    </rPh>
    <rPh sb="3" eb="5">
      <t>ハッシン</t>
    </rPh>
    <rPh sb="5" eb="7">
      <t>ジギョウ</t>
    </rPh>
    <phoneticPr fontId="3"/>
  </si>
  <si>
    <t>今日クル等</t>
    <rPh sb="0" eb="2">
      <t>キョウ</t>
    </rPh>
    <rPh sb="4" eb="5">
      <t>ナド</t>
    </rPh>
    <phoneticPr fontId="3"/>
  </si>
  <si>
    <t>　アルバイト人件費</t>
    <phoneticPr fontId="3"/>
  </si>
  <si>
    <t xml:space="preserve">      アルバイト人件費</t>
    <phoneticPr fontId="3"/>
  </si>
  <si>
    <t>　</t>
    <phoneticPr fontId="3"/>
  </si>
  <si>
    <t>小口-10</t>
    <rPh sb="0" eb="2">
      <t>コグチ</t>
    </rPh>
    <phoneticPr fontId="3"/>
  </si>
  <si>
    <t>銀行-6</t>
    <rPh sb="0" eb="1">
      <t>ギン</t>
    </rPh>
    <rPh sb="1" eb="2">
      <t>コウ</t>
    </rPh>
    <phoneticPr fontId="3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</si>
  <si>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3"/>
  </si>
  <si>
    <t>Ⅰ資産の部</t>
    <rPh sb="1" eb="3">
      <t>シサン</t>
    </rPh>
    <rPh sb="4" eb="5">
      <t>ブ</t>
    </rPh>
    <phoneticPr fontId="3"/>
  </si>
  <si>
    <t>　1.流動資産</t>
    <rPh sb="3" eb="5">
      <t>リュウドウ</t>
    </rPh>
    <rPh sb="5" eb="7">
      <t>シサン</t>
    </rPh>
    <phoneticPr fontId="3"/>
  </si>
  <si>
    <t>　　現金預金</t>
    <rPh sb="2" eb="4">
      <t>ゲンキン</t>
    </rPh>
    <rPh sb="4" eb="6">
      <t>ヨキン</t>
    </rPh>
    <phoneticPr fontId="3"/>
  </si>
  <si>
    <t>　　流動資産合計</t>
    <rPh sb="2" eb="4">
      <t>リュウドウ</t>
    </rPh>
    <rPh sb="4" eb="6">
      <t>シサン</t>
    </rPh>
    <rPh sb="6" eb="8">
      <t>ゴウケイ</t>
    </rPh>
    <phoneticPr fontId="3"/>
  </si>
  <si>
    <t>　2.固定資産</t>
    <rPh sb="3" eb="5">
      <t>コテイ</t>
    </rPh>
    <rPh sb="5" eb="7">
      <t>シサン</t>
    </rPh>
    <phoneticPr fontId="3"/>
  </si>
  <si>
    <t>　　固定資産合計</t>
    <rPh sb="2" eb="4">
      <t>コテイ</t>
    </rPh>
    <rPh sb="4" eb="6">
      <t>シサン</t>
    </rPh>
    <rPh sb="6" eb="8">
      <t>ゴウケイ</t>
    </rPh>
    <phoneticPr fontId="3"/>
  </si>
  <si>
    <t>　資産合計</t>
    <rPh sb="1" eb="3">
      <t>シサン</t>
    </rPh>
    <rPh sb="3" eb="5">
      <t>ゴウケイ</t>
    </rPh>
    <phoneticPr fontId="3"/>
  </si>
  <si>
    <t>Ⅱ負債の部</t>
    <rPh sb="1" eb="3">
      <t>フサイ</t>
    </rPh>
    <rPh sb="4" eb="5">
      <t>ブ</t>
    </rPh>
    <phoneticPr fontId="3"/>
  </si>
  <si>
    <t>　</t>
    <phoneticPr fontId="3"/>
  </si>
  <si>
    <t>　1.流動負債</t>
    <rPh sb="3" eb="5">
      <t>リュウドウ</t>
    </rPh>
    <rPh sb="5" eb="7">
      <t>フサイ</t>
    </rPh>
    <phoneticPr fontId="3"/>
  </si>
  <si>
    <t>　　流動負債合計</t>
    <rPh sb="2" eb="4">
      <t>リュウドウ</t>
    </rPh>
    <rPh sb="4" eb="6">
      <t>フサイ</t>
    </rPh>
    <rPh sb="6" eb="8">
      <t>ゴウケイ</t>
    </rPh>
    <phoneticPr fontId="3"/>
  </si>
  <si>
    <t>　2.固定負債</t>
    <rPh sb="3" eb="5">
      <t>コテイ</t>
    </rPh>
    <rPh sb="5" eb="7">
      <t>フサイ</t>
    </rPh>
    <phoneticPr fontId="3"/>
  </si>
  <si>
    <t>　　固定負債合計</t>
    <rPh sb="2" eb="4">
      <t>コテイ</t>
    </rPh>
    <rPh sb="4" eb="6">
      <t>フサイ</t>
    </rPh>
    <rPh sb="6" eb="8">
      <t>ゴウケイ</t>
    </rPh>
    <phoneticPr fontId="3"/>
  </si>
  <si>
    <t>　負債合計</t>
    <rPh sb="1" eb="3">
      <t>フサイ</t>
    </rPh>
    <rPh sb="3" eb="5">
      <t>ゴウケイ</t>
    </rPh>
    <phoneticPr fontId="3"/>
  </si>
  <si>
    <t>Ⅲ正味財産の部</t>
    <rPh sb="1" eb="3">
      <t>ショウミ</t>
    </rPh>
    <rPh sb="3" eb="5">
      <t>ザイサン</t>
    </rPh>
    <rPh sb="6" eb="7">
      <t>ブ</t>
    </rPh>
    <phoneticPr fontId="3"/>
  </si>
  <si>
    <t>前期繰越正味財産額　⑩</t>
    <phoneticPr fontId="3"/>
  </si>
  <si>
    <t>当期正味財産増減額　①ー⑧＝⑨</t>
    <phoneticPr fontId="3"/>
  </si>
  <si>
    <t>　　前期繰越正味財産</t>
    <phoneticPr fontId="3"/>
  </si>
  <si>
    <t>　　当期正味財産増減額</t>
    <phoneticPr fontId="3"/>
  </si>
  <si>
    <t>　正味財産合計</t>
    <rPh sb="1" eb="3">
      <t>ショウミ</t>
    </rPh>
    <rPh sb="3" eb="5">
      <t>ザイサン</t>
    </rPh>
    <rPh sb="5" eb="7">
      <t>ゴウケイ</t>
    </rPh>
    <phoneticPr fontId="3"/>
  </si>
  <si>
    <t>　負債及び正味財産合計</t>
    <rPh sb="1" eb="3">
      <t>フサイ</t>
    </rPh>
    <rPh sb="3" eb="4">
      <t>オヨ</t>
    </rPh>
    <rPh sb="5" eb="7">
      <t>ショウミ</t>
    </rPh>
    <rPh sb="7" eb="9">
      <t>ザイサン</t>
    </rPh>
    <rPh sb="9" eb="11">
      <t>ゴウケイ</t>
    </rPh>
    <phoneticPr fontId="3"/>
  </si>
  <si>
    <t>特定非営利活動法人　おれんじの会</t>
    <rPh sb="15" eb="16">
      <t>カイ</t>
    </rPh>
    <phoneticPr fontId="3"/>
  </si>
  <si>
    <t>平成31年4月1日～令和2年3月31日まで</t>
    <rPh sb="0" eb="2">
      <t>ヘイセイ</t>
    </rPh>
    <rPh sb="4" eb="5">
      <t>ネン</t>
    </rPh>
    <rPh sb="6" eb="7">
      <t>ツキ</t>
    </rPh>
    <rPh sb="8" eb="9">
      <t>ヒ</t>
    </rPh>
    <rPh sb="10" eb="12">
      <t>レイワ</t>
    </rPh>
    <rPh sb="13" eb="14">
      <t>ネン</t>
    </rPh>
    <rPh sb="15" eb="16">
      <t>ツキ</t>
    </rPh>
    <rPh sb="18" eb="19">
      <t>ヒ</t>
    </rPh>
    <phoneticPr fontId="3"/>
  </si>
  <si>
    <t>　　 正会員@　　　1000　×10人</t>
    <phoneticPr fontId="3"/>
  </si>
  <si>
    <t>　　 賛助会員@5,000×2人</t>
    <rPh sb="15" eb="16">
      <t>ニン</t>
    </rPh>
    <phoneticPr fontId="3"/>
  </si>
  <si>
    <t>　3.受取補助金</t>
    <rPh sb="3" eb="4">
      <t>ウ</t>
    </rPh>
    <rPh sb="4" eb="5">
      <t>ト</t>
    </rPh>
    <rPh sb="5" eb="8">
      <t>ホジョキン</t>
    </rPh>
    <phoneticPr fontId="3"/>
  </si>
  <si>
    <t xml:space="preserve">      ①コーポレートガバナンス協会</t>
    <rPh sb="18" eb="20">
      <t>キョウカイ</t>
    </rPh>
    <phoneticPr fontId="3"/>
  </si>
  <si>
    <t xml:space="preserve">      ②RDD日本開催事務局</t>
    <rPh sb="10" eb="12">
      <t>ニホン</t>
    </rPh>
    <rPh sb="12" eb="14">
      <t>カイサイ</t>
    </rPh>
    <rPh sb="14" eb="17">
      <t>ジムキョク</t>
    </rPh>
    <phoneticPr fontId="3"/>
  </si>
  <si>
    <t xml:space="preserve">      ③下関市市民活動助成金</t>
    <rPh sb="7" eb="10">
      <t>シモノセキシ</t>
    </rPh>
    <rPh sb="10" eb="12">
      <t>シミン</t>
    </rPh>
    <rPh sb="12" eb="14">
      <t>カツドウ</t>
    </rPh>
    <rPh sb="14" eb="16">
      <t>ジョセイ</t>
    </rPh>
    <rPh sb="16" eb="17">
      <t>キン</t>
    </rPh>
    <phoneticPr fontId="3"/>
  </si>
  <si>
    <t>　</t>
    <phoneticPr fontId="3"/>
  </si>
  <si>
    <t xml:space="preserve">   ４．事業収益</t>
    <rPh sb="7" eb="9">
      <t>シュウエキ</t>
    </rPh>
    <phoneticPr fontId="3"/>
  </si>
  <si>
    <t>　</t>
    <phoneticPr fontId="3"/>
  </si>
  <si>
    <t>正会員@1,000× 10 人</t>
    <phoneticPr fontId="3"/>
  </si>
  <si>
    <t>賛助会員@5,000× 2人</t>
    <phoneticPr fontId="3"/>
  </si>
  <si>
    <t>難病ハンドブック事業</t>
    <rPh sb="0" eb="2">
      <t>ナンビョウ</t>
    </rPh>
    <phoneticPr fontId="3"/>
  </si>
  <si>
    <t>難病講演会事業</t>
    <rPh sb="0" eb="2">
      <t>ナンビョウ</t>
    </rPh>
    <rPh sb="2" eb="5">
      <t>コウエンカイ</t>
    </rPh>
    <phoneticPr fontId="3"/>
  </si>
  <si>
    <t>ふくふくカフェ</t>
    <phoneticPr fontId="3"/>
  </si>
  <si>
    <t>②ピアサポート</t>
    <phoneticPr fontId="3"/>
  </si>
  <si>
    <t>　3．受取助成金　下関市</t>
    <rPh sb="3" eb="5">
      <t>ウケトリ</t>
    </rPh>
    <rPh sb="5" eb="8">
      <t>ジョセイキン</t>
    </rPh>
    <rPh sb="9" eb="12">
      <t>シモノセキシ</t>
    </rPh>
    <phoneticPr fontId="3"/>
  </si>
  <si>
    <t xml:space="preserve">  　　受取助成金RDD</t>
    <rPh sb="4" eb="6">
      <t>ウケトリ</t>
    </rPh>
    <phoneticPr fontId="3"/>
  </si>
  <si>
    <t xml:space="preserve">      設備利用料</t>
    <rPh sb="6" eb="8">
      <t>セツビ</t>
    </rPh>
    <rPh sb="8" eb="10">
      <t>リヨウ</t>
    </rPh>
    <rPh sb="10" eb="11">
      <t>リョウ</t>
    </rPh>
    <phoneticPr fontId="3"/>
  </si>
  <si>
    <t>小計</t>
    <rPh sb="0" eb="2">
      <t>ショウケイ</t>
    </rPh>
    <phoneticPr fontId="3"/>
  </si>
  <si>
    <t>管理費</t>
    <rPh sb="0" eb="3">
      <t>カンリヒ</t>
    </rPh>
    <phoneticPr fontId="3"/>
  </si>
  <si>
    <t>③難病団体活動</t>
    <rPh sb="1" eb="3">
      <t>ナンビョウ</t>
    </rPh>
    <rPh sb="3" eb="5">
      <t>ダンタイ</t>
    </rPh>
    <rPh sb="5" eb="7">
      <t>カツドウ</t>
    </rPh>
    <phoneticPr fontId="3"/>
  </si>
  <si>
    <t>JPA加盟団体活動</t>
    <rPh sb="3" eb="5">
      <t>カメイ</t>
    </rPh>
    <rPh sb="5" eb="7">
      <t>ダンタイ</t>
    </rPh>
    <rPh sb="7" eb="9">
      <t>カツドウ</t>
    </rPh>
    <phoneticPr fontId="3"/>
  </si>
  <si>
    <t>消耗品費</t>
    <rPh sb="0" eb="3">
      <t>ショウモウヒン</t>
    </rPh>
    <rPh sb="3" eb="4">
      <t>ヒ</t>
    </rPh>
    <phoneticPr fontId="3"/>
  </si>
  <si>
    <t>茶菓</t>
    <rPh sb="0" eb="2">
      <t>チャカ</t>
    </rPh>
    <phoneticPr fontId="3"/>
  </si>
  <si>
    <t>草団子・煎餅</t>
    <rPh sb="0" eb="1">
      <t>クサ</t>
    </rPh>
    <rPh sb="1" eb="3">
      <t>ダンゴ</t>
    </rPh>
    <rPh sb="4" eb="6">
      <t>センベイ</t>
    </rPh>
    <phoneticPr fontId="3"/>
  </si>
  <si>
    <t>製菓材料</t>
    <rPh sb="0" eb="2">
      <t>セイカ</t>
    </rPh>
    <rPh sb="2" eb="4">
      <t>ザイリョウ</t>
    </rPh>
    <phoneticPr fontId="3"/>
  </si>
  <si>
    <t>樋口様</t>
    <rPh sb="0" eb="2">
      <t>ヒグチ</t>
    </rPh>
    <rPh sb="2" eb="3">
      <t>サマ</t>
    </rPh>
    <phoneticPr fontId="3"/>
  </si>
  <si>
    <t>イチゴ大福</t>
    <rPh sb="3" eb="5">
      <t>ダイフク</t>
    </rPh>
    <phoneticPr fontId="3"/>
  </si>
  <si>
    <t>チョコレートケーキ</t>
    <phoneticPr fontId="3"/>
  </si>
  <si>
    <t>コーヒー</t>
    <phoneticPr fontId="3"/>
  </si>
  <si>
    <t>ブルックス・コーヒー</t>
    <phoneticPr fontId="3"/>
  </si>
  <si>
    <t>和菓子、煎餅</t>
    <rPh sb="0" eb="3">
      <t>ワガシ</t>
    </rPh>
    <rPh sb="4" eb="6">
      <t>センベイ</t>
    </rPh>
    <phoneticPr fontId="3"/>
  </si>
  <si>
    <t>コスモス</t>
    <phoneticPr fontId="3"/>
  </si>
  <si>
    <t>スピナ</t>
    <phoneticPr fontId="3"/>
  </si>
  <si>
    <t>パウンドケーキ</t>
    <phoneticPr fontId="3"/>
  </si>
  <si>
    <t>調理材料</t>
    <rPh sb="0" eb="2">
      <t>チョウリ</t>
    </rPh>
    <rPh sb="2" eb="4">
      <t>ザイリョウ</t>
    </rPh>
    <phoneticPr fontId="3"/>
  </si>
  <si>
    <t>ちらし寿司・ケーキ</t>
    <rPh sb="3" eb="5">
      <t>ズシ</t>
    </rPh>
    <phoneticPr fontId="3"/>
  </si>
  <si>
    <t>塩</t>
    <rPh sb="0" eb="1">
      <t>シオ</t>
    </rPh>
    <phoneticPr fontId="3"/>
  </si>
  <si>
    <t>菓子</t>
    <rPh sb="0" eb="2">
      <t>カシ</t>
    </rPh>
    <phoneticPr fontId="3"/>
  </si>
  <si>
    <t>レモンケーキ</t>
    <phoneticPr fontId="3"/>
  </si>
  <si>
    <t>緑茶</t>
    <rPh sb="0" eb="2">
      <t>リョクチャ</t>
    </rPh>
    <phoneticPr fontId="3"/>
  </si>
  <si>
    <t>下関市民活動センター</t>
    <rPh sb="0" eb="2">
      <t>シモノセキ</t>
    </rPh>
    <rPh sb="2" eb="4">
      <t>シミン</t>
    </rPh>
    <rPh sb="4" eb="6">
      <t>カツドウ</t>
    </rPh>
    <phoneticPr fontId="3"/>
  </si>
  <si>
    <t>中会議室</t>
    <rPh sb="0" eb="1">
      <t>チュウ</t>
    </rPh>
    <rPh sb="1" eb="4">
      <t>カイギシツ</t>
    </rPh>
    <phoneticPr fontId="3"/>
  </si>
  <si>
    <t>小会議室</t>
    <rPh sb="0" eb="4">
      <t>ショウカイギシツ</t>
    </rPh>
    <phoneticPr fontId="3"/>
  </si>
  <si>
    <t>6月</t>
    <rPh sb="1" eb="2">
      <t>ガツ</t>
    </rPh>
    <phoneticPr fontId="3"/>
  </si>
  <si>
    <t>長府公民館</t>
    <rPh sb="0" eb="2">
      <t>チョウフ</t>
    </rPh>
    <rPh sb="2" eb="5">
      <t>コウミンカン</t>
    </rPh>
    <phoneticPr fontId="3"/>
  </si>
  <si>
    <t>調理実習室</t>
    <rPh sb="0" eb="2">
      <t>チョウリ</t>
    </rPh>
    <rPh sb="2" eb="4">
      <t>ジッシュウ</t>
    </rPh>
    <rPh sb="4" eb="5">
      <t>シツ</t>
    </rPh>
    <phoneticPr fontId="3"/>
  </si>
  <si>
    <t>市民公開講座</t>
    <rPh sb="0" eb="2">
      <t>シミン</t>
    </rPh>
    <rPh sb="2" eb="4">
      <t>コウカイ</t>
    </rPh>
    <rPh sb="4" eb="6">
      <t>コウザ</t>
    </rPh>
    <phoneticPr fontId="3"/>
  </si>
  <si>
    <t>アスクル</t>
    <phoneticPr fontId="3"/>
  </si>
  <si>
    <t>クリックポスト</t>
    <phoneticPr fontId="3"/>
  </si>
  <si>
    <t>チラシ配送</t>
    <rPh sb="3" eb="5">
      <t>ハイソウ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</si>
  <si>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</si>
  <si>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</si>
  <si>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五百川　篤子</t>
    <rPh sb="0" eb="3">
      <t>イオガワ</t>
    </rPh>
    <rPh sb="4" eb="6">
      <t>アツコ</t>
    </rPh>
    <phoneticPr fontId="3"/>
  </si>
  <si>
    <t>坂井　孝司</t>
    <rPh sb="0" eb="2">
      <t>サカイ</t>
    </rPh>
    <rPh sb="3" eb="5">
      <t>コウジ</t>
    </rPh>
    <phoneticPr fontId="3"/>
  </si>
  <si>
    <t>講師交通費</t>
    <rPh sb="0" eb="2">
      <t>コウシ</t>
    </rPh>
    <rPh sb="2" eb="5">
      <t>コウツウヒ</t>
    </rPh>
    <phoneticPr fontId="3"/>
  </si>
  <si>
    <t>海峡メッセ801会議室</t>
    <rPh sb="0" eb="2">
      <t>カイキョウ</t>
    </rPh>
    <rPh sb="8" eb="11">
      <t>カイギシツ</t>
    </rPh>
    <phoneticPr fontId="3"/>
  </si>
  <si>
    <t>会場備品利用料</t>
    <rPh sb="0" eb="2">
      <t>カイジョウ</t>
    </rPh>
    <rPh sb="2" eb="4">
      <t>ビヒン</t>
    </rPh>
    <rPh sb="4" eb="7">
      <t>リヨウリョウ</t>
    </rPh>
    <phoneticPr fontId="3"/>
  </si>
  <si>
    <t>マイク、プロジェクター</t>
    <phoneticPr fontId="3"/>
  </si>
  <si>
    <t>飲料水</t>
    <rPh sb="0" eb="3">
      <t>インリョウスイ</t>
    </rPh>
    <phoneticPr fontId="3"/>
  </si>
  <si>
    <t>ペットボトル×10</t>
    <phoneticPr fontId="3"/>
  </si>
  <si>
    <t>ゼムクリップ</t>
    <phoneticPr fontId="3"/>
  </si>
  <si>
    <t>ホチキス</t>
    <phoneticPr fontId="3"/>
  </si>
  <si>
    <t>文具</t>
    <rPh sb="0" eb="2">
      <t>ブング</t>
    </rPh>
    <phoneticPr fontId="3"/>
  </si>
  <si>
    <t>五百川　篤子</t>
    <rPh sb="0" eb="3">
      <t>イオガワ</t>
    </rPh>
    <rPh sb="4" eb="6">
      <t>アツコ</t>
    </rPh>
    <phoneticPr fontId="3"/>
  </si>
  <si>
    <t>難病情報ハンドブック</t>
    <rPh sb="0" eb="2">
      <t>ナンビョウ</t>
    </rPh>
    <rPh sb="2" eb="4">
      <t>ジョウホウ</t>
    </rPh>
    <phoneticPr fontId="3"/>
  </si>
  <si>
    <t>印刷費</t>
    <rPh sb="0" eb="2">
      <t>インサツ</t>
    </rPh>
    <rPh sb="2" eb="3">
      <t>ヒ</t>
    </rPh>
    <phoneticPr fontId="3"/>
  </si>
  <si>
    <t>冊子印刷製本費</t>
    <rPh sb="0" eb="2">
      <t>サッシ</t>
    </rPh>
    <rPh sb="2" eb="4">
      <t>インサツ</t>
    </rPh>
    <rPh sb="4" eb="6">
      <t>セイホン</t>
    </rPh>
    <rPh sb="6" eb="7">
      <t>ヒ</t>
    </rPh>
    <phoneticPr fontId="3"/>
  </si>
  <si>
    <t>プリントパック</t>
    <phoneticPr fontId="3"/>
  </si>
  <si>
    <t>2月</t>
    <rPh sb="1" eb="2">
      <t>ガツ</t>
    </rPh>
    <phoneticPr fontId="3"/>
  </si>
  <si>
    <t>クロネコヤマト</t>
    <phoneticPr fontId="3"/>
  </si>
  <si>
    <t>冊子配送</t>
    <rPh sb="0" eb="2">
      <t>サッシ</t>
    </rPh>
    <rPh sb="2" eb="4">
      <t>ハイソウ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</si>
  <si>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</si>
  <si>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情報発信事業</t>
    <rPh sb="0" eb="2">
      <t>ジョウホウ</t>
    </rPh>
    <rPh sb="2" eb="4">
      <t>ハッシン</t>
    </rPh>
    <rPh sb="4" eb="6">
      <t>ジギョウ</t>
    </rPh>
    <phoneticPr fontId="3"/>
  </si>
  <si>
    <t>RDD2020チラシ</t>
    <phoneticPr fontId="3"/>
  </si>
  <si>
    <t>平成31年度　自主事業　　事業名：情報発信事業</t>
    <rPh sb="0" eb="2">
      <t>ヘイセイ</t>
    </rPh>
    <rPh sb="4" eb="6">
      <t>ネンド</t>
    </rPh>
    <rPh sb="7" eb="9">
      <t>ジシュ</t>
    </rPh>
    <rPh sb="9" eb="11">
      <t>ジギョウ</t>
    </rPh>
    <rPh sb="13" eb="15">
      <t>ジギョウ</t>
    </rPh>
    <rPh sb="15" eb="16">
      <t>メイ</t>
    </rPh>
    <rPh sb="17" eb="19">
      <t>ジョウホウ</t>
    </rPh>
    <rPh sb="19" eb="21">
      <t>ハッシン</t>
    </rPh>
    <rPh sb="21" eb="23">
      <t>ジギョウ</t>
    </rPh>
    <phoneticPr fontId="3"/>
  </si>
  <si>
    <t>事務用品</t>
    <rPh sb="0" eb="2">
      <t>ジム</t>
    </rPh>
    <rPh sb="2" eb="4">
      <t>ヨウヒン</t>
    </rPh>
    <phoneticPr fontId="3"/>
  </si>
  <si>
    <t>葉書用フレーム×4</t>
    <rPh sb="0" eb="3">
      <t>ハガキヨウ</t>
    </rPh>
    <phoneticPr fontId="3"/>
  </si>
  <si>
    <t>フェイクレザー布</t>
    <rPh sb="7" eb="8">
      <t>ヌノ</t>
    </rPh>
    <phoneticPr fontId="3"/>
  </si>
  <si>
    <t>木工用ボンド</t>
    <rPh sb="0" eb="2">
      <t>モッコウ</t>
    </rPh>
    <rPh sb="2" eb="3">
      <t>ヨウ</t>
    </rPh>
    <phoneticPr fontId="3"/>
  </si>
  <si>
    <t>両面テープ</t>
    <rPh sb="0" eb="2">
      <t>リョウメン</t>
    </rPh>
    <phoneticPr fontId="3"/>
  </si>
  <si>
    <t>消しゴム</t>
  </si>
  <si>
    <t>ボールペン</t>
    <phoneticPr fontId="3"/>
  </si>
  <si>
    <t>テープカッター付き</t>
    <rPh sb="7" eb="8">
      <t>ツ</t>
    </rPh>
    <phoneticPr fontId="3"/>
  </si>
  <si>
    <t>フォトフレーム×10</t>
    <phoneticPr fontId="3"/>
  </si>
  <si>
    <t>インク、クリアファイル</t>
    <phoneticPr fontId="3"/>
  </si>
  <si>
    <t>インクカートリッジ</t>
    <phoneticPr fontId="3"/>
  </si>
  <si>
    <t>FAX用カーtリッジ</t>
    <rPh sb="3" eb="4">
      <t>ヨウ</t>
    </rPh>
    <phoneticPr fontId="3"/>
  </si>
  <si>
    <t>クラフトテープ他</t>
    <rPh sb="7" eb="8">
      <t>ホカ</t>
    </rPh>
    <phoneticPr fontId="3"/>
  </si>
  <si>
    <t>にししんギャラリー</t>
    <phoneticPr fontId="3"/>
  </si>
  <si>
    <t>展示室</t>
    <rPh sb="0" eb="3">
      <t>テンジシツ</t>
    </rPh>
    <phoneticPr fontId="3"/>
  </si>
  <si>
    <t>事業費計</t>
    <rPh sb="0" eb="2">
      <t>ジギョウ</t>
    </rPh>
    <rPh sb="2" eb="3">
      <t>ヒ</t>
    </rPh>
    <rPh sb="3" eb="4">
      <t>ケイ</t>
    </rPh>
    <phoneticPr fontId="3"/>
  </si>
  <si>
    <t>3月</t>
    <rPh sb="1" eb="2">
      <t>ガツ</t>
    </rPh>
    <phoneticPr fontId="3"/>
  </si>
  <si>
    <t>郵送</t>
    <rPh sb="0" eb="2">
      <t>ユウソウ</t>
    </rPh>
    <phoneticPr fontId="3"/>
  </si>
  <si>
    <t>クリックポスト</t>
    <phoneticPr fontId="3"/>
  </si>
  <si>
    <t>5月</t>
    <rPh sb="1" eb="2">
      <t>ガツ</t>
    </rPh>
    <phoneticPr fontId="3"/>
  </si>
  <si>
    <t>9月</t>
    <rPh sb="1" eb="2">
      <t>ガツ</t>
    </rPh>
    <phoneticPr fontId="3"/>
  </si>
  <si>
    <t>12月</t>
    <rPh sb="2" eb="3">
      <t>ガツ</t>
    </rPh>
    <phoneticPr fontId="3"/>
  </si>
  <si>
    <t>会報発送</t>
    <rPh sb="0" eb="2">
      <t>カイホウ</t>
    </rPh>
    <rPh sb="2" eb="4">
      <t>ハッソウ</t>
    </rPh>
    <phoneticPr fontId="3"/>
  </si>
  <si>
    <t>会報、会誌発送</t>
    <rPh sb="0" eb="2">
      <t>カイホウ</t>
    </rPh>
    <rPh sb="3" eb="5">
      <t>カイシ</t>
    </rPh>
    <rPh sb="5" eb="7">
      <t>ハッソウ</t>
    </rPh>
    <phoneticPr fontId="3"/>
  </si>
  <si>
    <t>会報、会誌発送</t>
    <rPh sb="0" eb="2">
      <t>カイホウ</t>
    </rPh>
    <rPh sb="3" eb="5">
      <t>カイシ</t>
    </rPh>
    <rPh sb="5" eb="7">
      <t>ハッソウ</t>
    </rPh>
    <phoneticPr fontId="3"/>
  </si>
  <si>
    <t>切手</t>
    <rPh sb="0" eb="2">
      <t>キッテ</t>
    </rPh>
    <phoneticPr fontId="3"/>
  </si>
  <si>
    <t>82円×20、92円×20</t>
    <rPh sb="2" eb="3">
      <t>エン</t>
    </rPh>
    <rPh sb="9" eb="10">
      <t>エン</t>
    </rPh>
    <phoneticPr fontId="3"/>
  </si>
  <si>
    <t>82×20,120×10,140×10</t>
    <phoneticPr fontId="3"/>
  </si>
  <si>
    <t>1月</t>
    <rPh sb="1" eb="2">
      <t>ガツ</t>
    </rPh>
    <phoneticPr fontId="3"/>
  </si>
  <si>
    <t>RDDチラシ発送</t>
    <rPh sb="6" eb="8">
      <t>ハッソウ</t>
    </rPh>
    <phoneticPr fontId="3"/>
  </si>
  <si>
    <t>RDD 日本事務局</t>
    <rPh sb="4" eb="6">
      <t>ニホン</t>
    </rPh>
    <rPh sb="6" eb="9">
      <t>ジムキョク</t>
    </rPh>
    <phoneticPr fontId="3"/>
  </si>
  <si>
    <t>ふくふくカフェ</t>
    <phoneticPr fontId="3"/>
  </si>
  <si>
    <t>葉書</t>
    <rPh sb="0" eb="2">
      <t>ハガキ</t>
    </rPh>
    <phoneticPr fontId="3"/>
  </si>
  <si>
    <t>63円×20</t>
    <rPh sb="2" eb="3">
      <t>エン</t>
    </rPh>
    <phoneticPr fontId="3"/>
  </si>
  <si>
    <t>82円×10人</t>
  </si>
  <si>
    <t>煎餅・ビスケット</t>
    <rPh sb="0" eb="2">
      <t>センベイ</t>
    </rPh>
    <phoneticPr fontId="3"/>
  </si>
  <si>
    <t>クリックポスト</t>
    <phoneticPr fontId="3"/>
  </si>
  <si>
    <t>62×20</t>
    <phoneticPr fontId="3"/>
  </si>
  <si>
    <t>きって</t>
    <phoneticPr fontId="3"/>
  </si>
  <si>
    <t>葉書交換</t>
    <rPh sb="0" eb="2">
      <t>ハガキ</t>
    </rPh>
    <rPh sb="2" eb="4">
      <t>コウカン</t>
    </rPh>
    <phoneticPr fontId="3"/>
  </si>
  <si>
    <t>手数料</t>
    <rPh sb="0" eb="3">
      <t>テスウリョウ</t>
    </rPh>
    <phoneticPr fontId="3"/>
  </si>
  <si>
    <t>63円×10、1円×10</t>
    <rPh sb="2" eb="3">
      <t>エン</t>
    </rPh>
    <rPh sb="8" eb="9">
      <t>エン</t>
    </rPh>
    <phoneticPr fontId="3"/>
  </si>
  <si>
    <t>63×10、84×１０</t>
    <phoneticPr fontId="3"/>
  </si>
  <si>
    <t>4から3月</t>
    <rPh sb="4" eb="5">
      <t>ガツ</t>
    </rPh>
    <phoneticPr fontId="3"/>
  </si>
  <si>
    <t>携帯電話</t>
    <rPh sb="0" eb="2">
      <t>ケイタイ</t>
    </rPh>
    <rPh sb="2" eb="4">
      <t>デンワ</t>
    </rPh>
    <phoneticPr fontId="3"/>
  </si>
  <si>
    <t>FAX</t>
    <phoneticPr fontId="3"/>
  </si>
  <si>
    <t>インクカートリッジ</t>
    <phoneticPr fontId="3"/>
  </si>
  <si>
    <t>葉書</t>
    <rPh sb="0" eb="2">
      <t>ハガキ</t>
    </rPh>
    <phoneticPr fontId="3"/>
  </si>
  <si>
    <t>4-3月</t>
    <rPh sb="3" eb="4">
      <t>ガツ</t>
    </rPh>
    <phoneticPr fontId="3"/>
  </si>
  <si>
    <t>　　　設備利用料</t>
    <rPh sb="3" eb="5">
      <t>セツビ</t>
    </rPh>
    <rPh sb="5" eb="7">
      <t>リヨウ</t>
    </rPh>
    <rPh sb="7" eb="8">
      <t>リョウ</t>
    </rPh>
    <phoneticPr fontId="3"/>
  </si>
  <si>
    <t>　　会場設備使用料</t>
    <rPh sb="2" eb="4">
      <t>カイジョウ</t>
    </rPh>
    <rPh sb="4" eb="6">
      <t>セツビ</t>
    </rPh>
    <rPh sb="6" eb="9">
      <t>シヨウリョウ</t>
    </rPh>
    <phoneticPr fontId="3"/>
  </si>
  <si>
    <t>会費・参加費</t>
    <rPh sb="0" eb="2">
      <t>カイヒ</t>
    </rPh>
    <rPh sb="3" eb="6">
      <t>サンカヒ</t>
    </rPh>
    <phoneticPr fontId="3"/>
  </si>
  <si>
    <t xml:space="preserve"> </t>
    <phoneticPr fontId="3"/>
  </si>
  <si>
    <t>　 　雑収入</t>
    <phoneticPr fontId="3"/>
  </si>
  <si>
    <t>　　消耗品費</t>
    <rPh sb="2" eb="5">
      <t>ショウモウヒン</t>
    </rPh>
    <rPh sb="5" eb="6">
      <t>ヒ</t>
    </rPh>
    <phoneticPr fontId="3"/>
  </si>
  <si>
    <t>令和2年3月31日現在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3"/>
  </si>
  <si>
    <t>合計</t>
    <rPh sb="0" eb="2">
      <t>ゴウケイ</t>
    </rPh>
    <phoneticPr fontId="3"/>
  </si>
  <si>
    <t>アスクル引き落とし済み</t>
    <rPh sb="4" eb="5">
      <t>ヒ</t>
    </rPh>
    <rPh sb="6" eb="7">
      <t>オ</t>
    </rPh>
    <rPh sb="9" eb="10">
      <t>ス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</si>
  <si>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</si>
  <si>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立替分</t>
    <rPh sb="0" eb="2">
      <t>タテカエ</t>
    </rPh>
    <rPh sb="2" eb="3">
      <t>ブン</t>
    </rPh>
    <phoneticPr fontId="3"/>
  </si>
  <si>
    <t>利絵過払</t>
    <rPh sb="0" eb="2">
      <t>リエ</t>
    </rPh>
    <rPh sb="2" eb="4">
      <t>カバラ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</si>
</sst>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8" fillId="0" borderId="0" xfId="0" applyFont="1">
      <alignment vertical="center"/>
    </xf>
    <xf numFmtId="0" fontId="5" fillId="0" borderId="3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8" fillId="0" borderId="1" xfId="0" applyFont="1" applyBorder="1">
      <alignment vertical="center"/>
    </xf>
    <xf numFmtId="0" fontId="0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4" fillId="0" borderId="1" xfId="3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/>
    </xf>
    <xf numFmtId="56" fontId="8" fillId="0" borderId="1" xfId="0" applyNumberFormat="1" applyFont="1" applyBorder="1">
      <alignment vertical="center"/>
    </xf>
    <xf numFmtId="38" fontId="8" fillId="0" borderId="1" xfId="1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16" xfId="0" applyBorder="1">
      <alignment vertical="center"/>
    </xf>
    <xf numFmtId="38" fontId="8" fillId="0" borderId="1" xfId="0" applyNumberFormat="1" applyFont="1" applyBorder="1">
      <alignment vertical="center"/>
    </xf>
    <xf numFmtId="0" fontId="0" fillId="0" borderId="11" xfId="0" applyBorder="1">
      <alignment vertical="center"/>
    </xf>
    <xf numFmtId="0" fontId="5" fillId="0" borderId="0" xfId="3" applyFont="1"/>
    <xf numFmtId="0" fontId="4" fillId="0" borderId="0" xfId="3" applyFont="1" applyAlignment="1">
      <alignment horizontal="right"/>
    </xf>
    <xf numFmtId="0" fontId="8" fillId="0" borderId="17" xfId="0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8" xfId="1" applyFont="1" applyBorder="1">
      <alignment vertical="center"/>
    </xf>
    <xf numFmtId="38" fontId="8" fillId="0" borderId="17" xfId="1" applyFont="1" applyBorder="1" applyAlignment="1">
      <alignment horizontal="right"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8" fillId="0" borderId="16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38" fontId="8" fillId="0" borderId="1" xfId="1" applyFont="1" applyBorder="1">
      <alignment vertical="center"/>
    </xf>
    <xf numFmtId="38" fontId="8" fillId="0" borderId="5" xfId="1" applyFont="1" applyBorder="1">
      <alignment vertical="center"/>
    </xf>
    <xf numFmtId="38" fontId="8" fillId="0" borderId="15" xfId="1" applyFont="1" applyBorder="1">
      <alignment vertical="center"/>
    </xf>
    <xf numFmtId="0" fontId="5" fillId="0" borderId="0" xfId="0" applyFont="1" applyAlignment="1"/>
    <xf numFmtId="0" fontId="8" fillId="0" borderId="0" xfId="0" applyFont="1" applyAlignment="1"/>
    <xf numFmtId="0" fontId="4" fillId="0" borderId="1" xfId="0" applyFont="1" applyBorder="1" applyAlignment="1">
      <alignment horizontal="center"/>
    </xf>
    <xf numFmtId="56" fontId="4" fillId="0" borderId="1" xfId="0" applyNumberFormat="1" applyFont="1" applyBorder="1" applyAlignment="1"/>
    <xf numFmtId="0" fontId="4" fillId="0" borderId="1" xfId="0" applyFont="1" applyBorder="1" applyAlignment="1"/>
    <xf numFmtId="38" fontId="4" fillId="0" borderId="1" xfId="2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20" xfId="0" applyFont="1" applyBorder="1">
      <alignment vertical="center"/>
    </xf>
    <xf numFmtId="3" fontId="8" fillId="0" borderId="16" xfId="0" applyNumberFormat="1" applyFont="1" applyBorder="1">
      <alignment vertical="center"/>
    </xf>
    <xf numFmtId="3" fontId="8" fillId="0" borderId="13" xfId="0" applyNumberFormat="1" applyFont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3" fontId="8" fillId="0" borderId="19" xfId="0" applyNumberFormat="1" applyFont="1" applyBorder="1">
      <alignment vertical="center"/>
    </xf>
    <xf numFmtId="0" fontId="8" fillId="0" borderId="2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8" fillId="0" borderId="0" xfId="0" applyFont="1" applyFill="1">
      <alignment vertical="center"/>
    </xf>
    <xf numFmtId="3" fontId="8" fillId="0" borderId="16" xfId="0" applyNumberFormat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8" fillId="0" borderId="0" xfId="0" applyNumberFormat="1" applyFont="1" applyBorder="1">
      <alignment vertical="center"/>
    </xf>
    <xf numFmtId="0" fontId="4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horizontal="right" vertical="center"/>
    </xf>
    <xf numFmtId="56" fontId="8" fillId="0" borderId="3" xfId="0" applyNumberFormat="1" applyFont="1" applyBorder="1">
      <alignment vertical="center"/>
    </xf>
    <xf numFmtId="56" fontId="8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" fillId="0" borderId="16" xfId="0" applyFont="1" applyFill="1" applyBorder="1">
      <alignment vertical="center"/>
    </xf>
    <xf numFmtId="3" fontId="8" fillId="0" borderId="13" xfId="0" applyNumberFormat="1" applyFont="1" applyFill="1" applyBorder="1">
      <alignment vertical="center"/>
    </xf>
    <xf numFmtId="38" fontId="8" fillId="0" borderId="16" xfId="0" applyNumberFormat="1" applyFont="1" applyFill="1" applyBorder="1">
      <alignment vertical="center"/>
    </xf>
    <xf numFmtId="38" fontId="8" fillId="0" borderId="21" xfId="1" applyFont="1" applyFill="1" applyBorder="1">
      <alignment vertical="center"/>
    </xf>
    <xf numFmtId="3" fontId="8" fillId="0" borderId="21" xfId="0" applyNumberFormat="1" applyFont="1" applyFill="1" applyBorder="1">
      <alignment vertical="center"/>
    </xf>
    <xf numFmtId="0" fontId="8" fillId="0" borderId="6" xfId="0" applyFont="1" applyFill="1" applyBorder="1">
      <alignment vertical="center"/>
    </xf>
    <xf numFmtId="3" fontId="8" fillId="0" borderId="6" xfId="0" applyNumberFormat="1" applyFont="1" applyFill="1" applyBorder="1">
      <alignment vertical="center"/>
    </xf>
    <xf numFmtId="0" fontId="8" fillId="0" borderId="19" xfId="0" applyFont="1" applyFill="1" applyBorder="1">
      <alignment vertical="center"/>
    </xf>
    <xf numFmtId="3" fontId="8" fillId="0" borderId="23" xfId="0" applyNumberFormat="1" applyFont="1" applyFill="1" applyBorder="1">
      <alignment vertical="center"/>
    </xf>
    <xf numFmtId="0" fontId="8" fillId="0" borderId="1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1" xfId="0" applyFont="1" applyFill="1" applyBorder="1">
      <alignment vertical="center"/>
    </xf>
    <xf numFmtId="3" fontId="8" fillId="0" borderId="18" xfId="0" applyNumberFormat="1" applyFont="1" applyFill="1" applyBorder="1">
      <alignment vertical="center"/>
    </xf>
    <xf numFmtId="3" fontId="8" fillId="0" borderId="19" xfId="0" applyNumberFormat="1" applyFont="1" applyFill="1" applyBorder="1">
      <alignment vertical="center"/>
    </xf>
    <xf numFmtId="0" fontId="8" fillId="0" borderId="18" xfId="0" applyFont="1" applyFill="1" applyBorder="1">
      <alignment vertical="center"/>
    </xf>
    <xf numFmtId="38" fontId="8" fillId="0" borderId="18" xfId="0" applyNumberFormat="1" applyFont="1" applyFill="1" applyBorder="1">
      <alignment vertical="center"/>
    </xf>
    <xf numFmtId="3" fontId="8" fillId="0" borderId="0" xfId="0" applyNumberFormat="1" applyFont="1" applyFill="1">
      <alignment vertical="center"/>
    </xf>
    <xf numFmtId="0" fontId="8" fillId="0" borderId="20" xfId="0" applyFont="1" applyFill="1" applyBorder="1">
      <alignment vertical="center"/>
    </xf>
    <xf numFmtId="3" fontId="8" fillId="0" borderId="1" xfId="0" applyNumberFormat="1" applyFont="1" applyFill="1" applyBorder="1">
      <alignment vertical="center"/>
    </xf>
    <xf numFmtId="3" fontId="8" fillId="0" borderId="18" xfId="0" applyNumberFormat="1" applyFont="1" applyBorder="1">
      <alignment vertical="center"/>
    </xf>
    <xf numFmtId="38" fontId="8" fillId="0" borderId="1" xfId="1" applyFont="1" applyFill="1" applyBorder="1">
      <alignment vertical="center"/>
    </xf>
    <xf numFmtId="38" fontId="8" fillId="2" borderId="1" xfId="0" applyNumberFormat="1" applyFont="1" applyFill="1" applyBorder="1">
      <alignment vertical="center"/>
    </xf>
    <xf numFmtId="38" fontId="8" fillId="2" borderId="15" xfId="0" applyNumberFormat="1" applyFont="1" applyFill="1" applyBorder="1">
      <alignment vertical="center"/>
    </xf>
    <xf numFmtId="0" fontId="8" fillId="2" borderId="9" xfId="0" applyFont="1" applyFill="1" applyBorder="1">
      <alignment vertical="center"/>
    </xf>
    <xf numFmtId="38" fontId="8" fillId="2" borderId="1" xfId="1" applyFont="1" applyFill="1" applyBorder="1">
      <alignment vertical="center"/>
    </xf>
    <xf numFmtId="38" fontId="8" fillId="2" borderId="18" xfId="1" applyFont="1" applyFill="1" applyBorder="1">
      <alignment vertical="center"/>
    </xf>
    <xf numFmtId="38" fontId="8" fillId="0" borderId="1" xfId="1" applyFont="1" applyFill="1" applyBorder="1" applyAlignment="1">
      <alignment horizontal="right" vertical="center"/>
    </xf>
    <xf numFmtId="0" fontId="8" fillId="2" borderId="16" xfId="0" applyFont="1" applyFill="1" applyBorder="1">
      <alignment vertical="center"/>
    </xf>
    <xf numFmtId="38" fontId="8" fillId="2" borderId="16" xfId="0" applyNumberFormat="1" applyFont="1" applyFill="1" applyBorder="1">
      <alignment vertical="center"/>
    </xf>
    <xf numFmtId="3" fontId="8" fillId="2" borderId="16" xfId="0" applyNumberFormat="1" applyFont="1" applyFill="1" applyBorder="1">
      <alignment vertical="center"/>
    </xf>
    <xf numFmtId="3" fontId="8" fillId="2" borderId="23" xfId="0" applyNumberFormat="1" applyFont="1" applyFill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9" xfId="0" applyFont="1" applyFill="1" applyBorder="1">
      <alignment vertical="center"/>
    </xf>
    <xf numFmtId="3" fontId="8" fillId="2" borderId="13" xfId="0" applyNumberFormat="1" applyFont="1" applyFill="1" applyBorder="1">
      <alignment vertical="center"/>
    </xf>
    <xf numFmtId="38" fontId="8" fillId="2" borderId="16" xfId="1" applyFont="1" applyFill="1" applyBorder="1">
      <alignment vertical="center"/>
    </xf>
    <xf numFmtId="38" fontId="8" fillId="2" borderId="21" xfId="1" applyFont="1" applyFill="1" applyBorder="1">
      <alignment vertical="center"/>
    </xf>
    <xf numFmtId="0" fontId="7" fillId="0" borderId="0" xfId="0" applyFont="1" applyAlignment="1">
      <alignment horizontal="center" vertical="center"/>
    </xf>
    <xf numFmtId="38" fontId="8" fillId="0" borderId="13" xfId="1" applyFont="1" applyBorder="1">
      <alignment vertical="center"/>
    </xf>
    <xf numFmtId="38" fontId="8" fillId="0" borderId="24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56" fontId="8" fillId="0" borderId="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vertical="center"/>
    </xf>
    <xf numFmtId="0" fontId="4" fillId="0" borderId="1" xfId="3" applyFont="1" applyBorder="1" applyAlignment="1">
      <alignment vertical="center" wrapText="1"/>
    </xf>
    <xf numFmtId="0" fontId="5" fillId="0" borderId="1" xfId="3" applyFont="1" applyBorder="1" applyAlignment="1">
      <alignment vertical="center" wrapText="1"/>
    </xf>
    <xf numFmtId="0" fontId="4" fillId="0" borderId="5" xfId="3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6" xfId="3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56" fontId="8" fillId="0" borderId="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5" fillId="0" borderId="25" xfId="3" applyFont="1" applyFill="1" applyBorder="1" applyAlignment="1">
      <alignment horizontal="center" vertical="center"/>
    </xf>
    <xf numFmtId="0" fontId="5" fillId="0" borderId="26" xfId="3" applyFont="1" applyFill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Fill="1" applyAlignment="1"/>
    <xf numFmtId="3" fontId="8" fillId="0" borderId="17" xfId="0" applyNumberFormat="1" applyFont="1" applyFill="1" applyBorder="1">
      <alignment vertical="center"/>
    </xf>
    <xf numFmtId="0" fontId="10" fillId="2" borderId="0" xfId="4" applyFill="1">
      <alignment vertical="center"/>
    </xf>
    <xf numFmtId="0" fontId="12" fillId="0" borderId="1" xfId="0" applyFont="1" applyBorder="1" applyAlignment="1">
      <alignment horizontal="center" vertical="center"/>
    </xf>
    <xf numFmtId="56" fontId="8" fillId="0" borderId="0" xfId="0" applyNumberFormat="1" applyFont="1">
      <alignment vertical="center"/>
    </xf>
    <xf numFmtId="56" fontId="8" fillId="0" borderId="6" xfId="0" applyNumberFormat="1" applyFont="1" applyBorder="1">
      <alignment vertical="center"/>
    </xf>
    <xf numFmtId="0" fontId="11" fillId="0" borderId="11" xfId="0" applyFont="1" applyBorder="1">
      <alignment vertical="center"/>
    </xf>
    <xf numFmtId="56" fontId="8" fillId="0" borderId="0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12" fillId="0" borderId="6" xfId="0" applyFont="1" applyBorder="1">
      <alignment vertical="center"/>
    </xf>
    <xf numFmtId="0" fontId="8" fillId="0" borderId="0" xfId="0" applyFont="1">
      <alignment vertical="center"/>
    </xf>
    <xf numFmtId="0" fontId="8" fillId="0" borderId="12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56" fontId="8" fillId="0" borderId="12" xfId="0" applyNumberFormat="1" applyFont="1" applyBorder="1" applyAlignment="1">
      <alignment horizontal="right" vertical="center"/>
    </xf>
    <xf numFmtId="56" fontId="8" fillId="0" borderId="11" xfId="0" applyNumberFormat="1" applyFont="1" applyBorder="1" applyAlignment="1">
      <alignment horizontal="right" vertical="center"/>
    </xf>
    <xf numFmtId="0" fontId="12" fillId="0" borderId="0" xfId="0" applyFont="1">
      <alignment vertical="center"/>
    </xf>
    <xf numFmtId="38" fontId="8" fillId="0" borderId="0" xfId="0" applyNumberFormat="1" applyFont="1">
      <alignment vertical="center"/>
    </xf>
    <xf numFmtId="56" fontId="8" fillId="0" borderId="0" xfId="0" applyNumberFormat="1" applyFont="1" applyBorder="1" applyAlignment="1">
      <alignment horizontal="right" vertical="center"/>
    </xf>
    <xf numFmtId="38" fontId="8" fillId="0" borderId="19" xfId="1" applyFont="1" applyBorder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8" fillId="0" borderId="20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9" xfId="0" applyFont="1" applyBorder="1">
      <alignment vertical="center"/>
    </xf>
    <xf numFmtId="0" fontId="0" fillId="0" borderId="6" xfId="0" applyBorder="1" applyAlignment="1">
      <alignment vertical="center"/>
    </xf>
    <xf numFmtId="3" fontId="8" fillId="0" borderId="1" xfId="0" applyNumberFormat="1" applyFont="1" applyBorder="1">
      <alignment vertical="center"/>
    </xf>
  </cellXfs>
  <cellStyles count="5">
    <cellStyle name="ハイパーリンク" xfId="4" builtinId="8"/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209549</xdr:rowOff>
    </xdr:from>
    <xdr:to>
      <xdr:col>7</xdr:col>
      <xdr:colOff>738188</xdr:colOff>
      <xdr:row>4</xdr:row>
      <xdr:rowOff>19049</xdr:rowOff>
    </xdr:to>
    <xdr:sp macro="" textlink="">
      <xdr:nvSpPr>
        <xdr:cNvPr id="4" name="テキスト ボックス 1"/>
        <xdr:cNvSpPr txBox="1"/>
      </xdr:nvSpPr>
      <xdr:spPr>
        <a:xfrm>
          <a:off x="200025" y="685799"/>
          <a:ext cx="7296150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800"/>
            </a:lnSpc>
          </a:pP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　財務諸表の作成は、ＮＰＯ法人会計基準</a:t>
          </a: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(2010</a:t>
          </a: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年</a:t>
          </a: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7</a:t>
          </a: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月</a:t>
          </a: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20</a:t>
          </a: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日　</a:t>
          </a: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2011</a:t>
          </a: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年</a:t>
          </a: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11</a:t>
          </a: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月</a:t>
          </a: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20</a:t>
          </a: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日一部改正　</a:t>
          </a:r>
        </a:p>
        <a:p>
          <a:pPr>
            <a:lnSpc>
              <a:spcPts val="1800"/>
            </a:lnSpc>
          </a:pP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　</a:t>
          </a: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NPO</a:t>
          </a: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法人会計基準協議会</a:t>
          </a: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)</a:t>
          </a:r>
          <a:r>
            <a:rPr kumimoji="1" lang="ja-JP" altLang="en-US" sz="1200">
              <a:latin typeface="メイリオ" pitchFamily="50" charset="-128"/>
              <a:ea typeface="メイリオ" pitchFamily="50" charset="-128"/>
            </a:rPr>
            <a:t>によっています。</a:t>
          </a:r>
          <a:endParaRPr kumimoji="1" lang="en-US" altLang="ja-JP" sz="1200">
            <a:latin typeface="メイリオ" pitchFamily="50" charset="-128"/>
            <a:ea typeface="メイリオ" pitchFamily="50" charset="-128"/>
          </a:endParaRPr>
        </a:p>
        <a:p>
          <a:pPr>
            <a:lnSpc>
              <a:spcPts val="1800"/>
            </a:lnSpc>
          </a:pPr>
          <a:r>
            <a:rPr kumimoji="1" lang="en-US" altLang="ja-JP" sz="1200">
              <a:latin typeface="メイリオ" pitchFamily="50" charset="-128"/>
              <a:ea typeface="メイリオ" pitchFamily="50" charset="-128"/>
            </a:rPr>
            <a:t>  </a:t>
          </a:r>
          <a:endParaRPr kumimoji="1" lang="ja-JP" altLang="en-US" sz="1200">
            <a:latin typeface="メイリオ" pitchFamily="50" charset="-128"/>
            <a:ea typeface="メイリオ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グレースケール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&#36059;&#21161;&#20250;&#21729;@5,000&#215;%202&#20154;" TargetMode="External"/><Relationship Id="rId1" Type="http://schemas.openxmlformats.org/officeDocument/2006/relationships/hyperlink" Target="mailto:&#27491;&#20250;&#21729;@1,000&#215;%2010%20&#20154;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68"/>
  <sheetViews>
    <sheetView topLeftCell="A35" zoomScale="80" zoomScaleNormal="80" workbookViewId="0">
      <selection activeCell="L56" sqref="L56"/>
    </sheetView>
  </sheetViews>
  <sheetFormatPr defaultRowHeight="13.5"/>
  <cols>
    <col min="3" max="3" width="30.625" customWidth="1"/>
    <col min="4" max="4" width="15.625" style="46" customWidth="1"/>
    <col min="5" max="6" width="15.625" customWidth="1"/>
  </cols>
  <sheetData>
    <row r="1" spans="3:8" s="1" customFormat="1" ht="19.5">
      <c r="C1" s="1" t="s">
        <v>244</v>
      </c>
    </row>
    <row r="2" spans="3:8" s="1" customFormat="1" ht="19.5" customHeight="1">
      <c r="C2" s="134" t="s">
        <v>159</v>
      </c>
      <c r="D2" s="132"/>
      <c r="E2" s="132"/>
      <c r="F2" s="132"/>
      <c r="G2" s="72"/>
      <c r="H2" s="72"/>
    </row>
    <row r="3" spans="3:8" s="1" customFormat="1" ht="6.75" customHeight="1">
      <c r="E3" s="133"/>
      <c r="F3" s="133"/>
      <c r="G3" s="133"/>
      <c r="H3" s="133"/>
    </row>
    <row r="4" spans="3:8" s="1" customFormat="1" ht="23.25" customHeight="1">
      <c r="C4" s="131" t="s">
        <v>245</v>
      </c>
      <c r="D4" s="132"/>
      <c r="E4" s="132"/>
      <c r="F4" s="132"/>
      <c r="G4" s="71"/>
      <c r="H4" s="71"/>
    </row>
    <row r="5" spans="3:8" s="45" customFormat="1" ht="18.75">
      <c r="D5" s="49"/>
      <c r="F5" s="73" t="s">
        <v>87</v>
      </c>
    </row>
    <row r="6" spans="3:8" s="45" customFormat="1" ht="18.75">
      <c r="C6" s="21" t="s">
        <v>108</v>
      </c>
      <c r="D6" s="129" t="s">
        <v>158</v>
      </c>
      <c r="E6" s="130"/>
      <c r="F6" s="130"/>
    </row>
    <row r="7" spans="3:8" s="45" customFormat="1" ht="18.75">
      <c r="C7" s="64" t="s">
        <v>90</v>
      </c>
      <c r="D7" s="64"/>
      <c r="E7" s="64"/>
      <c r="F7" s="64"/>
      <c r="G7" s="47"/>
    </row>
    <row r="8" spans="3:8" s="45" customFormat="1" ht="18.75">
      <c r="C8" s="47" t="s">
        <v>91</v>
      </c>
      <c r="D8" s="47"/>
      <c r="E8" s="47"/>
      <c r="F8" s="47"/>
      <c r="G8" s="47"/>
    </row>
    <row r="9" spans="3:8" s="45" customFormat="1" ht="18.75">
      <c r="C9" s="47" t="s">
        <v>246</v>
      </c>
      <c r="D9" s="75">
        <v>10000</v>
      </c>
      <c r="E9" s="84"/>
      <c r="F9" s="65"/>
      <c r="G9" s="47"/>
    </row>
    <row r="10" spans="3:8" s="45" customFormat="1" ht="18.75">
      <c r="C10" s="47" t="s">
        <v>247</v>
      </c>
      <c r="D10" s="96">
        <v>10000</v>
      </c>
      <c r="E10" s="96">
        <f>SUM(D9+D10)</f>
        <v>20000</v>
      </c>
      <c r="F10" s="65" t="s">
        <v>254</v>
      </c>
      <c r="G10" s="47"/>
    </row>
    <row r="11" spans="3:8" s="45" customFormat="1" ht="18.75">
      <c r="C11" s="47" t="s">
        <v>92</v>
      </c>
      <c r="D11" s="84"/>
      <c r="E11" s="84"/>
      <c r="F11" s="47"/>
      <c r="G11" s="47"/>
    </row>
    <row r="12" spans="3:8" s="45" customFormat="1" ht="18.75">
      <c r="C12" s="47" t="s">
        <v>109</v>
      </c>
      <c r="D12" s="99">
        <v>100000</v>
      </c>
      <c r="E12" s="99">
        <v>100000</v>
      </c>
      <c r="F12" s="65" t="s">
        <v>252</v>
      </c>
      <c r="G12" s="47"/>
    </row>
    <row r="13" spans="3:8" s="45" customFormat="1" ht="18.75">
      <c r="C13" s="47" t="s">
        <v>248</v>
      </c>
      <c r="D13" s="84"/>
      <c r="E13" s="84"/>
      <c r="F13" s="47"/>
      <c r="G13" s="47"/>
    </row>
    <row r="14" spans="3:8" s="45" customFormat="1" ht="18.75">
      <c r="C14" s="62" t="s">
        <v>249</v>
      </c>
      <c r="D14" s="100">
        <v>141770</v>
      </c>
      <c r="E14" s="84"/>
      <c r="F14" s="47"/>
      <c r="G14" s="47"/>
    </row>
    <row r="15" spans="3:8" s="45" customFormat="1" ht="18.75">
      <c r="C15" s="62" t="s">
        <v>250</v>
      </c>
      <c r="D15" s="100">
        <v>16000</v>
      </c>
      <c r="E15" s="84"/>
      <c r="F15" s="47"/>
      <c r="G15" s="47"/>
    </row>
    <row r="16" spans="3:8" s="45" customFormat="1" ht="18.75">
      <c r="C16" s="62" t="s">
        <v>251</v>
      </c>
      <c r="D16" s="100">
        <v>11000</v>
      </c>
      <c r="E16" s="84"/>
      <c r="F16" s="47"/>
      <c r="G16" s="47"/>
    </row>
    <row r="17" spans="3:9" s="45" customFormat="1" ht="18.75">
      <c r="C17" s="62" t="s">
        <v>253</v>
      </c>
      <c r="D17" s="98">
        <v>0</v>
      </c>
      <c r="E17" s="96">
        <f>SUM(D14:D17)</f>
        <v>168770</v>
      </c>
      <c r="F17" s="65"/>
      <c r="G17" s="47"/>
    </row>
    <row r="18" spans="3:9" s="45" customFormat="1" ht="18.75">
      <c r="C18" s="47" t="s">
        <v>110</v>
      </c>
      <c r="D18" s="101"/>
      <c r="E18" s="91"/>
      <c r="F18" s="47"/>
      <c r="G18" s="47"/>
    </row>
    <row r="19" spans="3:9" s="45" customFormat="1" ht="18.75">
      <c r="C19" s="47" t="s">
        <v>111</v>
      </c>
      <c r="D19" s="86">
        <v>3</v>
      </c>
      <c r="E19" s="91"/>
      <c r="F19" s="47"/>
      <c r="G19" s="47"/>
    </row>
    <row r="20" spans="3:9" s="45" customFormat="1" ht="18.75">
      <c r="C20" s="47" t="s">
        <v>375</v>
      </c>
      <c r="D20" s="85">
        <v>0</v>
      </c>
      <c r="E20" s="96">
        <v>3</v>
      </c>
      <c r="F20" s="65"/>
      <c r="G20" s="47"/>
    </row>
    <row r="21" spans="3:9" s="45" customFormat="1" ht="18.75">
      <c r="C21" s="47" t="s">
        <v>112</v>
      </c>
      <c r="D21" s="47"/>
      <c r="E21" s="69"/>
      <c r="F21" s="96">
        <f>SUM(E10:E20)</f>
        <v>288773</v>
      </c>
      <c r="G21" s="47"/>
    </row>
    <row r="22" spans="3:9" s="45" customFormat="1" ht="18.75">
      <c r="C22" s="47" t="s">
        <v>95</v>
      </c>
      <c r="D22" s="47"/>
      <c r="E22" s="47"/>
      <c r="F22" s="64"/>
      <c r="G22" s="47"/>
    </row>
    <row r="23" spans="3:9" s="45" customFormat="1" ht="18.75">
      <c r="C23" s="47" t="s">
        <v>113</v>
      </c>
      <c r="D23" s="47"/>
      <c r="E23" s="47"/>
      <c r="F23" s="47"/>
      <c r="G23" s="47"/>
    </row>
    <row r="24" spans="3:9" s="45" customFormat="1" ht="18.75">
      <c r="C24" s="47" t="s">
        <v>96</v>
      </c>
      <c r="D24" s="47"/>
      <c r="E24" s="47"/>
      <c r="F24" s="47"/>
      <c r="G24" s="47"/>
    </row>
    <row r="25" spans="3:9" s="45" customFormat="1" ht="18.75">
      <c r="C25" s="47" t="s">
        <v>114</v>
      </c>
      <c r="D25" s="75" t="s">
        <v>252</v>
      </c>
      <c r="E25" s="65"/>
      <c r="F25" s="65"/>
      <c r="G25" s="47"/>
    </row>
    <row r="26" spans="3:9" s="45" customFormat="1" ht="18.75">
      <c r="C26" s="47" t="s">
        <v>100</v>
      </c>
      <c r="D26" s="102">
        <f>SUM(D25:D25)</f>
        <v>0</v>
      </c>
      <c r="E26" s="65"/>
      <c r="F26" s="65"/>
      <c r="G26" s="47"/>
    </row>
    <row r="27" spans="3:9" s="45" customFormat="1" ht="18.75">
      <c r="C27" s="47" t="s">
        <v>101</v>
      </c>
      <c r="D27" s="64"/>
      <c r="E27" s="62"/>
      <c r="F27" s="47"/>
      <c r="G27" s="47"/>
      <c r="I27" s="45" t="s">
        <v>209</v>
      </c>
    </row>
    <row r="28" spans="3:9" s="45" customFormat="1" ht="18.75">
      <c r="C28" s="47" t="s">
        <v>99</v>
      </c>
      <c r="D28" s="75">
        <v>50000</v>
      </c>
      <c r="E28" s="65"/>
      <c r="F28" s="65"/>
      <c r="G28" s="47"/>
    </row>
    <row r="29" spans="3:9" s="45" customFormat="1" ht="18.75">
      <c r="C29" s="47" t="s">
        <v>372</v>
      </c>
      <c r="D29" s="69">
        <v>14590</v>
      </c>
      <c r="E29" s="69"/>
      <c r="F29" s="65"/>
      <c r="G29" s="47"/>
    </row>
    <row r="30" spans="3:9" s="45" customFormat="1" ht="18.75">
      <c r="C30" s="47" t="s">
        <v>203</v>
      </c>
      <c r="D30" s="75">
        <v>17850</v>
      </c>
      <c r="E30" s="69"/>
      <c r="F30" s="65"/>
      <c r="G30" s="47"/>
    </row>
    <row r="31" spans="3:9" s="45" customFormat="1" ht="18.75">
      <c r="C31" s="47" t="s">
        <v>115</v>
      </c>
      <c r="D31" s="65">
        <v>5000</v>
      </c>
      <c r="E31" s="69"/>
      <c r="F31" s="65"/>
      <c r="G31" s="47"/>
    </row>
    <row r="32" spans="3:9" s="45" customFormat="1" ht="18.75">
      <c r="C32" s="47" t="s">
        <v>373</v>
      </c>
      <c r="D32" s="65">
        <v>13000</v>
      </c>
      <c r="E32" s="62"/>
      <c r="F32" s="47"/>
      <c r="G32" s="47"/>
    </row>
    <row r="33" spans="3:12" s="45" customFormat="1" ht="18.75">
      <c r="C33" s="47" t="s">
        <v>104</v>
      </c>
      <c r="D33" s="75">
        <f>事業別損益!$G$33</f>
        <v>81886</v>
      </c>
      <c r="E33" s="69"/>
      <c r="F33" s="65"/>
      <c r="G33" s="47"/>
    </row>
    <row r="34" spans="3:12" s="49" customFormat="1" ht="18.75">
      <c r="C34" s="47" t="s">
        <v>376</v>
      </c>
      <c r="D34" s="75">
        <v>35823</v>
      </c>
      <c r="E34" s="69"/>
      <c r="F34" s="65"/>
      <c r="G34" s="47"/>
    </row>
    <row r="35" spans="3:12" s="45" customFormat="1" ht="18.75">
      <c r="C35" s="47" t="s">
        <v>105</v>
      </c>
      <c r="D35" s="75">
        <v>44374</v>
      </c>
      <c r="E35" s="69"/>
      <c r="F35" s="65"/>
      <c r="G35" s="47"/>
    </row>
    <row r="36" spans="3:12" s="45" customFormat="1" ht="18.75">
      <c r="C36" s="47" t="s">
        <v>116</v>
      </c>
      <c r="D36" s="104">
        <f>SUM(D28:D35)</f>
        <v>262523</v>
      </c>
      <c r="E36" s="69"/>
      <c r="F36" s="65"/>
      <c r="G36" s="47"/>
    </row>
    <row r="37" spans="3:12" s="45" customFormat="1" ht="18.75">
      <c r="C37" s="47" t="s">
        <v>117</v>
      </c>
      <c r="D37" s="64"/>
      <c r="E37" s="85">
        <f>SUM(D26+D36)</f>
        <v>262523</v>
      </c>
      <c r="F37" s="65"/>
      <c r="G37" s="47"/>
    </row>
    <row r="38" spans="3:12" s="45" customFormat="1" ht="18.75">
      <c r="C38" s="47" t="s">
        <v>118</v>
      </c>
      <c r="D38" s="47"/>
      <c r="E38" s="10"/>
      <c r="F38" s="47"/>
      <c r="G38" s="47"/>
    </row>
    <row r="39" spans="3:12" s="45" customFormat="1" ht="18.75">
      <c r="C39" s="47" t="s">
        <v>96</v>
      </c>
      <c r="D39" s="47"/>
      <c r="E39" s="47"/>
      <c r="F39" s="47"/>
      <c r="G39" s="47"/>
    </row>
    <row r="40" spans="3:12" s="45" customFormat="1" ht="18.75">
      <c r="C40" s="47" t="s">
        <v>119</v>
      </c>
      <c r="D40" s="75">
        <f>事業別損益!H24</f>
        <v>0</v>
      </c>
      <c r="E40" s="65"/>
      <c r="F40" s="65"/>
      <c r="G40" s="47"/>
    </row>
    <row r="41" spans="3:12" s="45" customFormat="1" ht="18.75">
      <c r="C41" s="47" t="s">
        <v>98</v>
      </c>
      <c r="D41" s="97">
        <f>事業別損益!H25</f>
        <v>0</v>
      </c>
      <c r="E41" s="69"/>
      <c r="F41" s="65"/>
      <c r="G41" s="47"/>
    </row>
    <row r="42" spans="3:12" s="45" customFormat="1" ht="18.75">
      <c r="C42" s="47" t="s">
        <v>218</v>
      </c>
      <c r="D42" s="96">
        <v>0</v>
      </c>
      <c r="E42" s="65"/>
      <c r="F42" s="65"/>
      <c r="G42" s="47"/>
    </row>
    <row r="43" spans="3:12" s="45" customFormat="1" ht="18.75">
      <c r="C43" s="47" t="s">
        <v>120</v>
      </c>
      <c r="D43" s="102">
        <f>SUM(D40:D41)</f>
        <v>0</v>
      </c>
      <c r="E43" s="65"/>
      <c r="F43" s="65"/>
      <c r="G43" s="47"/>
      <c r="L43" s="45" t="s">
        <v>379</v>
      </c>
    </row>
    <row r="44" spans="3:12" s="45" customFormat="1" ht="18.75">
      <c r="C44" s="47" t="s">
        <v>101</v>
      </c>
      <c r="D44" s="47"/>
      <c r="E44" s="47"/>
      <c r="F44" s="47"/>
      <c r="G44" s="47"/>
      <c r="L44" s="45">
        <v>4180</v>
      </c>
    </row>
    <row r="45" spans="3:12" s="49" customFormat="1" ht="18.75">
      <c r="C45" s="47" t="s">
        <v>168</v>
      </c>
      <c r="D45" s="75">
        <v>41770</v>
      </c>
      <c r="E45" s="47"/>
      <c r="F45" s="47"/>
      <c r="G45" s="47"/>
      <c r="L45" s="49">
        <v>6074</v>
      </c>
    </row>
    <row r="46" spans="3:12" s="45" customFormat="1" ht="18.75">
      <c r="C46" s="47" t="s">
        <v>103</v>
      </c>
      <c r="D46" s="84">
        <v>64</v>
      </c>
      <c r="E46" s="65"/>
      <c r="F46" s="65"/>
      <c r="G46" s="47"/>
      <c r="L46" s="45">
        <v>8592</v>
      </c>
    </row>
    <row r="47" spans="3:12" s="45" customFormat="1" ht="18.75">
      <c r="C47" s="47" t="s">
        <v>371</v>
      </c>
      <c r="D47" s="75">
        <v>2400</v>
      </c>
      <c r="E47" s="65"/>
      <c r="F47" s="65"/>
      <c r="G47" s="47"/>
      <c r="L47" s="45">
        <v>3616</v>
      </c>
    </row>
    <row r="48" spans="3:12" s="49" customFormat="1" ht="18.75">
      <c r="C48" s="47" t="s">
        <v>167</v>
      </c>
      <c r="D48" s="75">
        <v>4492</v>
      </c>
      <c r="E48" s="65"/>
      <c r="F48" s="65"/>
      <c r="G48" s="47"/>
      <c r="K48" s="49" t="s">
        <v>378</v>
      </c>
      <c r="L48" s="49">
        <f>SUM(L44:L47)</f>
        <v>22462</v>
      </c>
    </row>
    <row r="49" spans="3:12" s="45" customFormat="1" ht="18.75">
      <c r="C49" s="47" t="s">
        <v>160</v>
      </c>
      <c r="D49" s="75">
        <f>事業別損益!$H$35</f>
        <v>17376</v>
      </c>
      <c r="E49" s="65"/>
      <c r="F49" s="65"/>
      <c r="G49" s="47"/>
      <c r="K49" s="45" t="s">
        <v>219</v>
      </c>
    </row>
    <row r="50" spans="3:12" s="49" customFormat="1" ht="18.75">
      <c r="C50" s="47" t="s">
        <v>121</v>
      </c>
      <c r="D50" s="75">
        <v>0</v>
      </c>
      <c r="E50" s="65"/>
      <c r="F50" s="65"/>
      <c r="G50" s="47"/>
      <c r="L50" s="49" t="s">
        <v>380</v>
      </c>
    </row>
    <row r="51" spans="3:12" s="45" customFormat="1" ht="18.75">
      <c r="C51" s="47" t="s">
        <v>172</v>
      </c>
      <c r="D51" s="75">
        <v>11607</v>
      </c>
      <c r="E51" s="65"/>
      <c r="F51" s="65"/>
      <c r="G51" s="47"/>
      <c r="L51" s="45">
        <v>340232</v>
      </c>
    </row>
    <row r="52" spans="3:12" s="49" customFormat="1" ht="18.75">
      <c r="C52" s="47" t="s">
        <v>122</v>
      </c>
      <c r="D52" s="89">
        <f>SUM(D45:D51)</f>
        <v>77709</v>
      </c>
      <c r="E52" s="65"/>
      <c r="F52" s="69"/>
      <c r="G52" s="47"/>
      <c r="K52" s="49" t="s">
        <v>381</v>
      </c>
      <c r="L52" s="49">
        <f>L51-L48</f>
        <v>317770</v>
      </c>
    </row>
    <row r="53" spans="3:12" s="45" customFormat="1" ht="18.75">
      <c r="C53" s="47" t="s">
        <v>123</v>
      </c>
      <c r="D53" s="47"/>
      <c r="E53" s="96">
        <f>SUM(D43+D52)</f>
        <v>77709</v>
      </c>
      <c r="F53" s="65"/>
      <c r="G53" s="47"/>
    </row>
    <row r="54" spans="3:12" s="49" customFormat="1" ht="18.75">
      <c r="C54" s="47" t="s">
        <v>124</v>
      </c>
      <c r="D54" s="47"/>
      <c r="E54" s="69"/>
      <c r="F54" s="96">
        <f>SUM(E37+E53)</f>
        <v>340232</v>
      </c>
      <c r="G54" s="47"/>
      <c r="K54" s="49" t="s">
        <v>382</v>
      </c>
      <c r="L54" s="49">
        <v>8378</v>
      </c>
    </row>
    <row r="55" spans="3:12" s="45" customFormat="1" ht="18.75">
      <c r="C55" s="47" t="s">
        <v>239</v>
      </c>
      <c r="D55" s="62"/>
      <c r="E55" s="47"/>
      <c r="F55" s="97">
        <f>SUM(F21-F54)</f>
        <v>-51459</v>
      </c>
      <c r="G55" s="47"/>
      <c r="K55" s="45" t="s">
        <v>164</v>
      </c>
      <c r="L55" s="45">
        <f>SUM(L52:L54)</f>
        <v>326148</v>
      </c>
    </row>
    <row r="56" spans="3:12" s="45" customFormat="1" ht="18.75">
      <c r="C56" s="47" t="s">
        <v>238</v>
      </c>
      <c r="D56" s="62"/>
      <c r="E56" s="47"/>
      <c r="F56" s="96">
        <v>431657</v>
      </c>
      <c r="G56" s="47"/>
    </row>
    <row r="57" spans="3:12" s="49" customFormat="1" ht="19.5" thickBot="1">
      <c r="C57" s="22" t="s">
        <v>208</v>
      </c>
      <c r="D57" s="63"/>
      <c r="E57" s="63"/>
      <c r="F57" s="169">
        <f>SUM(F55:F56)</f>
        <v>380198</v>
      </c>
      <c r="G57" s="47"/>
    </row>
    <row r="58" spans="3:12" s="45" customFormat="1" ht="19.5" thickTop="1">
      <c r="D58" s="49"/>
      <c r="G58" s="47"/>
    </row>
    <row r="59" spans="3:12" s="45" customFormat="1" ht="18.75">
      <c r="C59"/>
      <c r="D59" s="46"/>
      <c r="E59"/>
      <c r="F59"/>
      <c r="G59" s="47"/>
    </row>
    <row r="60" spans="3:12" s="45" customFormat="1" ht="18.75">
      <c r="C60"/>
      <c r="D60" s="46"/>
      <c r="E60"/>
      <c r="F60"/>
      <c r="G60" s="47"/>
    </row>
    <row r="61" spans="3:12" s="45" customFormat="1" ht="18.75">
      <c r="C61"/>
      <c r="D61" s="46"/>
      <c r="E61"/>
      <c r="F61"/>
      <c r="G61" s="47"/>
    </row>
    <row r="62" spans="3:12" s="45" customFormat="1" ht="18.75">
      <c r="C62"/>
      <c r="D62" s="46"/>
      <c r="E62"/>
      <c r="F62"/>
      <c r="G62" s="47"/>
    </row>
    <row r="63" spans="3:12" s="45" customFormat="1" ht="18.75">
      <c r="C63"/>
      <c r="D63" s="46"/>
      <c r="E63"/>
      <c r="F63"/>
      <c r="G63" s="47"/>
    </row>
    <row r="64" spans="3:12" s="45" customFormat="1" ht="18.75">
      <c r="C64"/>
      <c r="D64" s="46"/>
      <c r="E64"/>
      <c r="F64"/>
      <c r="G64" s="47"/>
    </row>
    <row r="65" spans="3:10" s="45" customFormat="1" ht="18.75">
      <c r="C65"/>
      <c r="D65" s="46"/>
      <c r="E65"/>
      <c r="F65"/>
      <c r="G65" s="47"/>
    </row>
    <row r="66" spans="3:10" s="45" customFormat="1" ht="18.75">
      <c r="C66"/>
      <c r="D66" s="46"/>
      <c r="E66"/>
      <c r="F66"/>
      <c r="G66" s="47"/>
    </row>
    <row r="67" spans="3:10" s="45" customFormat="1" ht="18.75">
      <c r="C67"/>
      <c r="D67" s="46"/>
      <c r="E67"/>
      <c r="F67"/>
      <c r="G67" s="47"/>
    </row>
    <row r="68" spans="3:10" s="45" customFormat="1" ht="18.75">
      <c r="C68"/>
      <c r="D68" s="46"/>
      <c r="E68"/>
      <c r="F68"/>
      <c r="J68" s="45" t="s">
        <v>231</v>
      </c>
    </row>
  </sheetData>
  <mergeCells count="4">
    <mergeCell ref="D6:F6"/>
    <mergeCell ref="C4:F4"/>
    <mergeCell ref="E3:H3"/>
    <mergeCell ref="C2:F2"/>
  </mergeCells>
  <phoneticPr fontId="3"/>
  <pageMargins left="0.70866141732283472" right="0.70866141732283472" top="0.35433070866141736" bottom="0.15748031496062992" header="0.31496062992125984" footer="0.31496062992125984"/>
  <pageSetup paperSize="9" scale="65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tabSelected="1" zoomScale="80" zoomScaleNormal="80" workbookViewId="0">
      <selection activeCell="G7" sqref="G7"/>
    </sheetView>
  </sheetViews>
  <sheetFormatPr defaultRowHeight="13.5"/>
  <cols>
    <col min="2" max="2" width="23.5" customWidth="1"/>
    <col min="3" max="5" width="17.625" customWidth="1"/>
  </cols>
  <sheetData>
    <row r="1" spans="2:7" s="1" customFormat="1" ht="19.5">
      <c r="B1" s="1" t="s">
        <v>244</v>
      </c>
    </row>
    <row r="2" spans="2:7" s="1" customFormat="1" ht="19.5"/>
    <row r="3" spans="2:7" s="1" customFormat="1" ht="19.5" customHeight="1">
      <c r="B3" s="134" t="s">
        <v>222</v>
      </c>
      <c r="C3" s="132"/>
      <c r="D3" s="132"/>
      <c r="E3" s="132"/>
      <c r="F3" s="72"/>
      <c r="G3" s="72"/>
    </row>
    <row r="4" spans="2:7" s="1" customFormat="1" ht="6.75" customHeight="1">
      <c r="D4" s="133"/>
      <c r="E4" s="133"/>
      <c r="F4" s="133"/>
      <c r="G4" s="133"/>
    </row>
    <row r="5" spans="2:7" s="1" customFormat="1" ht="23.25" customHeight="1">
      <c r="B5" s="131" t="s">
        <v>377</v>
      </c>
      <c r="C5" s="132"/>
      <c r="D5" s="132"/>
      <c r="E5" s="132"/>
      <c r="F5" s="120"/>
      <c r="G5" s="120"/>
    </row>
    <row r="6" spans="2:7" s="49" customFormat="1" ht="18.75">
      <c r="E6" s="73" t="s">
        <v>87</v>
      </c>
    </row>
    <row r="7" spans="2:7" s="49" customFormat="1" ht="18.75">
      <c r="B7" s="123" t="s">
        <v>108</v>
      </c>
      <c r="C7" s="129" t="s">
        <v>158</v>
      </c>
      <c r="D7" s="130"/>
      <c r="E7" s="130"/>
    </row>
    <row r="8" spans="2:7" s="49" customFormat="1" ht="18.75">
      <c r="B8" s="64" t="s">
        <v>223</v>
      </c>
      <c r="C8" s="64"/>
      <c r="D8" s="64"/>
      <c r="E8" s="10"/>
      <c r="F8" s="47"/>
    </row>
    <row r="9" spans="2:7" s="49" customFormat="1" ht="18.75">
      <c r="B9" s="47" t="s">
        <v>224</v>
      </c>
      <c r="C9" s="47"/>
      <c r="D9" s="47"/>
      <c r="E9" s="62"/>
      <c r="F9" s="47"/>
    </row>
    <row r="10" spans="2:7" s="49" customFormat="1" ht="18.75">
      <c r="B10" s="47" t="s">
        <v>225</v>
      </c>
      <c r="C10" s="121">
        <v>42000</v>
      </c>
      <c r="D10" s="47"/>
      <c r="E10" s="62"/>
      <c r="F10" s="47"/>
    </row>
    <row r="11" spans="2:7" s="49" customFormat="1" ht="18.75">
      <c r="B11" s="47" t="s">
        <v>226</v>
      </c>
      <c r="C11" s="47"/>
      <c r="D11" s="47"/>
      <c r="E11" s="62"/>
      <c r="F11" s="47"/>
    </row>
    <row r="12" spans="2:7" s="49" customFormat="1" ht="18.75">
      <c r="B12" s="47" t="s">
        <v>227</v>
      </c>
      <c r="C12" s="47"/>
      <c r="D12" s="47"/>
      <c r="E12" s="62"/>
      <c r="F12" s="47"/>
    </row>
    <row r="13" spans="2:7" s="49" customFormat="1" ht="18.75">
      <c r="B13" s="47" t="s">
        <v>228</v>
      </c>
      <c r="C13" s="47"/>
      <c r="D13" s="22">
        <v>0</v>
      </c>
      <c r="E13" s="62"/>
      <c r="F13" s="47"/>
    </row>
    <row r="14" spans="2:7" s="49" customFormat="1" ht="19.5" thickBot="1">
      <c r="B14" s="47" t="s">
        <v>229</v>
      </c>
      <c r="C14" s="47"/>
      <c r="D14" s="47"/>
      <c r="E14" s="122">
        <f>SUM(C10+D13)</f>
        <v>42000</v>
      </c>
      <c r="F14" s="47"/>
    </row>
    <row r="15" spans="2:7" s="49" customFormat="1" ht="19.5" thickTop="1">
      <c r="B15" s="47" t="s">
        <v>230</v>
      </c>
      <c r="C15" s="47"/>
      <c r="D15" s="47"/>
      <c r="E15" s="62"/>
      <c r="F15" s="47"/>
    </row>
    <row r="16" spans="2:7" s="49" customFormat="1" ht="18.75">
      <c r="B16" s="47" t="s">
        <v>232</v>
      </c>
      <c r="C16" s="47"/>
      <c r="D16" s="47"/>
      <c r="E16" s="62"/>
      <c r="F16" s="47"/>
    </row>
    <row r="17" spans="2:15" s="49" customFormat="1" ht="18.75">
      <c r="B17" s="47" t="s">
        <v>233</v>
      </c>
      <c r="C17" s="47"/>
      <c r="D17" s="47">
        <v>0</v>
      </c>
      <c r="E17" s="62"/>
      <c r="F17" s="47"/>
    </row>
    <row r="18" spans="2:15" s="49" customFormat="1" ht="18.75">
      <c r="B18" s="47" t="s">
        <v>234</v>
      </c>
      <c r="C18" s="47"/>
      <c r="D18" s="47"/>
      <c r="E18" s="62"/>
      <c r="F18" s="47"/>
    </row>
    <row r="19" spans="2:15" s="49" customFormat="1" ht="18.75">
      <c r="B19" s="47" t="s">
        <v>235</v>
      </c>
      <c r="C19" s="47"/>
      <c r="D19" s="63">
        <v>0</v>
      </c>
      <c r="E19" s="62"/>
      <c r="F19" s="47"/>
    </row>
    <row r="20" spans="2:15" s="49" customFormat="1" ht="18.75">
      <c r="B20" s="47" t="s">
        <v>236</v>
      </c>
      <c r="C20" s="47"/>
      <c r="D20" s="47"/>
      <c r="E20" s="63">
        <f>SUM(D17+D19)</f>
        <v>0</v>
      </c>
      <c r="F20" s="47"/>
    </row>
    <row r="21" spans="2:15" s="49" customFormat="1" ht="18.75">
      <c r="B21" s="47" t="s">
        <v>237</v>
      </c>
      <c r="C21" s="47"/>
      <c r="D21" s="47"/>
      <c r="E21" s="62"/>
      <c r="F21" s="47"/>
      <c r="O21" s="49" t="s">
        <v>231</v>
      </c>
    </row>
    <row r="22" spans="2:15" s="49" customFormat="1" ht="18.75">
      <c r="B22" s="47" t="s">
        <v>240</v>
      </c>
      <c r="C22" s="47"/>
      <c r="D22" s="65">
        <f>活動計算書!$F$56</f>
        <v>431657</v>
      </c>
      <c r="E22" s="62"/>
      <c r="F22" s="47"/>
    </row>
    <row r="23" spans="2:15" s="49" customFormat="1" ht="18.75">
      <c r="B23" s="47" t="s">
        <v>241</v>
      </c>
      <c r="C23" s="47"/>
      <c r="D23" s="103">
        <f>活動計算書!$F$55</f>
        <v>-51459</v>
      </c>
      <c r="E23" s="62"/>
      <c r="F23" s="47"/>
    </row>
    <row r="24" spans="2:15" s="49" customFormat="1" ht="18.75">
      <c r="B24" s="47" t="s">
        <v>242</v>
      </c>
      <c r="C24" s="47"/>
      <c r="D24" s="47"/>
      <c r="E24" s="103">
        <f>SUM(D22+D23)</f>
        <v>380198</v>
      </c>
      <c r="F24" s="47"/>
    </row>
    <row r="25" spans="2:15" s="49" customFormat="1" ht="18.75">
      <c r="B25" s="22" t="s">
        <v>243</v>
      </c>
      <c r="C25" s="22"/>
      <c r="D25" s="63"/>
      <c r="E25" s="205">
        <f>SUM(E20+E24)</f>
        <v>380198</v>
      </c>
      <c r="F25" s="47"/>
    </row>
    <row r="26" spans="2:15" s="49" customFormat="1" ht="18.75"/>
    <row r="27" spans="2:15" s="49" customFormat="1" ht="18.75"/>
    <row r="28" spans="2:15" s="49" customFormat="1" ht="18.75"/>
    <row r="29" spans="2:15" s="49" customFormat="1" ht="18.75"/>
    <row r="30" spans="2:15" s="49" customFormat="1" ht="18.75"/>
    <row r="31" spans="2:15" s="49" customFormat="1" ht="18.75"/>
    <row r="32" spans="2:15" s="49" customFormat="1" ht="18.75"/>
    <row r="33" s="49" customFormat="1" ht="18.75"/>
    <row r="34" s="49" customFormat="1" ht="18.75"/>
    <row r="35" s="49" customFormat="1" ht="18.75"/>
    <row r="36" s="49" customFormat="1" ht="18.75"/>
    <row r="37" s="49" customFormat="1" ht="18.75"/>
    <row r="38" s="49" customFormat="1" ht="18.75"/>
    <row r="39" s="49" customFormat="1" ht="18.75"/>
    <row r="40" s="49" customFormat="1" ht="18.75"/>
    <row r="41" s="49" customFormat="1" ht="18.75"/>
    <row r="42" s="49" customFormat="1" ht="18.75"/>
    <row r="43" s="49" customFormat="1" ht="18.75"/>
    <row r="44" s="49" customFormat="1" ht="18.75"/>
    <row r="45" s="49" customFormat="1" ht="18.75"/>
    <row r="46" s="49" customFormat="1" ht="18.75"/>
    <row r="47" s="49" customFormat="1" ht="18.75"/>
  </sheetData>
  <mergeCells count="4">
    <mergeCell ref="B3:E3"/>
    <mergeCell ref="D4:G4"/>
    <mergeCell ref="B5:E5"/>
    <mergeCell ref="C7:E7"/>
  </mergeCells>
  <phoneticPr fontId="3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opLeftCell="A16" zoomScale="80" zoomScaleNormal="80" workbookViewId="0">
      <selection activeCell="H53" sqref="H53"/>
    </sheetView>
  </sheetViews>
  <sheetFormatPr defaultRowHeight="13.5"/>
  <cols>
    <col min="1" max="1" width="22.625" customWidth="1"/>
    <col min="2" max="2" width="12.25" customWidth="1"/>
    <col min="3" max="4" width="10.875" bestFit="1" customWidth="1"/>
    <col min="5" max="5" width="10.625" customWidth="1"/>
    <col min="6" max="6" width="10.625" style="46" customWidth="1"/>
    <col min="7" max="9" width="10.875" bestFit="1" customWidth="1"/>
  </cols>
  <sheetData>
    <row r="1" spans="1:14" s="45" customFormat="1" ht="18.75">
      <c r="A1" s="45" t="s">
        <v>82</v>
      </c>
      <c r="F1" s="49"/>
    </row>
    <row r="2" spans="1:14" s="45" customFormat="1" ht="18.75">
      <c r="A2" s="45" t="s">
        <v>83</v>
      </c>
      <c r="F2" s="49"/>
    </row>
    <row r="3" spans="1:14" s="45" customFormat="1" ht="18.75">
      <c r="A3" s="45" t="s">
        <v>84</v>
      </c>
      <c r="F3" s="49"/>
    </row>
    <row r="4" spans="1:14" s="45" customFormat="1" ht="18.75">
      <c r="F4" s="49"/>
    </row>
    <row r="5" spans="1:14" s="45" customFormat="1" ht="18.75">
      <c r="A5" s="45" t="s">
        <v>85</v>
      </c>
      <c r="F5" s="49"/>
    </row>
    <row r="6" spans="1:14" s="45" customFormat="1" ht="18.75">
      <c r="A6" s="45" t="s">
        <v>86</v>
      </c>
      <c r="F6" s="49"/>
    </row>
    <row r="7" spans="1:14" s="45" customFormat="1" ht="18.75">
      <c r="F7" s="49"/>
      <c r="I7" s="45" t="s">
        <v>87</v>
      </c>
    </row>
    <row r="8" spans="1:14" s="45" customFormat="1" ht="18.75">
      <c r="A8" s="48" t="s">
        <v>88</v>
      </c>
      <c r="B8" s="135" t="s">
        <v>215</v>
      </c>
      <c r="C8" s="171" t="s">
        <v>260</v>
      </c>
      <c r="D8" s="129" t="s">
        <v>266</v>
      </c>
      <c r="E8" s="130"/>
      <c r="F8" s="124"/>
      <c r="G8" s="129" t="s">
        <v>154</v>
      </c>
      <c r="H8" s="129" t="s">
        <v>153</v>
      </c>
      <c r="I8" s="137" t="s">
        <v>155</v>
      </c>
      <c r="J8" s="47"/>
    </row>
    <row r="9" spans="1:14" s="45" customFormat="1" ht="37.5" customHeight="1">
      <c r="A9" s="48" t="s">
        <v>89</v>
      </c>
      <c r="B9" s="136"/>
      <c r="C9" s="115" t="s">
        <v>259</v>
      </c>
      <c r="D9" s="61" t="s">
        <v>258</v>
      </c>
      <c r="E9" s="61" t="s">
        <v>257</v>
      </c>
      <c r="F9" s="61" t="s">
        <v>267</v>
      </c>
      <c r="G9" s="130"/>
      <c r="H9" s="130"/>
      <c r="I9" s="138"/>
      <c r="J9" s="47"/>
    </row>
    <row r="10" spans="1:14" s="45" customFormat="1" ht="18.75">
      <c r="A10" s="62" t="s">
        <v>90</v>
      </c>
      <c r="B10" s="64"/>
      <c r="C10" s="64"/>
      <c r="D10" s="64"/>
      <c r="E10" s="64"/>
      <c r="F10" s="64"/>
      <c r="G10" s="64"/>
      <c r="H10" s="64"/>
      <c r="I10" s="64"/>
      <c r="J10" s="47"/>
    </row>
    <row r="11" spans="1:14" s="45" customFormat="1" ht="18.75">
      <c r="A11" s="62" t="s">
        <v>91</v>
      </c>
      <c r="B11" s="47"/>
      <c r="C11" s="47"/>
      <c r="D11" s="47"/>
      <c r="E11" s="47"/>
      <c r="F11" s="47"/>
      <c r="G11" s="47"/>
      <c r="H11" s="47"/>
      <c r="I11" s="47"/>
      <c r="J11" s="47"/>
      <c r="K11" s="74"/>
    </row>
    <row r="12" spans="1:14" s="45" customFormat="1" ht="18.75">
      <c r="A12" s="170" t="s">
        <v>255</v>
      </c>
      <c r="B12" s="47"/>
      <c r="C12" s="47"/>
      <c r="D12" s="47"/>
      <c r="E12" s="47"/>
      <c r="F12" s="47"/>
      <c r="G12" s="47"/>
      <c r="H12" s="113">
        <v>10000</v>
      </c>
      <c r="I12" s="47"/>
      <c r="J12" s="47"/>
    </row>
    <row r="13" spans="1:14" s="45" customFormat="1" ht="18.75">
      <c r="A13" s="170" t="s">
        <v>256</v>
      </c>
      <c r="B13" s="47"/>
      <c r="C13" s="47"/>
      <c r="D13" s="47"/>
      <c r="E13" s="47"/>
      <c r="F13" s="47"/>
      <c r="G13" s="47"/>
      <c r="H13" s="113">
        <v>10000</v>
      </c>
      <c r="I13" s="117">
        <f>SUM(H12+H13)</f>
        <v>20000</v>
      </c>
      <c r="J13" s="47"/>
    </row>
    <row r="14" spans="1:14" s="45" customFormat="1" ht="18.75">
      <c r="A14" s="62" t="s">
        <v>92</v>
      </c>
      <c r="B14" s="47"/>
      <c r="C14" s="47"/>
      <c r="D14" s="47"/>
      <c r="E14" s="47"/>
      <c r="F14" s="47"/>
      <c r="G14" s="84"/>
      <c r="H14" s="75">
        <v>100000</v>
      </c>
      <c r="I14" s="75">
        <f>SUM(G14:H14)</f>
        <v>100000</v>
      </c>
      <c r="J14" s="47"/>
      <c r="M14" s="45" t="s">
        <v>161</v>
      </c>
      <c r="N14" s="45" t="s">
        <v>212</v>
      </c>
    </row>
    <row r="15" spans="1:14" s="49" customFormat="1" ht="18.75">
      <c r="A15" s="62" t="s">
        <v>261</v>
      </c>
      <c r="B15" s="65">
        <v>11000</v>
      </c>
      <c r="C15" s="47"/>
      <c r="D15" s="47"/>
      <c r="E15" s="47"/>
      <c r="F15" s="47"/>
      <c r="G15" s="75">
        <f>SUM(B15:F15)</f>
        <v>11000</v>
      </c>
      <c r="H15" s="75"/>
      <c r="I15" s="75">
        <f>SUM(G15:H15)</f>
        <v>11000</v>
      </c>
      <c r="J15" s="47"/>
    </row>
    <row r="16" spans="1:14" s="45" customFormat="1" ht="18.75">
      <c r="A16" s="62" t="s">
        <v>262</v>
      </c>
      <c r="B16" s="65">
        <v>16000</v>
      </c>
      <c r="C16" s="47">
        <v>0</v>
      </c>
      <c r="D16" s="65" t="s">
        <v>252</v>
      </c>
      <c r="E16" s="65">
        <v>141770</v>
      </c>
      <c r="F16" s="65"/>
      <c r="G16" s="47">
        <f>SUM(B16:E16)</f>
        <v>157770</v>
      </c>
      <c r="H16" s="47">
        <v>0</v>
      </c>
      <c r="I16" s="47">
        <f>SUM(G16:H16)</f>
        <v>157770</v>
      </c>
      <c r="J16" s="47"/>
      <c r="N16" s="45" t="s">
        <v>161</v>
      </c>
    </row>
    <row r="17" spans="1:15" s="45" customFormat="1" ht="18.75">
      <c r="A17" s="116" t="s">
        <v>93</v>
      </c>
      <c r="B17" s="84">
        <v>0</v>
      </c>
      <c r="C17" s="113" t="s">
        <v>252</v>
      </c>
      <c r="D17" s="75">
        <v>0</v>
      </c>
      <c r="E17" s="75">
        <v>0</v>
      </c>
      <c r="F17" s="75"/>
      <c r="G17" s="75">
        <f>SUM(B17:E17)</f>
        <v>0</v>
      </c>
      <c r="H17" s="47"/>
      <c r="I17" s="75">
        <f>SUM(G17:H17)</f>
        <v>0</v>
      </c>
      <c r="J17" s="47"/>
    </row>
    <row r="18" spans="1:15" s="45" customFormat="1" ht="18.75">
      <c r="A18" s="62" t="s">
        <v>202</v>
      </c>
      <c r="B18" s="47"/>
      <c r="C18" s="47"/>
      <c r="D18" s="47"/>
      <c r="E18" s="47"/>
      <c r="F18" s="47"/>
      <c r="G18" s="47"/>
      <c r="H18" s="47"/>
      <c r="I18" s="47"/>
      <c r="J18" s="47" t="s">
        <v>212</v>
      </c>
    </row>
    <row r="19" spans="1:15" s="45" customFormat="1" ht="18.75">
      <c r="A19" s="62" t="s">
        <v>163</v>
      </c>
      <c r="B19" s="47"/>
      <c r="C19" s="47"/>
      <c r="D19" s="47"/>
      <c r="E19" s="47"/>
      <c r="F19" s="47"/>
      <c r="G19" s="47"/>
      <c r="H19" s="86">
        <f>管理収益!$D$19</f>
        <v>3</v>
      </c>
      <c r="I19" s="86">
        <f>SUM(H19)</f>
        <v>3</v>
      </c>
      <c r="J19" s="47"/>
      <c r="L19" s="45" t="s">
        <v>205</v>
      </c>
    </row>
    <row r="20" spans="1:15" s="45" customFormat="1" ht="18.75">
      <c r="A20" s="63" t="s">
        <v>162</v>
      </c>
      <c r="B20" s="22"/>
      <c r="C20" s="22"/>
      <c r="D20" s="22"/>
      <c r="E20" s="22"/>
      <c r="F20" s="22"/>
      <c r="G20" s="22"/>
      <c r="H20" s="66">
        <v>0</v>
      </c>
      <c r="I20" s="66">
        <f>SUM(H20)</f>
        <v>0</v>
      </c>
      <c r="J20" s="47"/>
      <c r="O20" s="74"/>
    </row>
    <row r="21" spans="1:15" s="45" customFormat="1" ht="19.5" thickBot="1">
      <c r="A21" s="41" t="s">
        <v>94</v>
      </c>
      <c r="B21" s="88">
        <f>SUM(B10:B20)</f>
        <v>27000</v>
      </c>
      <c r="C21" s="119">
        <f>SUM(C16:C17)</f>
        <v>0</v>
      </c>
      <c r="D21" s="87">
        <f>SUM(D16:D17)</f>
        <v>0</v>
      </c>
      <c r="E21" s="87">
        <f>SUM(E16:E17)</f>
        <v>141770</v>
      </c>
      <c r="F21" s="87">
        <v>0</v>
      </c>
      <c r="G21" s="87">
        <f>SUM(G16:G17)</f>
        <v>157770</v>
      </c>
      <c r="H21" s="88">
        <f>SUM(H12:H20)</f>
        <v>120003</v>
      </c>
      <c r="I21" s="88">
        <f>SUM(I13:I20)</f>
        <v>288773</v>
      </c>
      <c r="J21" s="47"/>
      <c r="L21" s="45" t="s">
        <v>175</v>
      </c>
      <c r="N21" s="74"/>
    </row>
    <row r="22" spans="1:15" s="45" customFormat="1" ht="19.5" thickTop="1">
      <c r="A22" s="68" t="s">
        <v>95</v>
      </c>
      <c r="B22" s="68"/>
      <c r="C22" s="68"/>
      <c r="D22" s="68"/>
      <c r="E22" s="68"/>
      <c r="F22" s="68"/>
      <c r="G22" s="68"/>
      <c r="H22" s="68"/>
      <c r="I22" s="68"/>
      <c r="J22" s="47"/>
      <c r="K22" s="49"/>
      <c r="L22" s="49"/>
      <c r="M22" s="49"/>
      <c r="N22" s="49"/>
      <c r="O22" s="49"/>
    </row>
    <row r="23" spans="1:15" s="45" customFormat="1" ht="18.75">
      <c r="A23" s="47" t="s">
        <v>96</v>
      </c>
      <c r="B23" s="47"/>
      <c r="C23" s="47"/>
      <c r="D23" s="47"/>
      <c r="E23" s="47"/>
      <c r="F23" s="47"/>
      <c r="G23" s="47"/>
      <c r="H23" s="47"/>
      <c r="I23" s="47"/>
      <c r="J23" s="47"/>
      <c r="M23" s="45" t="s">
        <v>175</v>
      </c>
    </row>
    <row r="24" spans="1:15" s="45" customFormat="1" ht="18.75">
      <c r="A24" s="47" t="s">
        <v>97</v>
      </c>
      <c r="B24" s="47">
        <v>0</v>
      </c>
      <c r="C24" s="65">
        <v>0</v>
      </c>
      <c r="D24" s="47">
        <v>0</v>
      </c>
      <c r="E24" s="47">
        <v>0</v>
      </c>
      <c r="F24" s="47"/>
      <c r="G24" s="65">
        <f>SUM(B24:E24)</f>
        <v>0</v>
      </c>
      <c r="H24" s="75">
        <v>0</v>
      </c>
      <c r="I24" s="75">
        <f>SUM(G24:H24)</f>
        <v>0</v>
      </c>
      <c r="J24" s="47"/>
    </row>
    <row r="25" spans="1:15" s="45" customFormat="1" ht="18.75">
      <c r="A25" s="47" t="s">
        <v>98</v>
      </c>
      <c r="B25" s="47">
        <v>0</v>
      </c>
      <c r="C25" s="65">
        <v>0</v>
      </c>
      <c r="D25" s="47">
        <v>0</v>
      </c>
      <c r="E25" s="47">
        <v>0</v>
      </c>
      <c r="F25" s="47"/>
      <c r="G25" s="65">
        <f>SUM(B25:E25)</f>
        <v>0</v>
      </c>
      <c r="H25" s="75">
        <v>0</v>
      </c>
      <c r="I25" s="75">
        <f>SUM(G25:H25)</f>
        <v>0</v>
      </c>
      <c r="J25" s="47"/>
      <c r="N25" s="45" t="s">
        <v>206</v>
      </c>
    </row>
    <row r="26" spans="1:15" s="45" customFormat="1" ht="18.75">
      <c r="A26" s="47" t="s">
        <v>217</v>
      </c>
      <c r="B26" s="84">
        <v>0</v>
      </c>
      <c r="C26" s="112">
        <v>0</v>
      </c>
      <c r="D26" s="75">
        <v>0</v>
      </c>
      <c r="E26" s="75">
        <v>0</v>
      </c>
      <c r="F26" s="75"/>
      <c r="G26" s="75">
        <v>0</v>
      </c>
      <c r="H26" s="84">
        <v>0</v>
      </c>
      <c r="I26" s="75">
        <f>SUM(G26:H26)</f>
        <v>0</v>
      </c>
      <c r="J26" s="47"/>
    </row>
    <row r="27" spans="1:15" s="45" customFormat="1" ht="18.75">
      <c r="A27" s="12" t="s">
        <v>100</v>
      </c>
      <c r="B27" s="89">
        <f t="shared" ref="B27:I27" si="0">SUM(B24:B26)</f>
        <v>0</v>
      </c>
      <c r="C27" s="90">
        <f t="shared" si="0"/>
        <v>0</v>
      </c>
      <c r="D27" s="90">
        <f t="shared" si="0"/>
        <v>0</v>
      </c>
      <c r="E27" s="90">
        <f t="shared" si="0"/>
        <v>0</v>
      </c>
      <c r="F27" s="90">
        <v>0</v>
      </c>
      <c r="G27" s="90">
        <f t="shared" si="0"/>
        <v>0</v>
      </c>
      <c r="H27" s="90">
        <f t="shared" si="0"/>
        <v>0</v>
      </c>
      <c r="I27" s="90">
        <f t="shared" si="0"/>
        <v>0</v>
      </c>
      <c r="J27" s="47"/>
      <c r="M27" s="45" t="s">
        <v>197</v>
      </c>
    </row>
    <row r="28" spans="1:15" s="45" customFormat="1" ht="18.75">
      <c r="A28" s="64" t="s">
        <v>101</v>
      </c>
      <c r="B28" s="64"/>
      <c r="C28" s="64"/>
      <c r="D28" s="64"/>
      <c r="E28" s="64"/>
      <c r="F28" s="64"/>
      <c r="G28" s="64"/>
      <c r="H28" s="64"/>
      <c r="I28" s="64"/>
      <c r="J28" s="47"/>
    </row>
    <row r="29" spans="1:15" s="45" customFormat="1" ht="18.75">
      <c r="A29" s="47" t="s">
        <v>99</v>
      </c>
      <c r="B29" s="84">
        <v>0</v>
      </c>
      <c r="C29" s="112" t="s">
        <v>252</v>
      </c>
      <c r="D29" s="75">
        <v>50000</v>
      </c>
      <c r="E29" s="75">
        <v>0</v>
      </c>
      <c r="F29" s="75"/>
      <c r="G29" s="75">
        <f>SUM(D29:F29)</f>
        <v>50000</v>
      </c>
      <c r="H29" s="84">
        <v>0</v>
      </c>
      <c r="I29" s="75">
        <f t="shared" ref="I29:I35" si="1">SUM(G29:H29)</f>
        <v>50000</v>
      </c>
      <c r="J29" s="47"/>
      <c r="N29" s="45" t="s">
        <v>161</v>
      </c>
    </row>
    <row r="30" spans="1:15" s="45" customFormat="1" ht="18.75">
      <c r="A30" s="47" t="s">
        <v>203</v>
      </c>
      <c r="B30" s="84">
        <v>0</v>
      </c>
      <c r="C30" s="112">
        <v>2050</v>
      </c>
      <c r="D30" s="75">
        <v>15800</v>
      </c>
      <c r="E30" s="75">
        <v>0</v>
      </c>
      <c r="F30" s="75"/>
      <c r="G30" s="75">
        <f>SUM(B30:E30)</f>
        <v>17850</v>
      </c>
      <c r="H30" s="65">
        <v>0</v>
      </c>
      <c r="I30" s="75">
        <f t="shared" si="1"/>
        <v>17850</v>
      </c>
      <c r="J30" s="47"/>
    </row>
    <row r="31" spans="1:15" s="45" customFormat="1" ht="18.75">
      <c r="A31" s="47" t="s">
        <v>102</v>
      </c>
      <c r="B31" s="47">
        <v>0</v>
      </c>
      <c r="C31" s="47">
        <v>0</v>
      </c>
      <c r="D31" s="47">
        <v>5000</v>
      </c>
      <c r="E31" s="65">
        <v>41770</v>
      </c>
      <c r="F31" s="65"/>
      <c r="G31" s="65">
        <f>SUM(B31:E31)</f>
        <v>46770</v>
      </c>
      <c r="H31" s="75">
        <v>0</v>
      </c>
      <c r="I31" s="75">
        <f t="shared" si="1"/>
        <v>46770</v>
      </c>
      <c r="J31" s="47"/>
      <c r="K31"/>
      <c r="L31"/>
      <c r="M31"/>
      <c r="N31"/>
      <c r="O31"/>
    </row>
    <row r="32" spans="1:15" s="45" customFormat="1" ht="18.75">
      <c r="A32" s="47" t="s">
        <v>103</v>
      </c>
      <c r="B32" s="47">
        <v>0</v>
      </c>
      <c r="C32" s="47">
        <v>0</v>
      </c>
      <c r="D32" s="47">
        <v>0</v>
      </c>
      <c r="E32" s="47">
        <v>0</v>
      </c>
      <c r="F32" s="47"/>
      <c r="G32" s="47">
        <f>SUM(B32:E32)</f>
        <v>0</v>
      </c>
      <c r="H32" s="75">
        <v>64</v>
      </c>
      <c r="I32" s="75">
        <f t="shared" si="1"/>
        <v>64</v>
      </c>
      <c r="J32" s="47"/>
      <c r="K32"/>
      <c r="L32"/>
      <c r="M32"/>
      <c r="N32"/>
      <c r="O32"/>
    </row>
    <row r="33" spans="1:15" s="45" customFormat="1" ht="18.75">
      <c r="A33" s="111" t="s">
        <v>104</v>
      </c>
      <c r="B33" s="75">
        <v>3563</v>
      </c>
      <c r="C33" s="112">
        <v>0</v>
      </c>
      <c r="D33" s="75">
        <v>3583</v>
      </c>
      <c r="E33" s="75">
        <v>74740</v>
      </c>
      <c r="F33" s="75" t="s">
        <v>374</v>
      </c>
      <c r="G33" s="113">
        <f>SUM(B33:E33)</f>
        <v>81886</v>
      </c>
      <c r="H33" s="75">
        <v>0</v>
      </c>
      <c r="I33" s="113">
        <f>SUM(G33:H33)</f>
        <v>81886</v>
      </c>
      <c r="J33" s="47"/>
      <c r="K33"/>
      <c r="L33"/>
      <c r="M33"/>
      <c r="N33"/>
      <c r="O33"/>
    </row>
    <row r="34" spans="1:15" s="45" customFormat="1" ht="18.75">
      <c r="A34" s="47" t="s">
        <v>166</v>
      </c>
      <c r="B34" s="75">
        <v>26078</v>
      </c>
      <c r="C34" s="118">
        <v>2080</v>
      </c>
      <c r="D34" s="97">
        <v>2632</v>
      </c>
      <c r="E34" s="75">
        <v>13584</v>
      </c>
      <c r="F34" s="75"/>
      <c r="G34" s="75">
        <f>SUM(B34:E34)</f>
        <v>44374</v>
      </c>
      <c r="H34" s="75">
        <v>4492</v>
      </c>
      <c r="I34" s="75">
        <f t="shared" si="1"/>
        <v>48866</v>
      </c>
      <c r="J34" s="47"/>
      <c r="K34"/>
      <c r="L34"/>
      <c r="M34"/>
      <c r="N34"/>
      <c r="O34"/>
    </row>
    <row r="35" spans="1:15" s="45" customFormat="1" ht="18.75">
      <c r="A35" s="47" t="s">
        <v>156</v>
      </c>
      <c r="B35" s="47"/>
      <c r="C35" s="47"/>
      <c r="D35" s="65"/>
      <c r="E35" s="65"/>
      <c r="F35" s="65"/>
      <c r="G35" s="65"/>
      <c r="H35" s="75">
        <v>17376</v>
      </c>
      <c r="I35" s="75">
        <f t="shared" si="1"/>
        <v>17376</v>
      </c>
      <c r="J35" s="47"/>
      <c r="K35"/>
      <c r="L35"/>
      <c r="M35"/>
      <c r="N35"/>
      <c r="O35"/>
    </row>
    <row r="36" spans="1:15" s="49" customFormat="1" ht="18.75">
      <c r="A36" s="47" t="s">
        <v>263</v>
      </c>
      <c r="B36" s="47"/>
      <c r="C36" s="65">
        <v>2590</v>
      </c>
      <c r="D36" s="65">
        <v>12000</v>
      </c>
      <c r="E36" s="47"/>
      <c r="F36" s="47"/>
      <c r="G36" s="65">
        <f>SUM(B36:F36)</f>
        <v>14590</v>
      </c>
      <c r="H36" s="75">
        <v>2400</v>
      </c>
      <c r="I36" s="75">
        <f t="shared" ref="I36:I38" si="2">SUM(G36:H36)</f>
        <v>16990</v>
      </c>
      <c r="J36" s="47"/>
      <c r="K36"/>
      <c r="L36"/>
      <c r="M36"/>
      <c r="N36"/>
      <c r="O36"/>
    </row>
    <row r="37" spans="1:15" s="45" customFormat="1" ht="18.75">
      <c r="A37" s="47" t="s">
        <v>157</v>
      </c>
      <c r="B37" s="65">
        <v>5000</v>
      </c>
      <c r="C37" s="47">
        <v>0</v>
      </c>
      <c r="D37" s="47">
        <v>0</v>
      </c>
      <c r="E37" s="47">
        <v>0</v>
      </c>
      <c r="F37" s="65">
        <v>8000</v>
      </c>
      <c r="G37" s="65">
        <f>SUM(B37:F37)</f>
        <v>13000</v>
      </c>
      <c r="H37" s="65">
        <v>0</v>
      </c>
      <c r="I37" s="75">
        <f t="shared" si="2"/>
        <v>13000</v>
      </c>
      <c r="J37" s="47"/>
      <c r="K37"/>
      <c r="L37"/>
      <c r="M37"/>
      <c r="N37"/>
      <c r="O37"/>
    </row>
    <row r="38" spans="1:15" s="45" customFormat="1" ht="18.75">
      <c r="A38" s="47" t="s">
        <v>171</v>
      </c>
      <c r="B38" s="65">
        <v>16070</v>
      </c>
      <c r="C38" s="65">
        <v>18200</v>
      </c>
      <c r="D38" s="65">
        <v>1553</v>
      </c>
      <c r="E38" s="47">
        <v>0</v>
      </c>
      <c r="F38" s="47"/>
      <c r="G38" s="65">
        <f>SUM(B38:F38)</f>
        <v>35823</v>
      </c>
      <c r="H38" s="75">
        <v>11607</v>
      </c>
      <c r="I38" s="75">
        <f t="shared" si="2"/>
        <v>47430</v>
      </c>
      <c r="J38" s="47"/>
      <c r="K38"/>
      <c r="L38"/>
      <c r="M38"/>
      <c r="N38"/>
      <c r="O38"/>
    </row>
    <row r="39" spans="1:15" s="45" customFormat="1" ht="18.75">
      <c r="A39" s="12" t="s">
        <v>106</v>
      </c>
      <c r="B39" s="90">
        <f>SUM(B28:B38)</f>
        <v>50711</v>
      </c>
      <c r="C39" s="90">
        <f>SUM(C28:C38)</f>
        <v>24920</v>
      </c>
      <c r="D39" s="90">
        <f>SUM(D28:D38)</f>
        <v>90568</v>
      </c>
      <c r="E39" s="90">
        <f>SUM(E28:E38)</f>
        <v>130094</v>
      </c>
      <c r="F39" s="90">
        <f>SUM(F29:F38)</f>
        <v>8000</v>
      </c>
      <c r="G39" s="90">
        <f>SUM(G29:G38)</f>
        <v>304293</v>
      </c>
      <c r="H39" s="90">
        <f>SUM(H29:H38)</f>
        <v>35939</v>
      </c>
      <c r="I39" s="90">
        <f>SUM(I29:I38)</f>
        <v>340232</v>
      </c>
      <c r="J39" s="47"/>
      <c r="K39"/>
      <c r="L39"/>
      <c r="M39"/>
      <c r="N39"/>
      <c r="O39"/>
    </row>
    <row r="40" spans="1:15" s="45" customFormat="1" ht="19.5" thickBot="1">
      <c r="A40" s="67" t="s">
        <v>107</v>
      </c>
      <c r="B40" s="88">
        <f>SUM(B27+B39)</f>
        <v>50711</v>
      </c>
      <c r="C40" s="88">
        <f>SUM(C27+C39)</f>
        <v>24920</v>
      </c>
      <c r="D40" s="88">
        <f>SUM(D27+D39)</f>
        <v>90568</v>
      </c>
      <c r="E40" s="88">
        <f>SUM(E27+E39)</f>
        <v>130094</v>
      </c>
      <c r="F40" s="88">
        <f>SUM(F27+F39)</f>
        <v>8000</v>
      </c>
      <c r="G40" s="88">
        <f>SUM(G27+G39)</f>
        <v>304293</v>
      </c>
      <c r="H40" s="88">
        <f>SUM(H27+H39)</f>
        <v>35939</v>
      </c>
      <c r="I40" s="88">
        <f>SUM(I27+I39)</f>
        <v>340232</v>
      </c>
      <c r="J40" s="47"/>
      <c r="K40"/>
      <c r="L40"/>
      <c r="M40"/>
      <c r="N40"/>
      <c r="O40"/>
    </row>
    <row r="41" spans="1:15" s="49" customFormat="1" ht="20.25" thickTop="1" thickBot="1">
      <c r="A41" s="70" t="s">
        <v>207</v>
      </c>
      <c r="B41" s="92">
        <f>SUM(B21-B40)</f>
        <v>-23711</v>
      </c>
      <c r="C41" s="92">
        <f>SUM(C21-C40)</f>
        <v>-24920</v>
      </c>
      <c r="D41" s="92">
        <f>SUM(D21-D40)</f>
        <v>-90568</v>
      </c>
      <c r="E41" s="92">
        <f>SUM(E21-E40)</f>
        <v>11676</v>
      </c>
      <c r="F41" s="92">
        <f>SUM(F21-F40)</f>
        <v>-8000</v>
      </c>
      <c r="G41" s="92">
        <f>SUM(G21-G40)</f>
        <v>-146523</v>
      </c>
      <c r="H41" s="92">
        <f>SUM(H21-H40)</f>
        <v>84064</v>
      </c>
      <c r="I41" s="114">
        <f>SUM(I21-I40)</f>
        <v>-51459</v>
      </c>
      <c r="J41" s="47"/>
      <c r="K41"/>
      <c r="L41"/>
      <c r="M41"/>
      <c r="N41"/>
      <c r="O41"/>
    </row>
    <row r="42" spans="1:15" s="45" customFormat="1" ht="19.5" thickTop="1">
      <c r="F42" s="49"/>
      <c r="J42" s="11"/>
      <c r="K42"/>
      <c r="L42"/>
      <c r="M42"/>
      <c r="N42"/>
      <c r="O42"/>
    </row>
    <row r="43" spans="1:15" s="45" customFormat="1" ht="18.75">
      <c r="A43"/>
      <c r="B43"/>
      <c r="C43"/>
      <c r="D43"/>
      <c r="E43"/>
      <c r="F43" s="46"/>
      <c r="G43"/>
      <c r="H43"/>
      <c r="I43"/>
      <c r="J43" s="11"/>
      <c r="K43"/>
      <c r="L43"/>
      <c r="M43"/>
      <c r="N43"/>
      <c r="O43"/>
    </row>
    <row r="44" spans="1:15" s="45" customFormat="1" ht="18.75">
      <c r="A44"/>
      <c r="B44"/>
      <c r="C44"/>
      <c r="D44"/>
      <c r="E44"/>
      <c r="F44" s="46"/>
      <c r="G44"/>
      <c r="H44"/>
      <c r="I44"/>
      <c r="J44" s="11"/>
      <c r="K44"/>
      <c r="L44"/>
      <c r="M44"/>
      <c r="N44"/>
      <c r="O44"/>
    </row>
    <row r="45" spans="1:15" s="45" customFormat="1" ht="18.75">
      <c r="A45"/>
      <c r="B45"/>
      <c r="C45"/>
      <c r="D45"/>
      <c r="E45"/>
      <c r="F45" s="46"/>
      <c r="G45"/>
      <c r="H45"/>
      <c r="I45"/>
      <c r="J45" s="11"/>
      <c r="K45"/>
      <c r="L45"/>
      <c r="M45"/>
      <c r="N45"/>
      <c r="O45"/>
    </row>
    <row r="46" spans="1:15" s="45" customFormat="1" ht="18.75">
      <c r="A46"/>
      <c r="B46"/>
      <c r="C46"/>
      <c r="D46"/>
      <c r="E46"/>
      <c r="F46" s="46"/>
      <c r="G46"/>
      <c r="H46"/>
      <c r="I46"/>
      <c r="J46" s="11"/>
      <c r="K46"/>
      <c r="L46"/>
      <c r="M46"/>
      <c r="N46"/>
      <c r="O46"/>
    </row>
    <row r="47" spans="1:15" s="45" customFormat="1" ht="18.75">
      <c r="A47"/>
      <c r="B47"/>
      <c r="C47"/>
      <c r="D47"/>
      <c r="E47"/>
      <c r="F47" s="46"/>
      <c r="G47"/>
      <c r="H47"/>
      <c r="I47"/>
      <c r="J47" s="11"/>
      <c r="K47"/>
      <c r="L47"/>
      <c r="M47"/>
      <c r="N47"/>
      <c r="O47"/>
    </row>
    <row r="48" spans="1:15" s="45" customFormat="1" ht="18.75">
      <c r="A48"/>
      <c r="B48"/>
      <c r="C48"/>
      <c r="D48"/>
      <c r="E48"/>
      <c r="F48" s="46"/>
      <c r="G48"/>
      <c r="H48"/>
      <c r="I48"/>
      <c r="J48" s="11"/>
      <c r="K48"/>
      <c r="L48"/>
      <c r="M48"/>
      <c r="N48"/>
      <c r="O48"/>
    </row>
    <row r="49" spans="1:15" s="45" customFormat="1" ht="18.75">
      <c r="A49"/>
      <c r="B49"/>
      <c r="C49"/>
      <c r="D49"/>
      <c r="E49"/>
      <c r="F49" s="46"/>
      <c r="G49"/>
      <c r="H49"/>
      <c r="I49"/>
      <c r="K49"/>
      <c r="L49"/>
      <c r="M49"/>
      <c r="N49"/>
      <c r="O49"/>
    </row>
  </sheetData>
  <mergeCells count="5">
    <mergeCell ref="B8:B9"/>
    <mergeCell ref="D8:E8"/>
    <mergeCell ref="H8:H9"/>
    <mergeCell ref="G8:G9"/>
    <mergeCell ref="I8:I9"/>
  </mergeCells>
  <phoneticPr fontId="3"/>
  <hyperlinks>
    <hyperlink ref="A12" r:id="rId1"/>
    <hyperlink ref="A13" r:id="rId2"/>
  </hyperlinks>
  <pageMargins left="0.7" right="0.7" top="0.75" bottom="0.75" header="0.3" footer="0.3"/>
  <pageSetup paperSize="9" scale="56" orientation="portrait" horizontalDpi="4294967293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7" zoomScale="80" zoomScaleNormal="80" workbookViewId="0">
      <selection activeCell="D10" sqref="D10"/>
    </sheetView>
  </sheetViews>
  <sheetFormatPr defaultRowHeight="13.5"/>
  <cols>
    <col min="1" max="1" width="3.875" customWidth="1"/>
    <col min="2" max="2" width="10.625" customWidth="1"/>
    <col min="3" max="3" width="12.625" customWidth="1"/>
    <col min="4" max="4" width="10.625" customWidth="1"/>
    <col min="5" max="5" width="12.125" customWidth="1"/>
    <col min="7" max="7" width="32.5" customWidth="1"/>
    <col min="8" max="8" width="7.625" customWidth="1"/>
  </cols>
  <sheetData>
    <row r="1" spans="1:12" s="4" customFormat="1" ht="18.75">
      <c r="A1" s="4" t="s">
        <v>64</v>
      </c>
    </row>
    <row r="2" spans="1:12" s="4" customFormat="1" ht="10.5" customHeight="1"/>
    <row r="3" spans="1:12" s="4" customFormat="1" ht="18.75">
      <c r="A3" s="4" t="s">
        <v>65</v>
      </c>
    </row>
    <row r="4" spans="1:12" s="4" customFormat="1" ht="39">
      <c r="A4" s="31" t="s">
        <v>56</v>
      </c>
      <c r="B4" s="32" t="s">
        <v>57</v>
      </c>
      <c r="C4" s="32" t="s">
        <v>58</v>
      </c>
      <c r="D4" s="32" t="s">
        <v>59</v>
      </c>
      <c r="E4" s="32" t="s">
        <v>60</v>
      </c>
      <c r="F4" s="32" t="s">
        <v>61</v>
      </c>
      <c r="G4" s="32" t="s">
        <v>62</v>
      </c>
      <c r="H4" s="31" t="s">
        <v>63</v>
      </c>
    </row>
    <row r="5" spans="1:12" s="4" customFormat="1" ht="19.5">
      <c r="A5" s="8">
        <v>1</v>
      </c>
      <c r="B5" s="33">
        <v>41004</v>
      </c>
      <c r="C5" s="8" t="s">
        <v>179</v>
      </c>
      <c r="D5" s="34"/>
      <c r="E5" s="34">
        <v>10000</v>
      </c>
      <c r="F5" s="80" t="s">
        <v>180</v>
      </c>
      <c r="G5" s="8" t="s">
        <v>181</v>
      </c>
      <c r="H5" s="8" t="s">
        <v>182</v>
      </c>
    </row>
    <row r="6" spans="1:12" s="4" customFormat="1" ht="18.75">
      <c r="A6" s="8">
        <v>2</v>
      </c>
      <c r="B6" s="33">
        <v>41007</v>
      </c>
      <c r="C6" s="8" t="s">
        <v>183</v>
      </c>
      <c r="D6" s="50">
        <v>10000</v>
      </c>
      <c r="E6" s="37">
        <f>SUM(E5+D6)</f>
        <v>20000</v>
      </c>
      <c r="F6" s="25" t="s">
        <v>184</v>
      </c>
      <c r="G6" s="8" t="s">
        <v>185</v>
      </c>
      <c r="H6" s="8" t="s">
        <v>187</v>
      </c>
    </row>
    <row r="7" spans="1:12" s="4" customFormat="1" ht="18.75">
      <c r="A7" s="8">
        <v>3</v>
      </c>
      <c r="B7" s="8"/>
      <c r="C7" s="8"/>
      <c r="D7" s="8"/>
      <c r="E7" s="37">
        <f t="shared" ref="E7:E24" si="0">SUM(E6+D7)</f>
        <v>20000</v>
      </c>
      <c r="F7" s="25"/>
      <c r="G7" s="8"/>
      <c r="H7" s="8"/>
    </row>
    <row r="8" spans="1:12" s="4" customFormat="1" ht="18.75">
      <c r="A8" s="8">
        <v>4</v>
      </c>
      <c r="B8" s="8"/>
      <c r="C8" s="8"/>
      <c r="D8" s="8"/>
      <c r="E8" s="37">
        <f t="shared" si="0"/>
        <v>20000</v>
      </c>
      <c r="F8" s="25"/>
      <c r="G8" s="8"/>
      <c r="H8" s="8"/>
    </row>
    <row r="9" spans="1:12" s="4" customFormat="1" ht="18.75">
      <c r="A9" s="8">
        <v>5</v>
      </c>
      <c r="B9" s="8"/>
      <c r="C9" s="8"/>
      <c r="D9" s="8"/>
      <c r="E9" s="37">
        <f t="shared" si="0"/>
        <v>20000</v>
      </c>
      <c r="F9" s="25"/>
      <c r="G9" s="8"/>
      <c r="H9" s="8"/>
    </row>
    <row r="10" spans="1:12" s="4" customFormat="1" ht="18.75">
      <c r="A10" s="8">
        <v>6</v>
      </c>
      <c r="B10" s="8"/>
      <c r="C10" s="8"/>
      <c r="D10" s="8"/>
      <c r="E10" s="37">
        <f t="shared" si="0"/>
        <v>20000</v>
      </c>
      <c r="F10" s="25"/>
      <c r="G10" s="8"/>
      <c r="H10" s="8"/>
    </row>
    <row r="11" spans="1:12" s="4" customFormat="1" ht="18.75">
      <c r="A11" s="8">
        <v>7</v>
      </c>
      <c r="B11" s="8"/>
      <c r="C11" s="8"/>
      <c r="D11" s="8"/>
      <c r="E11" s="37">
        <f t="shared" si="0"/>
        <v>20000</v>
      </c>
      <c r="F11" s="25"/>
      <c r="G11" s="8"/>
      <c r="H11" s="8"/>
    </row>
    <row r="12" spans="1:12" s="4" customFormat="1" ht="18.75">
      <c r="A12" s="8">
        <v>8</v>
      </c>
      <c r="B12" s="8"/>
      <c r="C12" s="8"/>
      <c r="D12" s="8"/>
      <c r="E12" s="37">
        <f t="shared" si="0"/>
        <v>20000</v>
      </c>
      <c r="F12" s="25"/>
      <c r="G12" s="8"/>
      <c r="H12" s="8"/>
    </row>
    <row r="13" spans="1:12" s="4" customFormat="1" ht="18.75">
      <c r="A13" s="8">
        <v>9</v>
      </c>
      <c r="B13" s="8"/>
      <c r="C13" s="8"/>
      <c r="D13" s="8"/>
      <c r="E13" s="37">
        <f t="shared" si="0"/>
        <v>20000</v>
      </c>
      <c r="F13" s="25"/>
      <c r="G13" s="8"/>
      <c r="H13" s="8"/>
    </row>
    <row r="14" spans="1:12" s="4" customFormat="1" ht="18.75">
      <c r="A14" s="8">
        <v>10</v>
      </c>
      <c r="B14" s="8"/>
      <c r="C14" s="8"/>
      <c r="D14" s="8"/>
      <c r="E14" s="37">
        <f t="shared" si="0"/>
        <v>20000</v>
      </c>
      <c r="F14" s="25"/>
      <c r="G14" s="8"/>
      <c r="H14" s="8"/>
    </row>
    <row r="15" spans="1:12" s="4" customFormat="1" ht="18.75">
      <c r="A15" s="48">
        <v>11</v>
      </c>
      <c r="B15" s="8"/>
      <c r="C15" s="8"/>
      <c r="D15" s="8"/>
      <c r="E15" s="37">
        <f t="shared" si="0"/>
        <v>20000</v>
      </c>
      <c r="F15" s="25"/>
      <c r="G15" s="8"/>
      <c r="H15" s="8"/>
    </row>
    <row r="16" spans="1:12" s="4" customFormat="1" ht="18.75">
      <c r="A16" s="48">
        <v>12</v>
      </c>
      <c r="B16" s="8"/>
      <c r="C16" s="8"/>
      <c r="D16" s="8"/>
      <c r="E16" s="37">
        <f t="shared" si="0"/>
        <v>20000</v>
      </c>
      <c r="F16" s="25"/>
      <c r="G16" s="8"/>
      <c r="H16" s="8"/>
      <c r="L16" s="4" t="s">
        <v>49</v>
      </c>
    </row>
    <row r="17" spans="1:12" s="4" customFormat="1" ht="18.75">
      <c r="A17" s="48">
        <v>13</v>
      </c>
      <c r="B17" s="8"/>
      <c r="C17" s="8"/>
      <c r="D17" s="8"/>
      <c r="E17" s="37">
        <f t="shared" si="0"/>
        <v>20000</v>
      </c>
      <c r="F17" s="25"/>
      <c r="G17" s="8"/>
      <c r="H17" s="8"/>
      <c r="K17" s="4" t="s">
        <v>49</v>
      </c>
    </row>
    <row r="18" spans="1:12" s="4" customFormat="1" ht="18.75">
      <c r="A18" s="48">
        <v>14</v>
      </c>
      <c r="B18" s="8"/>
      <c r="C18" s="8"/>
      <c r="D18" s="8"/>
      <c r="E18" s="37">
        <f t="shared" si="0"/>
        <v>20000</v>
      </c>
      <c r="F18" s="25"/>
      <c r="G18" s="8"/>
      <c r="H18" s="8"/>
    </row>
    <row r="19" spans="1:12" s="4" customFormat="1" ht="18.75">
      <c r="A19" s="48">
        <v>15</v>
      </c>
      <c r="B19" s="8"/>
      <c r="C19" s="8"/>
      <c r="D19" s="8"/>
      <c r="E19" s="37">
        <f t="shared" si="0"/>
        <v>20000</v>
      </c>
      <c r="F19" s="25"/>
      <c r="G19" s="8"/>
      <c r="H19" s="8"/>
      <c r="K19" s="4" t="s">
        <v>49</v>
      </c>
    </row>
    <row r="20" spans="1:12" s="4" customFormat="1" ht="18.75">
      <c r="A20" s="48">
        <v>16</v>
      </c>
      <c r="B20" s="8"/>
      <c r="C20" s="8"/>
      <c r="D20" s="8"/>
      <c r="E20" s="37">
        <f t="shared" si="0"/>
        <v>20000</v>
      </c>
      <c r="F20" s="25"/>
      <c r="G20" s="8"/>
      <c r="H20" s="8"/>
    </row>
    <row r="21" spans="1:12" s="4" customFormat="1" ht="18.75">
      <c r="A21" s="48">
        <v>17</v>
      </c>
      <c r="B21" s="8"/>
      <c r="C21" s="8"/>
      <c r="D21" s="8"/>
      <c r="E21" s="37">
        <f t="shared" si="0"/>
        <v>20000</v>
      </c>
      <c r="F21" s="25"/>
      <c r="G21" s="8"/>
      <c r="H21" s="8"/>
    </row>
    <row r="22" spans="1:12" s="4" customFormat="1" ht="18.75">
      <c r="A22" s="48">
        <v>18</v>
      </c>
      <c r="B22" s="8"/>
      <c r="C22" s="8"/>
      <c r="D22" s="8"/>
      <c r="E22" s="37">
        <f t="shared" si="0"/>
        <v>20000</v>
      </c>
      <c r="F22" s="25"/>
      <c r="G22" s="8"/>
      <c r="H22" s="8"/>
    </row>
    <row r="23" spans="1:12" s="4" customFormat="1" ht="18.75">
      <c r="A23" s="48">
        <v>19</v>
      </c>
      <c r="B23" s="8"/>
      <c r="C23" s="8"/>
      <c r="D23" s="8"/>
      <c r="E23" s="37">
        <f t="shared" si="0"/>
        <v>20000</v>
      </c>
      <c r="F23" s="25"/>
      <c r="G23" s="8"/>
      <c r="H23" s="8"/>
    </row>
    <row r="24" spans="1:12" s="4" customFormat="1" ht="18.75">
      <c r="A24" s="12"/>
      <c r="B24" s="20"/>
      <c r="C24" s="35" t="s">
        <v>67</v>
      </c>
      <c r="D24" s="35"/>
      <c r="E24" s="105">
        <f t="shared" si="0"/>
        <v>20000</v>
      </c>
      <c r="F24" s="20"/>
      <c r="G24" s="20"/>
      <c r="H24" s="19"/>
      <c r="I24" s="49"/>
      <c r="J24" s="49"/>
      <c r="K24" s="49"/>
      <c r="L24" s="49"/>
    </row>
    <row r="25" spans="1:12" s="49" customFormat="1" ht="18.75">
      <c r="A25" s="11"/>
      <c r="B25" s="11"/>
      <c r="C25" s="77"/>
      <c r="D25" s="77"/>
      <c r="E25" s="78"/>
      <c r="F25" s="11"/>
      <c r="G25" s="11"/>
      <c r="H25" s="11"/>
    </row>
    <row r="26" spans="1:12" s="4" customFormat="1" ht="18.75">
      <c r="A26" s="4" t="s">
        <v>66</v>
      </c>
      <c r="E26" s="49"/>
      <c r="F26" s="49"/>
      <c r="G26" s="49"/>
      <c r="H26" s="49"/>
      <c r="I26" s="49"/>
      <c r="J26" s="49"/>
      <c r="K26" s="49"/>
      <c r="L26" s="49"/>
    </row>
    <row r="27" spans="1:12" s="4" customFormat="1" ht="39">
      <c r="A27" s="31" t="s">
        <v>56</v>
      </c>
      <c r="B27" s="32" t="s">
        <v>57</v>
      </c>
      <c r="C27" s="32" t="s">
        <v>58</v>
      </c>
      <c r="D27" s="32" t="s">
        <v>59</v>
      </c>
      <c r="E27" s="32" t="s">
        <v>60</v>
      </c>
      <c r="F27" s="32" t="s">
        <v>61</v>
      </c>
      <c r="G27" s="32" t="s">
        <v>62</v>
      </c>
      <c r="H27" s="31" t="s">
        <v>63</v>
      </c>
      <c r="I27" s="49"/>
      <c r="J27" s="49"/>
      <c r="K27" s="49"/>
      <c r="L27" s="49"/>
    </row>
    <row r="28" spans="1:12" s="4" customFormat="1" ht="19.5">
      <c r="A28" s="8">
        <v>1</v>
      </c>
      <c r="B28" s="33">
        <v>41006</v>
      </c>
      <c r="C28" s="8" t="s">
        <v>188</v>
      </c>
      <c r="D28" s="34"/>
      <c r="E28" s="50">
        <v>5000</v>
      </c>
      <c r="F28" s="79" t="s">
        <v>189</v>
      </c>
      <c r="G28" s="48" t="s">
        <v>190</v>
      </c>
      <c r="H28" s="48" t="s">
        <v>186</v>
      </c>
      <c r="I28" s="49"/>
      <c r="J28" s="49"/>
      <c r="K28" s="49"/>
      <c r="L28" s="49" t="s">
        <v>54</v>
      </c>
    </row>
    <row r="29" spans="1:12" s="4" customFormat="1" ht="18.75">
      <c r="A29" s="8">
        <v>2</v>
      </c>
      <c r="B29" s="8"/>
      <c r="C29" s="8"/>
      <c r="D29" s="8"/>
      <c r="E29" s="37">
        <f t="shared" ref="E29:E41" si="1">SUM(E28+D29)</f>
        <v>5000</v>
      </c>
      <c r="F29" s="48"/>
      <c r="G29" s="48"/>
      <c r="H29" s="48"/>
      <c r="I29" s="49"/>
      <c r="J29" s="49"/>
      <c r="K29" s="49"/>
      <c r="L29" s="49"/>
    </row>
    <row r="30" spans="1:12" s="4" customFormat="1" ht="18.75">
      <c r="A30" s="8">
        <v>3</v>
      </c>
      <c r="B30" s="8"/>
      <c r="C30" s="8"/>
      <c r="D30" s="8"/>
      <c r="E30" s="37">
        <f t="shared" si="1"/>
        <v>5000</v>
      </c>
      <c r="F30" s="48"/>
      <c r="G30" s="48"/>
      <c r="H30" s="48"/>
      <c r="I30" s="49"/>
      <c r="J30" s="49"/>
      <c r="K30" s="49"/>
      <c r="L30" s="49"/>
    </row>
    <row r="31" spans="1:12" s="4" customFormat="1" ht="18.75">
      <c r="A31" s="8">
        <v>4</v>
      </c>
      <c r="B31" s="8"/>
      <c r="C31" s="8"/>
      <c r="D31" s="8"/>
      <c r="E31" s="37">
        <f t="shared" si="1"/>
        <v>5000</v>
      </c>
      <c r="F31" s="48"/>
      <c r="G31" s="48"/>
      <c r="H31" s="48"/>
      <c r="I31" s="49"/>
      <c r="J31" s="49"/>
      <c r="K31" s="49"/>
      <c r="L31" s="49"/>
    </row>
    <row r="32" spans="1:12" s="4" customFormat="1" ht="18.75">
      <c r="A32" s="8">
        <v>5</v>
      </c>
      <c r="B32" s="8"/>
      <c r="C32" s="8"/>
      <c r="D32" s="8"/>
      <c r="E32" s="37">
        <f t="shared" si="1"/>
        <v>5000</v>
      </c>
      <c r="F32" s="48"/>
      <c r="G32" s="48"/>
      <c r="H32" s="48"/>
      <c r="I32" s="49"/>
    </row>
    <row r="33" spans="1:11" s="4" customFormat="1" ht="18.75">
      <c r="A33" s="48">
        <v>6</v>
      </c>
      <c r="B33" s="8"/>
      <c r="C33" s="8"/>
      <c r="D33" s="8"/>
      <c r="E33" s="37">
        <f t="shared" si="1"/>
        <v>5000</v>
      </c>
      <c r="F33" s="48"/>
      <c r="G33" s="48"/>
      <c r="H33" s="48"/>
      <c r="I33" s="49"/>
    </row>
    <row r="34" spans="1:11" s="4" customFormat="1" ht="18.75">
      <c r="A34" s="48">
        <v>7</v>
      </c>
      <c r="B34" s="8"/>
      <c r="C34" s="8"/>
      <c r="D34" s="8"/>
      <c r="E34" s="37">
        <f t="shared" si="1"/>
        <v>5000</v>
      </c>
      <c r="F34" s="48"/>
      <c r="G34" s="48"/>
      <c r="H34" s="48"/>
      <c r="I34" s="49"/>
    </row>
    <row r="35" spans="1:11" s="4" customFormat="1" ht="18.75">
      <c r="A35" s="48">
        <v>8</v>
      </c>
      <c r="B35" s="8"/>
      <c r="C35" s="8"/>
      <c r="D35" s="8"/>
      <c r="E35" s="37">
        <f t="shared" si="1"/>
        <v>5000</v>
      </c>
      <c r="F35" s="48"/>
      <c r="G35" s="48"/>
      <c r="H35" s="48"/>
      <c r="I35" s="49"/>
    </row>
    <row r="36" spans="1:11" s="4" customFormat="1" ht="18.75">
      <c r="A36" s="48">
        <v>9</v>
      </c>
      <c r="B36" s="8"/>
      <c r="C36" s="8"/>
      <c r="D36" s="8"/>
      <c r="E36" s="37">
        <f t="shared" si="1"/>
        <v>5000</v>
      </c>
      <c r="F36" s="48"/>
      <c r="G36" s="48"/>
      <c r="H36" s="48"/>
      <c r="I36" s="49"/>
    </row>
    <row r="37" spans="1:11" s="4" customFormat="1" ht="18.75">
      <c r="A37" s="48">
        <v>10</v>
      </c>
      <c r="B37" s="8"/>
      <c r="C37" s="8"/>
      <c r="D37" s="8"/>
      <c r="E37" s="37">
        <f t="shared" si="1"/>
        <v>5000</v>
      </c>
      <c r="F37" s="48"/>
      <c r="G37" s="48"/>
      <c r="H37" s="48"/>
      <c r="I37" s="49"/>
    </row>
    <row r="38" spans="1:11" s="4" customFormat="1" ht="18.75">
      <c r="A38" s="48">
        <v>11</v>
      </c>
      <c r="B38" s="8"/>
      <c r="C38" s="8"/>
      <c r="D38" s="8"/>
      <c r="E38" s="37">
        <f t="shared" si="1"/>
        <v>5000</v>
      </c>
      <c r="F38" s="48"/>
      <c r="G38" s="48"/>
      <c r="H38" s="48"/>
      <c r="I38" s="49"/>
    </row>
    <row r="39" spans="1:11" s="4" customFormat="1" ht="18.75">
      <c r="A39" s="48">
        <v>12</v>
      </c>
      <c r="B39" s="8"/>
      <c r="C39" s="8"/>
      <c r="D39" s="8"/>
      <c r="E39" s="37">
        <f t="shared" si="1"/>
        <v>5000</v>
      </c>
      <c r="F39" s="48"/>
      <c r="G39" s="48"/>
      <c r="H39" s="48"/>
      <c r="I39" s="49"/>
    </row>
    <row r="40" spans="1:11" s="4" customFormat="1" ht="19.5" thickBot="1">
      <c r="A40" s="48">
        <v>13</v>
      </c>
      <c r="B40" s="8"/>
      <c r="C40" s="8"/>
      <c r="D40" s="8"/>
      <c r="E40" s="37">
        <f t="shared" si="1"/>
        <v>5000</v>
      </c>
      <c r="F40" s="48"/>
      <c r="G40" s="48"/>
      <c r="H40" s="48"/>
      <c r="I40" s="47"/>
    </row>
    <row r="41" spans="1:11" ht="19.5" thickBot="1">
      <c r="A41" s="12"/>
      <c r="B41" s="20"/>
      <c r="C41" s="35" t="s">
        <v>67</v>
      </c>
      <c r="D41" s="35"/>
      <c r="E41" s="106">
        <f t="shared" si="1"/>
        <v>5000</v>
      </c>
      <c r="F41" s="20"/>
      <c r="G41" s="20"/>
      <c r="H41" s="38"/>
      <c r="I41" s="36"/>
      <c r="J41" s="46"/>
      <c r="K41" s="46" t="s">
        <v>68</v>
      </c>
    </row>
    <row r="50" spans="3:11">
      <c r="C50" t="s">
        <v>49</v>
      </c>
      <c r="E50" s="46"/>
      <c r="F50" s="46"/>
      <c r="G50" s="46"/>
      <c r="H50" s="46"/>
      <c r="I50" s="46"/>
      <c r="J50" s="46"/>
      <c r="K50" s="46"/>
    </row>
  </sheetData>
  <phoneticPr fontId="3"/>
  <pageMargins left="0.31496062992125984" right="0.31496062992125984" top="0.74803149606299213" bottom="0.74803149606299213" header="0.31496062992125984" footer="0.31496062992125984"/>
  <pageSetup paperSize="9" scale="72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5"/>
  <sheetViews>
    <sheetView zoomScale="80" zoomScaleNormal="80" workbookViewId="0">
      <selection activeCell="D10" sqref="D10"/>
    </sheetView>
  </sheetViews>
  <sheetFormatPr defaultRowHeight="13.5"/>
  <cols>
    <col min="1" max="1" width="10" bestFit="1" customWidth="1"/>
    <col min="2" max="2" width="10.875" bestFit="1" customWidth="1"/>
    <col min="3" max="3" width="10.625" customWidth="1"/>
    <col min="4" max="4" width="18.375" customWidth="1"/>
    <col min="5" max="5" width="18.125" customWidth="1"/>
    <col min="7" max="7" width="9" style="46"/>
    <col min="8" max="9" width="7.625" customWidth="1"/>
  </cols>
  <sheetData>
    <row r="1" spans="1:18" s="4" customFormat="1" ht="18.75">
      <c r="A1" s="4" t="s">
        <v>134</v>
      </c>
      <c r="G1" s="49"/>
    </row>
    <row r="2" spans="1:18" s="4" customFormat="1" ht="8.25" customHeight="1">
      <c r="G2" s="49"/>
    </row>
    <row r="3" spans="1:18" s="4" customFormat="1" ht="19.5">
      <c r="A3" s="139" t="s">
        <v>69</v>
      </c>
      <c r="B3" s="32" t="s">
        <v>144</v>
      </c>
      <c r="C3" s="139" t="s">
        <v>145</v>
      </c>
      <c r="D3" s="139"/>
      <c r="E3" s="139"/>
      <c r="F3" s="139"/>
      <c r="G3" s="143" t="s">
        <v>131</v>
      </c>
      <c r="H3" s="141" t="s">
        <v>70</v>
      </c>
      <c r="I3" s="142" t="s">
        <v>63</v>
      </c>
      <c r="J3" s="39"/>
      <c r="K3" s="39"/>
      <c r="L3" s="39"/>
      <c r="M3" s="39"/>
      <c r="N3" s="39"/>
      <c r="O3" s="39"/>
      <c r="P3" s="39"/>
      <c r="Q3" s="39"/>
      <c r="R3" s="39"/>
    </row>
    <row r="4" spans="1:18" s="4" customFormat="1" ht="19.5">
      <c r="A4" s="140"/>
      <c r="B4" s="2" t="s">
        <v>71</v>
      </c>
      <c r="C4" s="2" t="s">
        <v>0</v>
      </c>
      <c r="D4" s="2" t="s">
        <v>177</v>
      </c>
      <c r="E4" s="2" t="s">
        <v>72</v>
      </c>
      <c r="F4" s="2" t="s">
        <v>71</v>
      </c>
      <c r="G4" s="144"/>
      <c r="H4" s="141"/>
      <c r="I4" s="142"/>
      <c r="J4" s="40"/>
      <c r="K4" s="40"/>
      <c r="L4" s="39"/>
      <c r="M4" s="39"/>
      <c r="N4" s="39"/>
      <c r="O4" s="39"/>
      <c r="P4" s="39"/>
      <c r="Q4" s="39"/>
      <c r="R4" s="39"/>
    </row>
    <row r="5" spans="1:18" s="4" customFormat="1" ht="18.75">
      <c r="A5" s="33">
        <v>41000</v>
      </c>
      <c r="B5" s="34">
        <v>100000</v>
      </c>
      <c r="C5" s="48"/>
      <c r="D5" s="48"/>
      <c r="E5" s="48"/>
      <c r="F5" s="50"/>
      <c r="G5" s="50">
        <v>100000</v>
      </c>
      <c r="H5" s="8">
        <f t="shared" ref="H5:H36" si="0">SUM(O31)</f>
        <v>0</v>
      </c>
      <c r="I5" s="8"/>
    </row>
    <row r="6" spans="1:18" s="4" customFormat="1" ht="18.75">
      <c r="A6" s="33">
        <v>41001</v>
      </c>
      <c r="B6" s="8"/>
      <c r="C6" s="48" t="s">
        <v>125</v>
      </c>
      <c r="D6" s="48" t="s">
        <v>126</v>
      </c>
      <c r="E6" s="48" t="s">
        <v>127</v>
      </c>
      <c r="F6" s="50">
        <v>340</v>
      </c>
      <c r="G6" s="50">
        <f>SUM(G5-F6)</f>
        <v>99660</v>
      </c>
      <c r="H6" s="8">
        <f t="shared" si="0"/>
        <v>0</v>
      </c>
      <c r="I6" s="8"/>
    </row>
    <row r="7" spans="1:18" s="4" customFormat="1" ht="18.75">
      <c r="A7" s="33">
        <v>41002</v>
      </c>
      <c r="B7" s="8"/>
      <c r="C7" s="48" t="s">
        <v>128</v>
      </c>
      <c r="D7" s="48" t="s">
        <v>129</v>
      </c>
      <c r="E7" s="48" t="s">
        <v>130</v>
      </c>
      <c r="F7" s="50">
        <v>105</v>
      </c>
      <c r="G7" s="50">
        <f t="shared" ref="G7:G36" si="1">SUM(G6-F7)</f>
        <v>99555</v>
      </c>
      <c r="H7" s="8">
        <f t="shared" si="0"/>
        <v>0</v>
      </c>
      <c r="I7" s="8"/>
    </row>
    <row r="8" spans="1:18" s="4" customFormat="1" ht="18.75">
      <c r="A8" s="33">
        <v>41003</v>
      </c>
      <c r="B8" s="8"/>
      <c r="C8" s="48" t="s">
        <v>128</v>
      </c>
      <c r="D8" s="48" t="s">
        <v>132</v>
      </c>
      <c r="E8" s="48" t="s">
        <v>133</v>
      </c>
      <c r="F8" s="50">
        <v>4000</v>
      </c>
      <c r="G8" s="50">
        <f t="shared" si="1"/>
        <v>95555</v>
      </c>
      <c r="H8" s="8">
        <f t="shared" si="0"/>
        <v>0</v>
      </c>
      <c r="I8" s="8"/>
    </row>
    <row r="9" spans="1:18" s="4" customFormat="1" ht="18.75">
      <c r="A9" s="8"/>
      <c r="B9" s="8"/>
      <c r="C9" s="8"/>
      <c r="D9" s="8"/>
      <c r="E9" s="8"/>
      <c r="F9" s="8"/>
      <c r="G9" s="50">
        <f t="shared" si="1"/>
        <v>95555</v>
      </c>
      <c r="H9" s="8">
        <f t="shared" si="0"/>
        <v>0</v>
      </c>
      <c r="I9" s="8"/>
    </row>
    <row r="10" spans="1:18" s="4" customFormat="1" ht="18.75">
      <c r="A10" s="8"/>
      <c r="B10" s="8"/>
      <c r="C10" s="8"/>
      <c r="D10" s="8"/>
      <c r="E10" s="8"/>
      <c r="F10" s="8"/>
      <c r="G10" s="50">
        <f t="shared" si="1"/>
        <v>95555</v>
      </c>
      <c r="H10" s="8">
        <f t="shared" si="0"/>
        <v>0</v>
      </c>
      <c r="I10" s="8"/>
    </row>
    <row r="11" spans="1:18" s="4" customFormat="1" ht="18.75">
      <c r="A11" s="8"/>
      <c r="B11" s="8"/>
      <c r="C11" s="8"/>
      <c r="D11" s="8"/>
      <c r="E11" s="8"/>
      <c r="F11" s="8"/>
      <c r="G11" s="50">
        <f t="shared" si="1"/>
        <v>95555</v>
      </c>
      <c r="H11" s="8">
        <f t="shared" si="0"/>
        <v>0</v>
      </c>
      <c r="I11" s="8"/>
    </row>
    <row r="12" spans="1:18" s="4" customFormat="1" ht="18.75">
      <c r="A12" s="8"/>
      <c r="B12" s="8"/>
      <c r="C12" s="8"/>
      <c r="D12" s="8"/>
      <c r="E12" s="8"/>
      <c r="F12" s="8"/>
      <c r="G12" s="50">
        <f t="shared" si="1"/>
        <v>95555</v>
      </c>
      <c r="H12" s="8">
        <f t="shared" si="0"/>
        <v>0</v>
      </c>
      <c r="I12" s="8"/>
    </row>
    <row r="13" spans="1:18" s="4" customFormat="1" ht="18.75">
      <c r="A13" s="8"/>
      <c r="B13" s="8"/>
      <c r="C13" s="8"/>
      <c r="D13" s="8"/>
      <c r="E13" s="8"/>
      <c r="F13" s="8"/>
      <c r="G13" s="50">
        <f t="shared" si="1"/>
        <v>95555</v>
      </c>
      <c r="H13" s="8">
        <f t="shared" si="0"/>
        <v>0</v>
      </c>
      <c r="I13" s="8"/>
    </row>
    <row r="14" spans="1:18" s="4" customFormat="1" ht="18.75">
      <c r="A14" s="8"/>
      <c r="B14" s="8"/>
      <c r="C14" s="8"/>
      <c r="D14" s="8"/>
      <c r="E14" s="8"/>
      <c r="F14" s="8"/>
      <c r="G14" s="50">
        <f t="shared" si="1"/>
        <v>95555</v>
      </c>
      <c r="H14" s="8">
        <f t="shared" si="0"/>
        <v>0</v>
      </c>
      <c r="I14" s="8"/>
    </row>
    <row r="15" spans="1:18" s="4" customFormat="1" ht="18.75">
      <c r="A15" s="8"/>
      <c r="B15" s="8"/>
      <c r="C15" s="8"/>
      <c r="D15" s="8"/>
      <c r="E15" s="8"/>
      <c r="F15" s="8"/>
      <c r="G15" s="50">
        <f t="shared" si="1"/>
        <v>95555</v>
      </c>
      <c r="H15" s="8">
        <f t="shared" si="0"/>
        <v>0</v>
      </c>
      <c r="I15" s="8"/>
    </row>
    <row r="16" spans="1:18" s="4" customFormat="1" ht="18.75">
      <c r="A16" s="8"/>
      <c r="B16" s="8"/>
      <c r="C16" s="8"/>
      <c r="D16" s="8"/>
      <c r="E16" s="8"/>
      <c r="F16" s="8"/>
      <c r="G16" s="50">
        <f t="shared" si="1"/>
        <v>95555</v>
      </c>
      <c r="H16" s="8">
        <f t="shared" si="0"/>
        <v>0</v>
      </c>
      <c r="I16" s="8"/>
    </row>
    <row r="17" spans="1:9" s="4" customFormat="1" ht="18.75">
      <c r="A17" s="8"/>
      <c r="B17" s="8"/>
      <c r="C17" s="8"/>
      <c r="D17" s="8"/>
      <c r="E17" s="8"/>
      <c r="F17" s="8"/>
      <c r="G17" s="50">
        <f t="shared" si="1"/>
        <v>95555</v>
      </c>
      <c r="H17" s="8">
        <f t="shared" si="0"/>
        <v>0</v>
      </c>
      <c r="I17" s="8"/>
    </row>
    <row r="18" spans="1:9" s="4" customFormat="1" ht="18.75">
      <c r="A18" s="8"/>
      <c r="B18" s="8"/>
      <c r="C18" s="8"/>
      <c r="D18" s="8"/>
      <c r="E18" s="8"/>
      <c r="F18" s="8"/>
      <c r="G18" s="50">
        <f t="shared" si="1"/>
        <v>95555</v>
      </c>
      <c r="H18" s="8">
        <f t="shared" si="0"/>
        <v>0</v>
      </c>
      <c r="I18" s="8"/>
    </row>
    <row r="19" spans="1:9" s="4" customFormat="1" ht="18.75">
      <c r="A19" s="8"/>
      <c r="B19" s="8"/>
      <c r="C19" s="8"/>
      <c r="D19" s="8"/>
      <c r="E19" s="8"/>
      <c r="F19" s="8"/>
      <c r="G19" s="50">
        <f t="shared" si="1"/>
        <v>95555</v>
      </c>
      <c r="H19" s="8">
        <f t="shared" si="0"/>
        <v>0</v>
      </c>
      <c r="I19" s="8"/>
    </row>
    <row r="20" spans="1:9" s="4" customFormat="1" ht="18.75">
      <c r="A20" s="8"/>
      <c r="B20" s="8"/>
      <c r="C20" s="8"/>
      <c r="D20" s="8"/>
      <c r="E20" s="8"/>
      <c r="F20" s="8"/>
      <c r="G20" s="50">
        <f t="shared" si="1"/>
        <v>95555</v>
      </c>
      <c r="H20" s="8">
        <f t="shared" si="0"/>
        <v>0</v>
      </c>
      <c r="I20" s="8"/>
    </row>
    <row r="21" spans="1:9" s="4" customFormat="1" ht="18.75">
      <c r="A21" s="8"/>
      <c r="B21" s="8"/>
      <c r="C21" s="8"/>
      <c r="D21" s="8"/>
      <c r="E21" s="8"/>
      <c r="F21" s="8"/>
      <c r="G21" s="50">
        <f t="shared" si="1"/>
        <v>95555</v>
      </c>
      <c r="H21" s="8">
        <f t="shared" si="0"/>
        <v>0</v>
      </c>
      <c r="I21" s="8"/>
    </row>
    <row r="22" spans="1:9" s="4" customFormat="1" ht="18.75">
      <c r="A22" s="8"/>
      <c r="B22" s="8"/>
      <c r="C22" s="8"/>
      <c r="D22" s="8"/>
      <c r="E22" s="8"/>
      <c r="F22" s="8"/>
      <c r="G22" s="50">
        <f t="shared" si="1"/>
        <v>95555</v>
      </c>
      <c r="H22" s="8">
        <f t="shared" si="0"/>
        <v>0</v>
      </c>
      <c r="I22" s="8"/>
    </row>
    <row r="23" spans="1:9" s="4" customFormat="1" ht="18.75">
      <c r="A23" s="8"/>
      <c r="B23" s="8"/>
      <c r="C23" s="8"/>
      <c r="D23" s="8"/>
      <c r="E23" s="8"/>
      <c r="F23" s="8"/>
      <c r="G23" s="50">
        <f t="shared" si="1"/>
        <v>95555</v>
      </c>
      <c r="H23" s="8">
        <f t="shared" si="0"/>
        <v>0</v>
      </c>
      <c r="I23" s="8"/>
    </row>
    <row r="24" spans="1:9" s="4" customFormat="1" ht="18.75">
      <c r="A24" s="8"/>
      <c r="B24" s="8"/>
      <c r="C24" s="8"/>
      <c r="D24" s="8"/>
      <c r="E24" s="8"/>
      <c r="F24" s="8"/>
      <c r="G24" s="50">
        <f t="shared" si="1"/>
        <v>95555</v>
      </c>
      <c r="H24" s="8">
        <f t="shared" si="0"/>
        <v>0</v>
      </c>
      <c r="I24" s="8"/>
    </row>
    <row r="25" spans="1:9" s="4" customFormat="1" ht="18.75">
      <c r="A25" s="8"/>
      <c r="B25" s="8"/>
      <c r="C25" s="8"/>
      <c r="D25" s="8"/>
      <c r="E25" s="8"/>
      <c r="F25" s="8"/>
      <c r="G25" s="50">
        <f t="shared" si="1"/>
        <v>95555</v>
      </c>
      <c r="H25" s="8">
        <f t="shared" si="0"/>
        <v>0</v>
      </c>
      <c r="I25" s="8"/>
    </row>
    <row r="26" spans="1:9" s="4" customFormat="1" ht="18.75">
      <c r="A26" s="8"/>
      <c r="B26" s="8"/>
      <c r="C26" s="8"/>
      <c r="D26" s="8"/>
      <c r="E26" s="8"/>
      <c r="F26" s="8"/>
      <c r="G26" s="50">
        <f t="shared" si="1"/>
        <v>95555</v>
      </c>
      <c r="H26" s="8">
        <f t="shared" si="0"/>
        <v>0</v>
      </c>
      <c r="I26" s="8"/>
    </row>
    <row r="27" spans="1:9" s="4" customFormat="1" ht="18.75">
      <c r="A27" s="8"/>
      <c r="B27" s="8"/>
      <c r="C27" s="8"/>
      <c r="D27" s="8"/>
      <c r="E27" s="8"/>
      <c r="F27" s="8"/>
      <c r="G27" s="50">
        <f t="shared" si="1"/>
        <v>95555</v>
      </c>
      <c r="H27" s="8">
        <f t="shared" si="0"/>
        <v>0</v>
      </c>
      <c r="I27" s="8"/>
    </row>
    <row r="28" spans="1:9" s="4" customFormat="1" ht="18.75">
      <c r="A28" s="8"/>
      <c r="B28" s="8"/>
      <c r="C28" s="8"/>
      <c r="D28" s="8"/>
      <c r="E28" s="8"/>
      <c r="F28" s="8"/>
      <c r="G28" s="50">
        <f t="shared" si="1"/>
        <v>95555</v>
      </c>
      <c r="H28" s="8">
        <f t="shared" si="0"/>
        <v>0</v>
      </c>
      <c r="I28" s="8"/>
    </row>
    <row r="29" spans="1:9" s="4" customFormat="1" ht="18.75">
      <c r="A29" s="8"/>
      <c r="B29" s="8"/>
      <c r="C29" s="8"/>
      <c r="D29" s="8"/>
      <c r="E29" s="8"/>
      <c r="F29" s="8"/>
      <c r="G29" s="50">
        <f t="shared" si="1"/>
        <v>95555</v>
      </c>
      <c r="H29" s="8">
        <f t="shared" si="0"/>
        <v>0</v>
      </c>
      <c r="I29" s="8"/>
    </row>
    <row r="30" spans="1:9" s="4" customFormat="1" ht="18.75">
      <c r="A30" s="8"/>
      <c r="B30" s="8"/>
      <c r="C30" s="8"/>
      <c r="D30" s="8"/>
      <c r="E30" s="8"/>
      <c r="F30" s="8"/>
      <c r="G30" s="50">
        <f t="shared" si="1"/>
        <v>95555</v>
      </c>
      <c r="H30" s="8">
        <f t="shared" si="0"/>
        <v>0</v>
      </c>
      <c r="I30" s="8"/>
    </row>
    <row r="31" spans="1:9" s="4" customFormat="1" ht="18.75">
      <c r="A31" s="8"/>
      <c r="B31" s="8"/>
      <c r="C31" s="8"/>
      <c r="D31" s="8"/>
      <c r="E31" s="8"/>
      <c r="F31" s="8"/>
      <c r="G31" s="50">
        <f t="shared" si="1"/>
        <v>95555</v>
      </c>
      <c r="H31" s="8">
        <f t="shared" si="0"/>
        <v>0</v>
      </c>
      <c r="I31" s="8"/>
    </row>
    <row r="32" spans="1:9" s="4" customFormat="1" ht="18.75">
      <c r="A32" s="8"/>
      <c r="B32" s="8"/>
      <c r="C32" s="8"/>
      <c r="D32" s="8"/>
      <c r="E32" s="8"/>
      <c r="F32" s="8"/>
      <c r="G32" s="50">
        <f t="shared" si="1"/>
        <v>95555</v>
      </c>
      <c r="H32" s="8">
        <f t="shared" si="0"/>
        <v>0</v>
      </c>
      <c r="I32" s="8"/>
    </row>
    <row r="33" spans="1:9" s="4" customFormat="1" ht="18.75">
      <c r="A33" s="8"/>
      <c r="B33" s="8"/>
      <c r="C33" s="8"/>
      <c r="D33" s="8"/>
      <c r="E33" s="8"/>
      <c r="F33" s="8"/>
      <c r="G33" s="50">
        <f t="shared" si="1"/>
        <v>95555</v>
      </c>
      <c r="H33" s="8">
        <f t="shared" si="0"/>
        <v>0</v>
      </c>
      <c r="I33" s="8"/>
    </row>
    <row r="34" spans="1:9" s="4" customFormat="1" ht="18.75">
      <c r="A34" s="8"/>
      <c r="B34" s="8"/>
      <c r="C34" s="8"/>
      <c r="D34" s="8"/>
      <c r="E34" s="8"/>
      <c r="F34" s="8"/>
      <c r="G34" s="50">
        <f t="shared" si="1"/>
        <v>95555</v>
      </c>
      <c r="H34" s="8">
        <f t="shared" si="0"/>
        <v>0</v>
      </c>
      <c r="I34" s="8"/>
    </row>
    <row r="35" spans="1:9" s="4" customFormat="1" ht="19.5" thickBot="1">
      <c r="A35" s="8"/>
      <c r="B35" s="8"/>
      <c r="C35" s="8"/>
      <c r="D35" s="8"/>
      <c r="E35" s="8"/>
      <c r="F35" s="10"/>
      <c r="G35" s="51">
        <f t="shared" si="1"/>
        <v>95555</v>
      </c>
      <c r="H35" s="10">
        <f t="shared" si="0"/>
        <v>0</v>
      </c>
      <c r="I35" s="8"/>
    </row>
    <row r="36" spans="1:9" s="4" customFormat="1" ht="19.5" thickBot="1">
      <c r="A36" s="12"/>
      <c r="B36" s="20"/>
      <c r="C36" s="20"/>
      <c r="D36" s="20"/>
      <c r="E36" s="20" t="s">
        <v>176</v>
      </c>
      <c r="F36" s="24"/>
      <c r="G36" s="52">
        <f t="shared" si="1"/>
        <v>95555</v>
      </c>
      <c r="H36" s="24">
        <f t="shared" si="0"/>
        <v>0</v>
      </c>
      <c r="I36" s="19" t="s">
        <v>74</v>
      </c>
    </row>
    <row r="37" spans="1:9" s="4" customFormat="1" ht="18.75">
      <c r="G37" s="49"/>
    </row>
    <row r="38" spans="1:9" s="4" customFormat="1" ht="18.75">
      <c r="G38" s="49"/>
    </row>
    <row r="39" spans="1:9" s="4" customFormat="1" ht="18.75">
      <c r="G39" s="49"/>
    </row>
    <row r="40" spans="1:9" s="4" customFormat="1" ht="18.75">
      <c r="G40" s="49"/>
    </row>
    <row r="41" spans="1:9" s="4" customFormat="1" ht="18.75">
      <c r="G41" s="49"/>
    </row>
    <row r="42" spans="1:9" s="4" customFormat="1" ht="18.75">
      <c r="G42" s="49"/>
    </row>
    <row r="43" spans="1:9" s="4" customFormat="1" ht="18.75">
      <c r="G43" s="49"/>
    </row>
    <row r="44" spans="1:9" s="4" customFormat="1" ht="18.75">
      <c r="G44" s="49"/>
    </row>
    <row r="45" spans="1:9" s="4" customFormat="1" ht="18.75">
      <c r="G45" s="49"/>
    </row>
    <row r="46" spans="1:9" s="4" customFormat="1" ht="18.75">
      <c r="G46" s="49"/>
    </row>
    <row r="47" spans="1:9" s="4" customFormat="1" ht="18.75">
      <c r="G47" s="49"/>
    </row>
    <row r="48" spans="1:9" s="4" customFormat="1" ht="18.75">
      <c r="G48" s="49"/>
    </row>
    <row r="49" spans="7:7" s="4" customFormat="1" ht="18.75">
      <c r="G49" s="49"/>
    </row>
    <row r="50" spans="7:7" s="4" customFormat="1" ht="18.75">
      <c r="G50" s="49"/>
    </row>
    <row r="51" spans="7:7" s="4" customFormat="1" ht="18.75">
      <c r="G51" s="49"/>
    </row>
    <row r="52" spans="7:7" s="4" customFormat="1" ht="18.75">
      <c r="G52" s="49"/>
    </row>
    <row r="53" spans="7:7" s="4" customFormat="1" ht="18.75">
      <c r="G53" s="49"/>
    </row>
    <row r="54" spans="7:7" s="4" customFormat="1" ht="18.75">
      <c r="G54" s="49"/>
    </row>
    <row r="55" spans="7:7" s="4" customFormat="1" ht="18.75">
      <c r="G55" s="49"/>
    </row>
    <row r="56" spans="7:7" s="4" customFormat="1" ht="18.75">
      <c r="G56" s="49"/>
    </row>
    <row r="57" spans="7:7" s="4" customFormat="1" ht="18.75">
      <c r="G57" s="49"/>
    </row>
    <row r="58" spans="7:7" s="4" customFormat="1" ht="18.75">
      <c r="G58" s="49"/>
    </row>
    <row r="59" spans="7:7" s="4" customFormat="1" ht="18.75">
      <c r="G59" s="49"/>
    </row>
    <row r="60" spans="7:7" s="4" customFormat="1" ht="18.75">
      <c r="G60" s="49"/>
    </row>
    <row r="61" spans="7:7" s="4" customFormat="1" ht="18.75">
      <c r="G61" s="49"/>
    </row>
    <row r="62" spans="7:7" s="4" customFormat="1" ht="18.75">
      <c r="G62" s="49"/>
    </row>
    <row r="63" spans="7:7" s="4" customFormat="1" ht="18.75">
      <c r="G63" s="49"/>
    </row>
    <row r="64" spans="7:7" s="4" customFormat="1" ht="18.75">
      <c r="G64" s="49"/>
    </row>
    <row r="65" spans="7:7" s="4" customFormat="1" ht="18.75">
      <c r="G65" s="49"/>
    </row>
    <row r="66" spans="7:7" s="4" customFormat="1" ht="18.75">
      <c r="G66" s="49"/>
    </row>
    <row r="67" spans="7:7" s="4" customFormat="1" ht="18.75">
      <c r="G67" s="49"/>
    </row>
    <row r="68" spans="7:7" s="4" customFormat="1" ht="18.75">
      <c r="G68" s="49"/>
    </row>
    <row r="69" spans="7:7" s="4" customFormat="1" ht="18.75">
      <c r="G69" s="49"/>
    </row>
    <row r="70" spans="7:7" s="4" customFormat="1" ht="18.75">
      <c r="G70" s="49"/>
    </row>
    <row r="71" spans="7:7" s="4" customFormat="1" ht="18.75">
      <c r="G71" s="49"/>
    </row>
    <row r="72" spans="7:7" s="4" customFormat="1" ht="18.75">
      <c r="G72" s="49"/>
    </row>
    <row r="73" spans="7:7" s="4" customFormat="1" ht="18.75">
      <c r="G73" s="49"/>
    </row>
    <row r="74" spans="7:7" s="4" customFormat="1" ht="18.75">
      <c r="G74" s="49"/>
    </row>
    <row r="75" spans="7:7" s="4" customFormat="1" ht="18.75">
      <c r="G75" s="49"/>
    </row>
    <row r="76" spans="7:7" s="4" customFormat="1" ht="18.75">
      <c r="G76" s="49"/>
    </row>
    <row r="77" spans="7:7" s="4" customFormat="1" ht="18.75">
      <c r="G77" s="49"/>
    </row>
    <row r="78" spans="7:7" s="4" customFormat="1" ht="18.75">
      <c r="G78" s="49"/>
    </row>
    <row r="79" spans="7:7" s="4" customFormat="1" ht="18.75">
      <c r="G79" s="49"/>
    </row>
    <row r="80" spans="7:7" s="4" customFormat="1" ht="18.75">
      <c r="G80" s="49"/>
    </row>
    <row r="81" spans="7:7" s="4" customFormat="1" ht="18.75">
      <c r="G81" s="49"/>
    </row>
    <row r="82" spans="7:7" s="4" customFormat="1" ht="18.75">
      <c r="G82" s="49"/>
    </row>
    <row r="83" spans="7:7" s="4" customFormat="1" ht="18.75">
      <c r="G83" s="49"/>
    </row>
    <row r="84" spans="7:7" s="4" customFormat="1" ht="18.75">
      <c r="G84" s="49"/>
    </row>
    <row r="85" spans="7:7" s="4" customFormat="1" ht="18.75">
      <c r="G85" s="49"/>
    </row>
    <row r="86" spans="7:7" s="4" customFormat="1" ht="18.75">
      <c r="G86" s="49"/>
    </row>
    <row r="87" spans="7:7" s="4" customFormat="1" ht="18.75">
      <c r="G87" s="49"/>
    </row>
    <row r="88" spans="7:7" s="4" customFormat="1" ht="18.75">
      <c r="G88" s="49"/>
    </row>
    <row r="89" spans="7:7" s="4" customFormat="1" ht="18.75">
      <c r="G89" s="49"/>
    </row>
    <row r="90" spans="7:7" s="4" customFormat="1" ht="18.75">
      <c r="G90" s="49"/>
    </row>
    <row r="91" spans="7:7" s="4" customFormat="1" ht="18.75">
      <c r="G91" s="49"/>
    </row>
    <row r="92" spans="7:7" s="4" customFormat="1" ht="18.75">
      <c r="G92" s="49"/>
    </row>
    <row r="93" spans="7:7" s="4" customFormat="1" ht="18.75">
      <c r="G93" s="49"/>
    </row>
    <row r="94" spans="7:7" s="4" customFormat="1" ht="18.75">
      <c r="G94" s="49"/>
    </row>
    <row r="95" spans="7:7" s="4" customFormat="1" ht="18.75">
      <c r="G95" s="49"/>
    </row>
    <row r="96" spans="7:7" s="4" customFormat="1" ht="18.75">
      <c r="G96" s="49"/>
    </row>
    <row r="97" spans="7:7" s="4" customFormat="1" ht="18.75">
      <c r="G97" s="49"/>
    </row>
    <row r="98" spans="7:7" s="4" customFormat="1" ht="18.75">
      <c r="G98" s="49"/>
    </row>
    <row r="99" spans="7:7" s="4" customFormat="1" ht="18.75">
      <c r="G99" s="49"/>
    </row>
    <row r="100" spans="7:7" s="4" customFormat="1" ht="18.75">
      <c r="G100" s="49"/>
    </row>
    <row r="101" spans="7:7" s="4" customFormat="1" ht="18.75">
      <c r="G101" s="49"/>
    </row>
    <row r="102" spans="7:7" s="4" customFormat="1" ht="18.75">
      <c r="G102" s="49"/>
    </row>
    <row r="103" spans="7:7" s="4" customFormat="1" ht="18.75">
      <c r="G103" s="49"/>
    </row>
    <row r="104" spans="7:7" s="4" customFormat="1" ht="18.75">
      <c r="G104" s="49"/>
    </row>
    <row r="105" spans="7:7" s="4" customFormat="1" ht="18.75">
      <c r="G105" s="49"/>
    </row>
    <row r="106" spans="7:7" s="4" customFormat="1" ht="18.75">
      <c r="G106" s="49"/>
    </row>
    <row r="107" spans="7:7" s="4" customFormat="1" ht="18.75">
      <c r="G107" s="49"/>
    </row>
    <row r="108" spans="7:7" s="4" customFormat="1" ht="18.75">
      <c r="G108" s="49"/>
    </row>
    <row r="109" spans="7:7" s="4" customFormat="1" ht="18.75">
      <c r="G109" s="49"/>
    </row>
    <row r="110" spans="7:7" s="4" customFormat="1" ht="18.75">
      <c r="G110" s="49"/>
    </row>
    <row r="111" spans="7:7" s="4" customFormat="1" ht="18.75">
      <c r="G111" s="49"/>
    </row>
    <row r="112" spans="7:7" s="4" customFormat="1" ht="18.75">
      <c r="G112" s="49"/>
    </row>
    <row r="113" spans="7:7" s="4" customFormat="1" ht="18.75">
      <c r="G113" s="49"/>
    </row>
    <row r="114" spans="7:7" s="4" customFormat="1" ht="18.75">
      <c r="G114" s="49"/>
    </row>
    <row r="115" spans="7:7" s="4" customFormat="1" ht="18.75">
      <c r="G115" s="49"/>
    </row>
    <row r="116" spans="7:7" s="4" customFormat="1" ht="18.75">
      <c r="G116" s="49"/>
    </row>
    <row r="117" spans="7:7" s="4" customFormat="1" ht="18.75">
      <c r="G117" s="49"/>
    </row>
    <row r="118" spans="7:7" s="4" customFormat="1" ht="18.75">
      <c r="G118" s="49"/>
    </row>
    <row r="119" spans="7:7" s="4" customFormat="1" ht="18.75">
      <c r="G119" s="49"/>
    </row>
    <row r="120" spans="7:7" s="4" customFormat="1" ht="18.75">
      <c r="G120" s="49"/>
    </row>
    <row r="121" spans="7:7" s="4" customFormat="1" ht="18.75">
      <c r="G121" s="49"/>
    </row>
    <row r="122" spans="7:7" s="4" customFormat="1" ht="18.75">
      <c r="G122" s="49"/>
    </row>
    <row r="123" spans="7:7" s="4" customFormat="1" ht="18.75">
      <c r="G123" s="49"/>
    </row>
    <row r="124" spans="7:7" s="4" customFormat="1" ht="18.75">
      <c r="G124" s="49"/>
    </row>
    <row r="125" spans="7:7" s="4" customFormat="1" ht="18.75">
      <c r="G125" s="49"/>
    </row>
    <row r="126" spans="7:7" s="4" customFormat="1" ht="18.75">
      <c r="G126" s="49"/>
    </row>
    <row r="127" spans="7:7" s="4" customFormat="1" ht="18.75">
      <c r="G127" s="49"/>
    </row>
    <row r="128" spans="7:7" s="4" customFormat="1" ht="18.75">
      <c r="G128" s="49"/>
    </row>
    <row r="129" spans="7:7" s="4" customFormat="1" ht="18.75">
      <c r="G129" s="49"/>
    </row>
    <row r="130" spans="7:7" s="4" customFormat="1" ht="18.75">
      <c r="G130" s="49"/>
    </row>
    <row r="131" spans="7:7" s="4" customFormat="1" ht="18.75">
      <c r="G131" s="49"/>
    </row>
    <row r="132" spans="7:7" s="4" customFormat="1" ht="18.75">
      <c r="G132" s="49"/>
    </row>
    <row r="133" spans="7:7" s="4" customFormat="1" ht="18.75">
      <c r="G133" s="49"/>
    </row>
    <row r="134" spans="7:7" s="4" customFormat="1" ht="18.75">
      <c r="G134" s="49"/>
    </row>
    <row r="135" spans="7:7" s="4" customFormat="1" ht="18.75">
      <c r="G135" s="49"/>
    </row>
    <row r="136" spans="7:7" s="4" customFormat="1" ht="18.75">
      <c r="G136" s="49"/>
    </row>
    <row r="137" spans="7:7" s="4" customFormat="1" ht="18.75">
      <c r="G137" s="49"/>
    </row>
    <row r="138" spans="7:7" s="4" customFormat="1" ht="18.75">
      <c r="G138" s="49"/>
    </row>
    <row r="139" spans="7:7" s="4" customFormat="1" ht="18.75">
      <c r="G139" s="49"/>
    </row>
    <row r="140" spans="7:7" s="4" customFormat="1" ht="18.75">
      <c r="G140" s="49"/>
    </row>
    <row r="141" spans="7:7" s="4" customFormat="1" ht="18.75">
      <c r="G141" s="49"/>
    </row>
    <row r="142" spans="7:7" s="4" customFormat="1" ht="18.75">
      <c r="G142" s="49"/>
    </row>
    <row r="143" spans="7:7" s="4" customFormat="1" ht="18.75">
      <c r="G143" s="49"/>
    </row>
    <row r="144" spans="7:7" s="4" customFormat="1" ht="18.75">
      <c r="G144" s="49"/>
    </row>
    <row r="145" spans="7:7" s="4" customFormat="1" ht="18.75">
      <c r="G145" s="49"/>
    </row>
    <row r="146" spans="7:7" s="4" customFormat="1" ht="18.75">
      <c r="G146" s="49"/>
    </row>
    <row r="147" spans="7:7" s="4" customFormat="1" ht="18.75">
      <c r="G147" s="49"/>
    </row>
    <row r="148" spans="7:7" s="4" customFormat="1" ht="18.75">
      <c r="G148" s="49"/>
    </row>
    <row r="149" spans="7:7" s="4" customFormat="1" ht="18.75">
      <c r="G149" s="49"/>
    </row>
    <row r="150" spans="7:7" s="4" customFormat="1" ht="18.75">
      <c r="G150" s="49"/>
    </row>
    <row r="151" spans="7:7" s="4" customFormat="1" ht="18.75">
      <c r="G151" s="49"/>
    </row>
    <row r="152" spans="7:7" s="4" customFormat="1" ht="18.75">
      <c r="G152" s="49"/>
    </row>
    <row r="153" spans="7:7" s="4" customFormat="1" ht="18.75">
      <c r="G153" s="49"/>
    </row>
    <row r="154" spans="7:7" s="4" customFormat="1" ht="18.75">
      <c r="G154" s="49"/>
    </row>
    <row r="155" spans="7:7" s="4" customFormat="1" ht="18.75">
      <c r="G155" s="49"/>
    </row>
    <row r="156" spans="7:7" s="4" customFormat="1" ht="18.75">
      <c r="G156" s="49"/>
    </row>
    <row r="157" spans="7:7" s="4" customFormat="1" ht="18.75">
      <c r="G157" s="49"/>
    </row>
    <row r="158" spans="7:7" s="4" customFormat="1" ht="18.75">
      <c r="G158" s="49"/>
    </row>
    <row r="159" spans="7:7" s="4" customFormat="1" ht="18.75">
      <c r="G159" s="49"/>
    </row>
    <row r="160" spans="7:7" s="4" customFormat="1" ht="18.75">
      <c r="G160" s="49"/>
    </row>
    <row r="161" spans="7:7" s="4" customFormat="1" ht="18.75">
      <c r="G161" s="49"/>
    </row>
    <row r="162" spans="7:7" s="4" customFormat="1" ht="18.75">
      <c r="G162" s="49"/>
    </row>
    <row r="163" spans="7:7" s="4" customFormat="1" ht="18.75">
      <c r="G163" s="49"/>
    </row>
    <row r="164" spans="7:7" s="4" customFormat="1" ht="18.75">
      <c r="G164" s="49"/>
    </row>
    <row r="165" spans="7:7" s="4" customFormat="1" ht="18.75">
      <c r="G165" s="49"/>
    </row>
    <row r="166" spans="7:7" s="4" customFormat="1" ht="18.75">
      <c r="G166" s="49"/>
    </row>
    <row r="167" spans="7:7" s="4" customFormat="1" ht="18.75">
      <c r="G167" s="49"/>
    </row>
    <row r="168" spans="7:7" s="4" customFormat="1" ht="18.75">
      <c r="G168" s="49"/>
    </row>
    <row r="169" spans="7:7" s="4" customFormat="1" ht="18.75">
      <c r="G169" s="49"/>
    </row>
    <row r="170" spans="7:7" s="4" customFormat="1" ht="18.75">
      <c r="G170" s="49"/>
    </row>
    <row r="171" spans="7:7" s="4" customFormat="1" ht="18.75">
      <c r="G171" s="49"/>
    </row>
    <row r="172" spans="7:7" s="4" customFormat="1" ht="18.75">
      <c r="G172" s="49"/>
    </row>
    <row r="173" spans="7:7" s="4" customFormat="1" ht="18.75">
      <c r="G173" s="49"/>
    </row>
    <row r="174" spans="7:7" s="4" customFormat="1" ht="18.75">
      <c r="G174" s="49"/>
    </row>
    <row r="175" spans="7:7" s="4" customFormat="1" ht="18.75">
      <c r="G175" s="49"/>
    </row>
    <row r="176" spans="7:7" s="4" customFormat="1" ht="18.75">
      <c r="G176" s="49"/>
    </row>
    <row r="177" spans="7:7" s="4" customFormat="1" ht="18.75">
      <c r="G177" s="49"/>
    </row>
    <row r="178" spans="7:7" s="4" customFormat="1" ht="18.75">
      <c r="G178" s="49"/>
    </row>
    <row r="179" spans="7:7" s="4" customFormat="1" ht="18.75">
      <c r="G179" s="49"/>
    </row>
    <row r="180" spans="7:7" s="4" customFormat="1" ht="18.75">
      <c r="G180" s="49"/>
    </row>
    <row r="181" spans="7:7" s="4" customFormat="1" ht="18.75">
      <c r="G181" s="49"/>
    </row>
    <row r="182" spans="7:7" s="4" customFormat="1" ht="18.75">
      <c r="G182" s="49"/>
    </row>
    <row r="183" spans="7:7" s="4" customFormat="1" ht="18.75">
      <c r="G183" s="49"/>
    </row>
    <row r="184" spans="7:7" s="4" customFormat="1" ht="18.75">
      <c r="G184" s="49"/>
    </row>
    <row r="185" spans="7:7" s="4" customFormat="1" ht="18.75">
      <c r="G185" s="49"/>
    </row>
    <row r="186" spans="7:7" s="4" customFormat="1" ht="18.75">
      <c r="G186" s="49"/>
    </row>
    <row r="187" spans="7:7" s="4" customFormat="1" ht="18.75">
      <c r="G187" s="49"/>
    </row>
    <row r="188" spans="7:7" s="4" customFormat="1" ht="18.75">
      <c r="G188" s="49"/>
    </row>
    <row r="189" spans="7:7" s="4" customFormat="1" ht="18.75">
      <c r="G189" s="49"/>
    </row>
    <row r="190" spans="7:7" s="4" customFormat="1" ht="18.75">
      <c r="G190" s="49"/>
    </row>
    <row r="191" spans="7:7" s="4" customFormat="1" ht="18.75">
      <c r="G191" s="49"/>
    </row>
    <row r="192" spans="7:7" s="4" customFormat="1" ht="18.75">
      <c r="G192" s="49"/>
    </row>
    <row r="193" spans="7:7" s="4" customFormat="1" ht="18.75">
      <c r="G193" s="49"/>
    </row>
    <row r="194" spans="7:7" s="4" customFormat="1" ht="18.75">
      <c r="G194" s="49"/>
    </row>
    <row r="195" spans="7:7" s="4" customFormat="1" ht="18.75">
      <c r="G195" s="49"/>
    </row>
    <row r="196" spans="7:7" s="4" customFormat="1" ht="18.75">
      <c r="G196" s="49"/>
    </row>
    <row r="197" spans="7:7" s="4" customFormat="1" ht="18.75">
      <c r="G197" s="49"/>
    </row>
    <row r="198" spans="7:7" s="4" customFormat="1" ht="18.75">
      <c r="G198" s="49"/>
    </row>
    <row r="199" spans="7:7" s="4" customFormat="1" ht="18.75">
      <c r="G199" s="49"/>
    </row>
    <row r="200" spans="7:7" s="4" customFormat="1" ht="18.75">
      <c r="G200" s="49"/>
    </row>
    <row r="201" spans="7:7" s="4" customFormat="1" ht="18.75">
      <c r="G201" s="49"/>
    </row>
    <row r="202" spans="7:7" s="4" customFormat="1" ht="18.75">
      <c r="G202" s="49"/>
    </row>
    <row r="203" spans="7:7" s="4" customFormat="1" ht="18.75">
      <c r="G203" s="49"/>
    </row>
    <row r="204" spans="7:7" s="4" customFormat="1" ht="18.75">
      <c r="G204" s="49"/>
    </row>
    <row r="205" spans="7:7" s="4" customFormat="1" ht="18.75">
      <c r="G205" s="49"/>
    </row>
    <row r="206" spans="7:7" s="4" customFormat="1" ht="18.75">
      <c r="G206" s="49"/>
    </row>
    <row r="207" spans="7:7" s="4" customFormat="1" ht="18.75">
      <c r="G207" s="49"/>
    </row>
    <row r="208" spans="7:7" s="4" customFormat="1" ht="18.75">
      <c r="G208" s="49"/>
    </row>
    <row r="209" spans="7:7" s="4" customFormat="1" ht="18.75">
      <c r="G209" s="49"/>
    </row>
    <row r="210" spans="7:7" s="4" customFormat="1" ht="18.75">
      <c r="G210" s="49"/>
    </row>
    <row r="211" spans="7:7" s="4" customFormat="1" ht="18.75">
      <c r="G211" s="49"/>
    </row>
    <row r="212" spans="7:7" s="4" customFormat="1" ht="18.75">
      <c r="G212" s="49"/>
    </row>
    <row r="213" spans="7:7" s="4" customFormat="1" ht="18.75">
      <c r="G213" s="49"/>
    </row>
    <row r="214" spans="7:7" s="4" customFormat="1" ht="18.75">
      <c r="G214" s="49"/>
    </row>
    <row r="215" spans="7:7" s="4" customFormat="1" ht="18.75">
      <c r="G215" s="49"/>
    </row>
    <row r="216" spans="7:7" s="4" customFormat="1" ht="18.75">
      <c r="G216" s="49"/>
    </row>
    <row r="217" spans="7:7" s="4" customFormat="1" ht="18.75">
      <c r="G217" s="49"/>
    </row>
    <row r="218" spans="7:7" s="4" customFormat="1" ht="18.75">
      <c r="G218" s="49"/>
    </row>
    <row r="219" spans="7:7" s="4" customFormat="1" ht="18.75">
      <c r="G219" s="49"/>
    </row>
    <row r="220" spans="7:7" s="4" customFormat="1" ht="18.75">
      <c r="G220" s="49"/>
    </row>
    <row r="221" spans="7:7" s="4" customFormat="1" ht="18.75">
      <c r="G221" s="49"/>
    </row>
    <row r="222" spans="7:7" s="4" customFormat="1" ht="18.75">
      <c r="G222" s="49"/>
    </row>
    <row r="223" spans="7:7" s="4" customFormat="1" ht="18.75">
      <c r="G223" s="49"/>
    </row>
    <row r="224" spans="7:7" s="4" customFormat="1" ht="18.75">
      <c r="G224" s="49"/>
    </row>
    <row r="225" spans="7:7" s="4" customFormat="1" ht="18.75">
      <c r="G225" s="49"/>
    </row>
    <row r="226" spans="7:7" s="4" customFormat="1" ht="18.75">
      <c r="G226" s="49"/>
    </row>
    <row r="227" spans="7:7" s="4" customFormat="1" ht="18.75">
      <c r="G227" s="49"/>
    </row>
    <row r="228" spans="7:7" s="4" customFormat="1" ht="18.75">
      <c r="G228" s="49"/>
    </row>
    <row r="229" spans="7:7" s="4" customFormat="1" ht="18.75">
      <c r="G229" s="49"/>
    </row>
    <row r="230" spans="7:7" s="4" customFormat="1" ht="18.75">
      <c r="G230" s="49"/>
    </row>
    <row r="231" spans="7:7" s="4" customFormat="1" ht="18.75">
      <c r="G231" s="49"/>
    </row>
    <row r="232" spans="7:7" s="4" customFormat="1" ht="18.75">
      <c r="G232" s="49"/>
    </row>
    <row r="233" spans="7:7" s="4" customFormat="1" ht="18.75">
      <c r="G233" s="49"/>
    </row>
    <row r="234" spans="7:7" s="4" customFormat="1" ht="18.75">
      <c r="G234" s="49"/>
    </row>
    <row r="235" spans="7:7" s="4" customFormat="1" ht="18.75">
      <c r="G235" s="49"/>
    </row>
    <row r="236" spans="7:7" s="4" customFormat="1" ht="18.75">
      <c r="G236" s="49"/>
    </row>
    <row r="237" spans="7:7" s="4" customFormat="1" ht="18.75">
      <c r="G237" s="49"/>
    </row>
    <row r="238" spans="7:7" s="4" customFormat="1" ht="18.75">
      <c r="G238" s="49"/>
    </row>
    <row r="239" spans="7:7" s="4" customFormat="1" ht="18.75">
      <c r="G239" s="49"/>
    </row>
    <row r="240" spans="7:7" s="4" customFormat="1" ht="18.75">
      <c r="G240" s="49"/>
    </row>
    <row r="241" spans="7:7" s="4" customFormat="1" ht="18.75">
      <c r="G241" s="49"/>
    </row>
    <row r="242" spans="7:7" s="4" customFormat="1" ht="18.75">
      <c r="G242" s="49"/>
    </row>
    <row r="243" spans="7:7" s="4" customFormat="1" ht="18.75">
      <c r="G243" s="49"/>
    </row>
    <row r="244" spans="7:7" s="4" customFormat="1" ht="18.75">
      <c r="G244" s="49"/>
    </row>
    <row r="245" spans="7:7" s="4" customFormat="1" ht="18.75">
      <c r="G245" s="49"/>
    </row>
    <row r="246" spans="7:7" s="4" customFormat="1" ht="18.75">
      <c r="G246" s="49"/>
    </row>
    <row r="247" spans="7:7" s="4" customFormat="1" ht="18.75">
      <c r="G247" s="49"/>
    </row>
    <row r="248" spans="7:7" s="4" customFormat="1" ht="18.75">
      <c r="G248" s="49"/>
    </row>
    <row r="249" spans="7:7" s="4" customFormat="1" ht="18.75">
      <c r="G249" s="49"/>
    </row>
    <row r="250" spans="7:7" s="4" customFormat="1" ht="18.75">
      <c r="G250" s="49"/>
    </row>
    <row r="251" spans="7:7" s="4" customFormat="1" ht="18.75">
      <c r="G251" s="49"/>
    </row>
    <row r="252" spans="7:7" s="4" customFormat="1" ht="18.75">
      <c r="G252" s="49"/>
    </row>
    <row r="253" spans="7:7" s="4" customFormat="1" ht="18.75">
      <c r="G253" s="49"/>
    </row>
    <row r="254" spans="7:7" s="4" customFormat="1" ht="18.75">
      <c r="G254" s="49"/>
    </row>
    <row r="255" spans="7:7" s="4" customFormat="1" ht="18.75">
      <c r="G255" s="49"/>
    </row>
    <row r="256" spans="7:7" s="4" customFormat="1" ht="18.75">
      <c r="G256" s="49"/>
    </row>
    <row r="257" spans="7:7" s="4" customFormat="1" ht="18.75">
      <c r="G257" s="49"/>
    </row>
    <row r="258" spans="7:7" s="4" customFormat="1" ht="18.75">
      <c r="G258" s="49"/>
    </row>
    <row r="259" spans="7:7" s="4" customFormat="1" ht="18.75">
      <c r="G259" s="49"/>
    </row>
    <row r="260" spans="7:7" s="4" customFormat="1" ht="18.75">
      <c r="G260" s="49"/>
    </row>
    <row r="261" spans="7:7" s="4" customFormat="1" ht="18.75">
      <c r="G261" s="49"/>
    </row>
    <row r="262" spans="7:7" s="4" customFormat="1" ht="18.75">
      <c r="G262" s="49"/>
    </row>
    <row r="263" spans="7:7" s="4" customFormat="1" ht="18.75">
      <c r="G263" s="49"/>
    </row>
    <row r="264" spans="7:7" s="4" customFormat="1" ht="18.75">
      <c r="G264" s="49"/>
    </row>
    <row r="265" spans="7:7" s="4" customFormat="1" ht="18.75">
      <c r="G265" s="49"/>
    </row>
  </sheetData>
  <mergeCells count="5">
    <mergeCell ref="A3:A4"/>
    <mergeCell ref="C3:F3"/>
    <mergeCell ref="H3:H4"/>
    <mergeCell ref="I3:I4"/>
    <mergeCell ref="G3:G4"/>
  </mergeCells>
  <phoneticPr fontId="3"/>
  <pageMargins left="0.31496062992125984" right="0.31496062992125984" top="0.74803149606299213" bottom="0.74803149606299213" header="0.31496062992125984" footer="0.31496062992125984"/>
  <pageSetup paperSize="9" scale="96" fitToHeight="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9"/>
  <sheetViews>
    <sheetView topLeftCell="A41" zoomScale="80" zoomScaleNormal="80" workbookViewId="0">
      <selection activeCell="O66" sqref="O66"/>
    </sheetView>
  </sheetViews>
  <sheetFormatPr defaultRowHeight="13.5"/>
  <cols>
    <col min="1" max="1" width="10" style="46" bestFit="1" customWidth="1"/>
    <col min="2" max="2" width="10.625" style="46" customWidth="1"/>
    <col min="3" max="3" width="18.375" style="46" customWidth="1"/>
    <col min="4" max="4" width="18.125" style="46" customWidth="1"/>
    <col min="5" max="8" width="9" style="46"/>
    <col min="9" max="9" width="10" style="46" bestFit="1" customWidth="1"/>
    <col min="10" max="16384" width="9" style="46"/>
  </cols>
  <sheetData>
    <row r="1" spans="1:16" s="49" customFormat="1" ht="18.75">
      <c r="A1" s="49" t="s">
        <v>321</v>
      </c>
    </row>
    <row r="2" spans="1:16" s="49" customFormat="1" ht="9" customHeight="1"/>
    <row r="3" spans="1:16" s="49" customFormat="1" ht="18.75" customHeight="1">
      <c r="A3" s="49" t="s">
        <v>143</v>
      </c>
    </row>
    <row r="4" spans="1:16" s="49" customFormat="1" ht="19.5" customHeight="1">
      <c r="A4" s="139" t="s">
        <v>69</v>
      </c>
      <c r="B4" s="139" t="s">
        <v>147</v>
      </c>
      <c r="C4" s="139"/>
      <c r="D4" s="139"/>
      <c r="E4" s="1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s="49" customFormat="1" ht="19.5">
      <c r="A5" s="140"/>
      <c r="B5" s="145" t="s">
        <v>148</v>
      </c>
      <c r="C5" s="146"/>
      <c r="D5" s="147"/>
      <c r="E5" s="2" t="s">
        <v>71</v>
      </c>
      <c r="F5" s="40"/>
      <c r="G5" s="40"/>
      <c r="H5" s="39"/>
      <c r="I5" s="39"/>
      <c r="J5" s="39"/>
      <c r="K5" s="39"/>
      <c r="L5" s="39"/>
      <c r="M5" s="39"/>
      <c r="N5" s="39"/>
      <c r="O5" s="39"/>
      <c r="P5" s="39"/>
    </row>
    <row r="6" spans="1:16" s="49" customFormat="1" ht="18.75">
      <c r="A6" s="33">
        <v>43986</v>
      </c>
      <c r="B6" s="148" t="s">
        <v>352</v>
      </c>
      <c r="C6" s="149"/>
      <c r="D6" s="150"/>
      <c r="E6" s="50">
        <v>15000</v>
      </c>
    </row>
    <row r="7" spans="1:16" s="49" customFormat="1" ht="18.75">
      <c r="A7" s="12"/>
      <c r="B7" s="20"/>
      <c r="C7" s="20"/>
      <c r="D7" s="20" t="s">
        <v>150</v>
      </c>
      <c r="E7" s="105">
        <f>SUM(E6:E6)</f>
        <v>15000</v>
      </c>
    </row>
    <row r="8" spans="1:16" s="49" customFormat="1" ht="18.75">
      <c r="J8" s="49" t="s">
        <v>149</v>
      </c>
    </row>
    <row r="9" spans="1:16" s="49" customFormat="1" ht="18.75">
      <c r="A9" s="49" t="s">
        <v>151</v>
      </c>
      <c r="C9" s="49" t="s">
        <v>319</v>
      </c>
    </row>
    <row r="10" spans="1:16" s="49" customFormat="1" ht="19.5">
      <c r="A10" s="139" t="s">
        <v>69</v>
      </c>
      <c r="B10" s="139" t="s">
        <v>152</v>
      </c>
      <c r="C10" s="139"/>
      <c r="D10" s="139"/>
      <c r="E10" s="139"/>
    </row>
    <row r="11" spans="1:16" s="49" customFormat="1" ht="19.5">
      <c r="A11" s="140"/>
      <c r="B11" s="2" t="s">
        <v>0</v>
      </c>
      <c r="C11" s="2" t="s">
        <v>73</v>
      </c>
      <c r="D11" s="2" t="s">
        <v>72</v>
      </c>
      <c r="E11" s="2" t="s">
        <v>71</v>
      </c>
    </row>
    <row r="12" spans="1:16" s="49" customFormat="1" ht="18.75" customHeight="1">
      <c r="A12" s="33">
        <v>41374</v>
      </c>
      <c r="B12" s="48"/>
      <c r="C12" s="48" t="s">
        <v>198</v>
      </c>
      <c r="D12" s="48" t="s">
        <v>320</v>
      </c>
      <c r="E12" s="50">
        <v>3563</v>
      </c>
      <c r="I12" s="12" t="s">
        <v>151</v>
      </c>
      <c r="J12" s="20"/>
      <c r="K12" s="185" t="s">
        <v>293</v>
      </c>
      <c r="L12" s="185"/>
      <c r="M12" s="185"/>
      <c r="N12" s="185"/>
      <c r="O12" s="185"/>
      <c r="P12" s="180"/>
    </row>
    <row r="13" spans="1:16" s="49" customFormat="1" ht="19.5" customHeight="1">
      <c r="A13" s="151" t="s">
        <v>194</v>
      </c>
      <c r="B13" s="152"/>
      <c r="C13" s="152"/>
      <c r="D13" s="153"/>
      <c r="E13" s="108">
        <f>SUM(E12:E12)</f>
        <v>3563</v>
      </c>
      <c r="F13" s="39"/>
      <c r="G13" s="39"/>
      <c r="H13" s="39"/>
      <c r="I13" s="139" t="s">
        <v>69</v>
      </c>
      <c r="J13" s="139" t="s">
        <v>152</v>
      </c>
      <c r="K13" s="139"/>
      <c r="L13" s="139"/>
      <c r="M13" s="139"/>
      <c r="N13" s="139"/>
      <c r="O13" s="139"/>
      <c r="P13" s="139"/>
    </row>
    <row r="14" spans="1:16" s="49" customFormat="1" ht="19.5">
      <c r="A14" s="82" t="s">
        <v>338</v>
      </c>
      <c r="B14" s="48" t="s">
        <v>201</v>
      </c>
      <c r="C14" s="48" t="s">
        <v>340</v>
      </c>
      <c r="D14" s="48" t="s">
        <v>346</v>
      </c>
      <c r="E14" s="50">
        <v>4625</v>
      </c>
      <c r="F14" s="40"/>
      <c r="G14" s="40"/>
      <c r="H14" s="39"/>
      <c r="I14" s="140"/>
      <c r="J14" s="2" t="s">
        <v>0</v>
      </c>
      <c r="K14" s="2"/>
      <c r="L14" s="2" t="s">
        <v>73</v>
      </c>
      <c r="M14" s="2"/>
      <c r="N14" s="2" t="s">
        <v>72</v>
      </c>
      <c r="O14" s="2"/>
      <c r="P14" s="2" t="s">
        <v>71</v>
      </c>
    </row>
    <row r="15" spans="1:16" s="49" customFormat="1" ht="18.75">
      <c r="A15" s="82" t="s">
        <v>341</v>
      </c>
      <c r="B15" s="48"/>
      <c r="C15" s="48"/>
      <c r="D15" s="48" t="s">
        <v>344</v>
      </c>
      <c r="E15" s="50">
        <v>555</v>
      </c>
      <c r="I15" s="33">
        <v>44162</v>
      </c>
      <c r="J15" s="178" t="s">
        <v>318</v>
      </c>
      <c r="K15" s="179"/>
      <c r="L15" s="48" t="s">
        <v>198</v>
      </c>
      <c r="M15" s="48"/>
      <c r="N15" s="48" t="s">
        <v>294</v>
      </c>
      <c r="O15" s="48"/>
      <c r="P15" s="50">
        <v>3583</v>
      </c>
    </row>
    <row r="16" spans="1:16" s="49" customFormat="1" ht="18.75">
      <c r="A16" s="82" t="s">
        <v>342</v>
      </c>
      <c r="B16" s="48"/>
      <c r="C16" s="48"/>
      <c r="D16" s="48" t="s">
        <v>345</v>
      </c>
      <c r="E16" s="50">
        <v>4070</v>
      </c>
      <c r="I16" s="151" t="s">
        <v>27</v>
      </c>
      <c r="J16" s="152"/>
      <c r="K16" s="152"/>
      <c r="L16" s="152"/>
      <c r="M16" s="152"/>
      <c r="N16" s="153"/>
      <c r="O16" s="128"/>
      <c r="P16" s="108">
        <f>SUM(P15:P15)</f>
        <v>3583</v>
      </c>
    </row>
    <row r="17" spans="1:16" s="49" customFormat="1" ht="18.75">
      <c r="A17" s="82" t="s">
        <v>343</v>
      </c>
      <c r="B17" s="48"/>
      <c r="C17" s="48"/>
      <c r="D17" s="48" t="s">
        <v>345</v>
      </c>
      <c r="E17" s="50">
        <v>3384</v>
      </c>
      <c r="H17" s="49" t="s">
        <v>197</v>
      </c>
      <c r="I17" s="82" t="s">
        <v>297</v>
      </c>
      <c r="J17" s="48" t="s">
        <v>132</v>
      </c>
      <c r="K17" s="48"/>
      <c r="L17" s="137" t="s">
        <v>295</v>
      </c>
      <c r="M17" s="180"/>
      <c r="N17" s="49" t="s">
        <v>296</v>
      </c>
      <c r="P17" s="50">
        <v>2444</v>
      </c>
    </row>
    <row r="18" spans="1:16" s="49" customFormat="1" ht="18.75">
      <c r="A18" s="82">
        <v>43946</v>
      </c>
      <c r="B18" s="83"/>
      <c r="C18" s="83" t="s">
        <v>347</v>
      </c>
      <c r="D18" s="83" t="s">
        <v>348</v>
      </c>
      <c r="E18" s="50">
        <v>3480</v>
      </c>
      <c r="H18" s="49" t="s">
        <v>197</v>
      </c>
      <c r="I18" s="82" t="s">
        <v>298</v>
      </c>
      <c r="J18" s="181"/>
      <c r="K18" s="153"/>
      <c r="L18" s="137" t="s">
        <v>295</v>
      </c>
      <c r="M18" s="180"/>
      <c r="N18" s="204" t="s">
        <v>296</v>
      </c>
      <c r="O18" s="125"/>
      <c r="P18" s="50">
        <v>188</v>
      </c>
    </row>
    <row r="19" spans="1:16" s="49" customFormat="1" ht="18.75">
      <c r="A19" s="191">
        <v>43999</v>
      </c>
      <c r="B19" s="196"/>
      <c r="C19" s="196" t="s">
        <v>347</v>
      </c>
      <c r="D19" s="196" t="s">
        <v>348</v>
      </c>
      <c r="E19" s="51">
        <v>1640</v>
      </c>
      <c r="I19" s="151" t="s">
        <v>27</v>
      </c>
      <c r="J19" s="187"/>
      <c r="K19" s="187"/>
      <c r="L19" s="187"/>
      <c r="M19" s="187"/>
      <c r="N19" s="187"/>
      <c r="O19" s="188"/>
      <c r="P19" s="108">
        <f>SUM(P17:P18)</f>
        <v>2632</v>
      </c>
    </row>
    <row r="20" spans="1:16" s="49" customFormat="1" ht="18.75">
      <c r="A20" s="191">
        <v>44015</v>
      </c>
      <c r="B20" s="197"/>
      <c r="C20" s="197" t="s">
        <v>347</v>
      </c>
      <c r="D20" s="197" t="s">
        <v>348</v>
      </c>
      <c r="E20" s="192">
        <v>1640</v>
      </c>
      <c r="I20" s="33">
        <v>44180</v>
      </c>
      <c r="J20" s="178" t="s">
        <v>195</v>
      </c>
      <c r="K20" s="179"/>
      <c r="L20" s="48" t="s">
        <v>196</v>
      </c>
      <c r="M20" s="48"/>
      <c r="N20" s="178" t="s">
        <v>300</v>
      </c>
      <c r="O20" s="179"/>
      <c r="P20" s="50">
        <v>30000</v>
      </c>
    </row>
    <row r="21" spans="1:16" s="49" customFormat="1" ht="18.75">
      <c r="A21" s="191">
        <v>44043</v>
      </c>
      <c r="B21" s="197"/>
      <c r="C21" s="197" t="s">
        <v>347</v>
      </c>
      <c r="D21" s="198" t="s">
        <v>349</v>
      </c>
      <c r="E21" s="192">
        <v>4240</v>
      </c>
      <c r="I21" s="33"/>
      <c r="J21" s="178"/>
      <c r="K21" s="179"/>
      <c r="L21" s="178" t="s">
        <v>301</v>
      </c>
      <c r="M21" s="179"/>
      <c r="N21" s="178" t="s">
        <v>310</v>
      </c>
      <c r="O21" s="179"/>
      <c r="P21" s="50">
        <v>5000</v>
      </c>
    </row>
    <row r="22" spans="1:16" s="49" customFormat="1" ht="18.75">
      <c r="A22" s="191" t="s">
        <v>350</v>
      </c>
      <c r="B22" s="199"/>
      <c r="C22" s="199" t="s">
        <v>295</v>
      </c>
      <c r="D22" s="43" t="s">
        <v>351</v>
      </c>
      <c r="E22" s="63">
        <v>2444</v>
      </c>
      <c r="H22" s="49" t="s">
        <v>197</v>
      </c>
      <c r="I22" s="33">
        <v>44180</v>
      </c>
      <c r="J22" s="178"/>
      <c r="K22" s="179"/>
      <c r="L22" s="48" t="s">
        <v>196</v>
      </c>
      <c r="M22" s="48"/>
      <c r="N22" s="178" t="s">
        <v>299</v>
      </c>
      <c r="O22" s="179"/>
      <c r="P22" s="50">
        <v>20000</v>
      </c>
    </row>
    <row r="23" spans="1:16" s="49" customFormat="1" ht="18.75">
      <c r="A23" s="151" t="s">
        <v>194</v>
      </c>
      <c r="B23" s="152"/>
      <c r="C23" s="152"/>
      <c r="D23" s="153"/>
      <c r="E23" s="108">
        <f>SUM(E14:E22)</f>
        <v>26078</v>
      </c>
      <c r="I23" s="151" t="s">
        <v>27</v>
      </c>
      <c r="J23" s="187"/>
      <c r="K23" s="187"/>
      <c r="L23" s="187"/>
      <c r="M23" s="187"/>
      <c r="N23" s="187"/>
      <c r="O23" s="188"/>
      <c r="P23" s="108">
        <f>SUM(P20:P22)</f>
        <v>55000</v>
      </c>
    </row>
    <row r="24" spans="1:16" s="49" customFormat="1" ht="18.75">
      <c r="A24" s="172">
        <v>44009</v>
      </c>
      <c r="B24" s="48" t="s">
        <v>268</v>
      </c>
      <c r="C24" s="49" t="s">
        <v>322</v>
      </c>
      <c r="D24" s="12" t="s">
        <v>309</v>
      </c>
      <c r="E24" s="10">
        <v>4180</v>
      </c>
      <c r="I24" s="126"/>
      <c r="J24" s="127"/>
      <c r="K24" s="127"/>
      <c r="L24" s="127"/>
      <c r="M24" s="127"/>
      <c r="N24" s="128"/>
      <c r="O24" s="128"/>
      <c r="P24" s="108"/>
    </row>
    <row r="25" spans="1:16" s="49" customFormat="1" ht="18.75">
      <c r="A25" s="172">
        <v>44041</v>
      </c>
      <c r="B25" s="48" t="s">
        <v>268</v>
      </c>
      <c r="D25" s="186" t="s">
        <v>331</v>
      </c>
      <c r="E25" s="63">
        <v>6074</v>
      </c>
      <c r="I25" s="172">
        <v>44180</v>
      </c>
      <c r="J25" s="48" t="s">
        <v>268</v>
      </c>
      <c r="K25" s="11"/>
      <c r="L25" s="178" t="s">
        <v>305</v>
      </c>
      <c r="M25" s="179"/>
      <c r="N25" s="178" t="s">
        <v>306</v>
      </c>
      <c r="O25" s="184"/>
      <c r="P25" s="193">
        <v>1080</v>
      </c>
    </row>
    <row r="26" spans="1:16" s="49" customFormat="1" ht="18.75">
      <c r="A26" s="33">
        <v>44187</v>
      </c>
      <c r="B26" s="48" t="s">
        <v>268</v>
      </c>
      <c r="C26" s="49" t="s">
        <v>322</v>
      </c>
      <c r="D26" s="48" t="s">
        <v>323</v>
      </c>
      <c r="E26" s="50">
        <v>440</v>
      </c>
      <c r="I26" s="33">
        <v>44180</v>
      </c>
      <c r="J26" s="48"/>
      <c r="K26" s="48"/>
      <c r="L26" s="200" t="s">
        <v>309</v>
      </c>
      <c r="M26" s="201"/>
      <c r="N26" s="48" t="s">
        <v>307</v>
      </c>
      <c r="O26" s="48"/>
      <c r="P26" s="50">
        <v>121</v>
      </c>
    </row>
    <row r="27" spans="1:16" s="49" customFormat="1" ht="18.75">
      <c r="A27" s="33">
        <v>44187</v>
      </c>
      <c r="B27" s="48" t="s">
        <v>268</v>
      </c>
      <c r="C27" s="49" t="s">
        <v>322</v>
      </c>
      <c r="D27" s="48" t="s">
        <v>324</v>
      </c>
      <c r="E27" s="50">
        <v>110</v>
      </c>
      <c r="I27" s="33">
        <v>43956</v>
      </c>
      <c r="J27" s="48"/>
      <c r="K27" s="11"/>
      <c r="L27" s="202" t="s">
        <v>309</v>
      </c>
      <c r="M27" s="203"/>
      <c r="N27" s="178" t="s">
        <v>308</v>
      </c>
      <c r="O27" s="179"/>
      <c r="P27" s="50">
        <v>352</v>
      </c>
    </row>
    <row r="28" spans="1:16" s="49" customFormat="1" ht="18.75">
      <c r="A28" s="173">
        <v>44187</v>
      </c>
      <c r="B28" s="48" t="s">
        <v>268</v>
      </c>
      <c r="C28" s="49" t="s">
        <v>322</v>
      </c>
      <c r="D28" s="176" t="s">
        <v>325</v>
      </c>
      <c r="E28" s="50">
        <v>110</v>
      </c>
      <c r="I28" s="151" t="s">
        <v>27</v>
      </c>
      <c r="J28" s="187"/>
      <c r="K28" s="187"/>
      <c r="L28" s="187"/>
      <c r="M28" s="187"/>
      <c r="N28" s="187"/>
      <c r="O28" s="188"/>
      <c r="P28" s="108">
        <f>SUM(P25:P27)</f>
        <v>1553</v>
      </c>
    </row>
    <row r="29" spans="1:16" s="49" customFormat="1" ht="18.75">
      <c r="A29" s="173">
        <v>44187</v>
      </c>
      <c r="B29" s="48" t="s">
        <v>268</v>
      </c>
      <c r="C29" s="49" t="s">
        <v>322</v>
      </c>
      <c r="D29" s="48" t="s">
        <v>326</v>
      </c>
      <c r="E29" s="50">
        <v>110</v>
      </c>
      <c r="I29" s="33">
        <v>44180</v>
      </c>
      <c r="J29" s="48" t="s">
        <v>199</v>
      </c>
      <c r="K29" s="48"/>
      <c r="L29" s="178" t="s">
        <v>200</v>
      </c>
      <c r="M29" s="179"/>
      <c r="N29" s="176" t="s">
        <v>302</v>
      </c>
      <c r="O29" s="48"/>
      <c r="P29" s="50">
        <v>15800</v>
      </c>
    </row>
    <row r="30" spans="1:16" s="49" customFormat="1" ht="18.75">
      <c r="A30" s="173">
        <v>44187</v>
      </c>
      <c r="B30" s="48" t="s">
        <v>268</v>
      </c>
      <c r="C30" s="49" t="s">
        <v>322</v>
      </c>
      <c r="D30" s="62" t="s">
        <v>327</v>
      </c>
      <c r="E30" s="50">
        <v>110</v>
      </c>
      <c r="I30" s="33">
        <v>44180</v>
      </c>
      <c r="L30" s="178" t="s">
        <v>303</v>
      </c>
      <c r="M30" s="179"/>
      <c r="N30" s="182" t="s">
        <v>304</v>
      </c>
      <c r="O30" s="179"/>
      <c r="P30" s="50">
        <v>12000</v>
      </c>
    </row>
    <row r="31" spans="1:16" s="49" customFormat="1" ht="18.75">
      <c r="A31" s="173">
        <v>44187</v>
      </c>
      <c r="B31" s="48" t="s">
        <v>268</v>
      </c>
      <c r="C31" s="49" t="s">
        <v>322</v>
      </c>
      <c r="D31" s="48" t="s">
        <v>328</v>
      </c>
      <c r="E31" s="50">
        <v>110</v>
      </c>
      <c r="I31" s="151" t="s">
        <v>27</v>
      </c>
      <c r="J31" s="187"/>
      <c r="K31" s="187"/>
      <c r="L31" s="187"/>
      <c r="M31" s="187"/>
      <c r="N31" s="187"/>
      <c r="O31" s="188"/>
      <c r="P31" s="105">
        <f>SUM(P29:P30)</f>
        <v>27800</v>
      </c>
    </row>
    <row r="32" spans="1:16" s="49" customFormat="1" ht="18.75">
      <c r="A32" s="173">
        <v>43835</v>
      </c>
      <c r="B32" s="48" t="s">
        <v>268</v>
      </c>
      <c r="C32" s="49" t="s">
        <v>322</v>
      </c>
      <c r="D32" s="48" t="s">
        <v>330</v>
      </c>
      <c r="E32" s="50">
        <v>1100</v>
      </c>
      <c r="G32" s="49">
        <v>298</v>
      </c>
      <c r="I32" s="12"/>
      <c r="J32" s="20"/>
      <c r="K32" s="20"/>
      <c r="L32" s="20"/>
      <c r="M32" s="20"/>
      <c r="N32" s="19"/>
      <c r="O32" s="48" t="s">
        <v>337</v>
      </c>
      <c r="P32" s="37">
        <f>P16+P19+P23+P28+P31</f>
        <v>90568</v>
      </c>
    </row>
    <row r="33" spans="1:16" s="49" customFormat="1" ht="18.75">
      <c r="A33" s="173">
        <v>43835</v>
      </c>
      <c r="B33" s="48" t="s">
        <v>268</v>
      </c>
      <c r="C33" s="49" t="s">
        <v>281</v>
      </c>
      <c r="D33" s="48" t="s">
        <v>329</v>
      </c>
      <c r="E33" s="50">
        <v>110</v>
      </c>
      <c r="G33" s="49">
        <v>198</v>
      </c>
    </row>
    <row r="34" spans="1:16" s="49" customFormat="1" ht="18.75">
      <c r="A34" s="173">
        <v>43888</v>
      </c>
      <c r="B34" s="48" t="s">
        <v>268</v>
      </c>
      <c r="C34" s="49" t="s">
        <v>322</v>
      </c>
      <c r="D34" s="48" t="s">
        <v>334</v>
      </c>
      <c r="E34" s="50">
        <v>3616</v>
      </c>
      <c r="G34" s="49">
        <v>88</v>
      </c>
    </row>
    <row r="35" spans="1:16" s="49" customFormat="1" ht="18.75">
      <c r="A35" s="151" t="s">
        <v>194</v>
      </c>
      <c r="B35" s="152"/>
      <c r="C35" s="152"/>
      <c r="D35" s="153"/>
      <c r="E35" s="108">
        <f>SUM(E24:E34)</f>
        <v>16070</v>
      </c>
      <c r="G35" s="49">
        <f>SUM(G32:G34)</f>
        <v>584</v>
      </c>
    </row>
    <row r="36" spans="1:16" s="49" customFormat="1" ht="18.75">
      <c r="A36" s="33">
        <v>43888</v>
      </c>
      <c r="B36" s="48" t="s">
        <v>199</v>
      </c>
      <c r="C36" s="176" t="s">
        <v>335</v>
      </c>
      <c r="D36" s="49" t="s">
        <v>336</v>
      </c>
      <c r="E36" s="50">
        <v>0</v>
      </c>
    </row>
    <row r="37" spans="1:16" s="49" customFormat="1" ht="18.75">
      <c r="A37" s="151" t="s">
        <v>194</v>
      </c>
      <c r="B37" s="152"/>
      <c r="C37" s="152"/>
      <c r="D37" s="153"/>
      <c r="E37" s="105">
        <f>SUM(E36:E36)</f>
        <v>0</v>
      </c>
    </row>
    <row r="38" spans="1:16" s="49" customFormat="1" ht="18.75">
      <c r="A38" s="20"/>
      <c r="B38" s="20"/>
      <c r="C38" s="20"/>
      <c r="D38" s="20" t="s">
        <v>337</v>
      </c>
      <c r="E38" s="37">
        <f>E13+E23+E35+E37</f>
        <v>45711</v>
      </c>
    </row>
    <row r="39" spans="1:16" s="49" customFormat="1" ht="18.75">
      <c r="E39" s="190"/>
    </row>
    <row r="40" spans="1:16" s="49" customFormat="1" ht="18.75"/>
    <row r="41" spans="1:16" s="49" customFormat="1" ht="18.75">
      <c r="A41" s="49" t="s">
        <v>151</v>
      </c>
      <c r="C41" s="49" t="s">
        <v>353</v>
      </c>
    </row>
    <row r="42" spans="1:16" s="49" customFormat="1" ht="19.5">
      <c r="A42" s="139" t="s">
        <v>69</v>
      </c>
      <c r="B42" s="139" t="s">
        <v>152</v>
      </c>
      <c r="C42" s="139"/>
      <c r="D42" s="139"/>
      <c r="E42" s="139"/>
    </row>
    <row r="43" spans="1:16" s="49" customFormat="1" ht="19.5">
      <c r="A43" s="140"/>
      <c r="B43" s="2" t="s">
        <v>0</v>
      </c>
      <c r="C43" s="2" t="s">
        <v>73</v>
      </c>
      <c r="D43" s="2" t="s">
        <v>72</v>
      </c>
      <c r="E43" s="2" t="s">
        <v>71</v>
      </c>
      <c r="I43" s="49" t="s">
        <v>151</v>
      </c>
      <c r="K43" s="177" t="s">
        <v>311</v>
      </c>
      <c r="L43" s="177"/>
      <c r="M43" s="177"/>
      <c r="N43" s="177"/>
      <c r="O43" s="177"/>
      <c r="P43" s="177"/>
    </row>
    <row r="44" spans="1:16" s="49" customFormat="1" ht="19.5">
      <c r="A44" s="82">
        <v>43961</v>
      </c>
      <c r="B44" s="48" t="s">
        <v>132</v>
      </c>
      <c r="C44" s="48" t="s">
        <v>339</v>
      </c>
      <c r="D44" s="48" t="s">
        <v>356</v>
      </c>
      <c r="E44" s="50">
        <v>820</v>
      </c>
      <c r="I44" s="139" t="s">
        <v>69</v>
      </c>
      <c r="J44" s="139" t="s">
        <v>152</v>
      </c>
      <c r="K44" s="139"/>
      <c r="L44" s="139"/>
      <c r="M44" s="139"/>
      <c r="N44" s="139"/>
      <c r="O44" s="139"/>
      <c r="P44" s="139"/>
    </row>
    <row r="45" spans="1:16" s="49" customFormat="1" ht="19.5">
      <c r="A45" s="82">
        <v>43834</v>
      </c>
      <c r="B45" s="83"/>
      <c r="C45" s="83" t="s">
        <v>354</v>
      </c>
      <c r="D45" s="83" t="s">
        <v>355</v>
      </c>
      <c r="E45" s="50">
        <v>1260</v>
      </c>
      <c r="I45" s="140"/>
      <c r="J45" s="2" t="s">
        <v>0</v>
      </c>
      <c r="K45" s="2"/>
      <c r="L45" s="2" t="s">
        <v>73</v>
      </c>
      <c r="M45" s="2"/>
      <c r="N45" s="2" t="s">
        <v>72</v>
      </c>
      <c r="O45" s="2"/>
      <c r="P45" s="2" t="s">
        <v>71</v>
      </c>
    </row>
    <row r="46" spans="1:16" s="49" customFormat="1" ht="18.75">
      <c r="A46" s="151" t="s">
        <v>27</v>
      </c>
      <c r="B46" s="152"/>
      <c r="C46" s="152"/>
      <c r="D46" s="153"/>
      <c r="E46" s="108">
        <f>SUM(E44:E45)</f>
        <v>2080</v>
      </c>
      <c r="I46" s="33">
        <v>43876</v>
      </c>
      <c r="J46" s="48" t="s">
        <v>312</v>
      </c>
      <c r="K46" s="48"/>
      <c r="L46" s="48" t="s">
        <v>313</v>
      </c>
      <c r="M46" s="48"/>
      <c r="N46" s="48" t="s">
        <v>314</v>
      </c>
      <c r="O46" s="48"/>
      <c r="P46" s="50">
        <v>74740</v>
      </c>
    </row>
    <row r="47" spans="1:16" s="49" customFormat="1" ht="18.75">
      <c r="A47" s="126"/>
      <c r="B47" s="127"/>
      <c r="C47" s="127"/>
      <c r="D47" s="128"/>
      <c r="E47" s="108"/>
      <c r="I47" s="151" t="s">
        <v>27</v>
      </c>
      <c r="J47" s="187"/>
      <c r="K47" s="187"/>
      <c r="L47" s="187"/>
      <c r="M47" s="187"/>
      <c r="N47" s="187"/>
      <c r="O47" s="188"/>
      <c r="P47" s="108">
        <f>SUM(P46:P46)</f>
        <v>74740</v>
      </c>
    </row>
    <row r="48" spans="1:16" s="49" customFormat="1" ht="19.5" customHeight="1">
      <c r="A48" s="172">
        <v>43928</v>
      </c>
      <c r="B48" s="48" t="s">
        <v>268</v>
      </c>
      <c r="C48" s="49" t="s">
        <v>271</v>
      </c>
      <c r="D48" s="49" t="s">
        <v>272</v>
      </c>
      <c r="E48" s="49">
        <v>2000</v>
      </c>
      <c r="I48" s="82" t="s">
        <v>315</v>
      </c>
      <c r="J48" s="48" t="s">
        <v>132</v>
      </c>
      <c r="K48" s="48"/>
      <c r="L48" s="137" t="s">
        <v>317</v>
      </c>
      <c r="M48" s="180"/>
      <c r="N48" s="137" t="s">
        <v>295</v>
      </c>
      <c r="O48" s="180"/>
      <c r="P48" s="50">
        <v>7144</v>
      </c>
    </row>
    <row r="49" spans="1:16" s="49" customFormat="1" ht="18.75">
      <c r="A49" s="33">
        <v>43956</v>
      </c>
      <c r="B49" s="48"/>
      <c r="C49" s="48" t="s">
        <v>269</v>
      </c>
      <c r="D49" s="48" t="s">
        <v>270</v>
      </c>
      <c r="E49" s="50">
        <v>631</v>
      </c>
      <c r="I49" s="82">
        <v>43888</v>
      </c>
      <c r="J49" s="181"/>
      <c r="K49" s="153"/>
      <c r="L49" s="137" t="s">
        <v>317</v>
      </c>
      <c r="M49" s="180"/>
      <c r="N49" s="181" t="s">
        <v>316</v>
      </c>
      <c r="O49" s="153"/>
      <c r="P49" s="50">
        <v>5150</v>
      </c>
    </row>
    <row r="50" spans="1:16" s="49" customFormat="1" ht="18.75">
      <c r="A50" s="33">
        <v>43956</v>
      </c>
      <c r="B50" s="48"/>
      <c r="C50" s="49" t="s">
        <v>271</v>
      </c>
      <c r="D50" s="48" t="s">
        <v>273</v>
      </c>
      <c r="E50" s="50">
        <v>1134</v>
      </c>
      <c r="I50" s="126">
        <v>43918</v>
      </c>
      <c r="J50" s="127"/>
      <c r="K50" s="127"/>
      <c r="L50" s="185" t="s">
        <v>317</v>
      </c>
      <c r="M50" s="185"/>
      <c r="N50" s="152" t="s">
        <v>316</v>
      </c>
      <c r="O50" s="153"/>
      <c r="P50" s="50">
        <v>1290</v>
      </c>
    </row>
    <row r="51" spans="1:16" s="49" customFormat="1" ht="18.75">
      <c r="A51" s="173">
        <v>43966</v>
      </c>
      <c r="B51" s="20"/>
      <c r="C51" s="10" t="s">
        <v>275</v>
      </c>
      <c r="D51" s="174" t="s">
        <v>276</v>
      </c>
      <c r="E51" s="50">
        <v>5440</v>
      </c>
      <c r="I51" s="151" t="s">
        <v>27</v>
      </c>
      <c r="J51" s="187"/>
      <c r="K51" s="187"/>
      <c r="L51" s="187"/>
      <c r="M51" s="187"/>
      <c r="N51" s="187"/>
      <c r="O51" s="188"/>
      <c r="P51" s="108">
        <f>SUM(P48:P50)</f>
        <v>13584</v>
      </c>
    </row>
    <row r="52" spans="1:16" s="49" customFormat="1" ht="18.75">
      <c r="A52" s="173">
        <v>43991</v>
      </c>
      <c r="B52" s="20"/>
      <c r="C52" s="48" t="s">
        <v>271</v>
      </c>
      <c r="D52" s="19" t="s">
        <v>274</v>
      </c>
      <c r="E52" s="50">
        <v>542</v>
      </c>
      <c r="I52" s="151" t="s">
        <v>27</v>
      </c>
      <c r="J52" s="187"/>
      <c r="K52" s="187"/>
      <c r="L52" s="187"/>
      <c r="M52" s="187"/>
      <c r="N52" s="187"/>
      <c r="O52" s="188"/>
      <c r="P52" s="105">
        <f>(P47+P51)</f>
        <v>88324</v>
      </c>
    </row>
    <row r="53" spans="1:16" s="49" customFormat="1" ht="18.75">
      <c r="A53" s="173">
        <v>44018</v>
      </c>
      <c r="B53" s="20"/>
      <c r="C53" s="62" t="s">
        <v>278</v>
      </c>
      <c r="D53" s="49" t="s">
        <v>277</v>
      </c>
      <c r="E53" s="50">
        <v>584</v>
      </c>
    </row>
    <row r="54" spans="1:16" s="49" customFormat="1" ht="18.75">
      <c r="A54" s="173">
        <v>44064</v>
      </c>
      <c r="B54" s="20"/>
      <c r="C54" s="48" t="s">
        <v>279</v>
      </c>
      <c r="D54" s="19" t="s">
        <v>275</v>
      </c>
      <c r="E54" s="50">
        <v>190</v>
      </c>
    </row>
    <row r="55" spans="1:16" s="49" customFormat="1" ht="18.75">
      <c r="A55" s="173">
        <v>44075</v>
      </c>
      <c r="B55" s="20"/>
      <c r="C55" s="48" t="s">
        <v>271</v>
      </c>
      <c r="D55" s="19" t="s">
        <v>280</v>
      </c>
      <c r="E55" s="50">
        <v>882</v>
      </c>
      <c r="I55" s="49" t="s">
        <v>265</v>
      </c>
    </row>
    <row r="56" spans="1:16" s="49" customFormat="1" ht="18.75">
      <c r="A56" s="173">
        <v>44185</v>
      </c>
      <c r="B56" s="20"/>
      <c r="C56" s="62" t="s">
        <v>281</v>
      </c>
      <c r="D56" s="19" t="s">
        <v>282</v>
      </c>
      <c r="E56" s="50">
        <v>5223</v>
      </c>
      <c r="I56" s="172">
        <v>44070</v>
      </c>
      <c r="J56" s="48"/>
      <c r="L56" s="189" t="s">
        <v>332</v>
      </c>
      <c r="P56" s="49">
        <v>8592</v>
      </c>
    </row>
    <row r="57" spans="1:16" s="49" customFormat="1" ht="18.75">
      <c r="A57" s="173">
        <v>44187</v>
      </c>
      <c r="B57" s="20"/>
      <c r="C57" s="48" t="s">
        <v>281</v>
      </c>
      <c r="D57" s="19" t="s">
        <v>283</v>
      </c>
      <c r="E57" s="50">
        <v>95</v>
      </c>
      <c r="I57" s="172">
        <v>43957</v>
      </c>
      <c r="L57" s="183" t="s">
        <v>333</v>
      </c>
      <c r="M57" s="183"/>
      <c r="P57" s="49">
        <v>3015</v>
      </c>
    </row>
    <row r="58" spans="1:16" s="49" customFormat="1" ht="18.75">
      <c r="A58" s="175">
        <v>43835</v>
      </c>
      <c r="B58" s="20"/>
      <c r="C58" s="62" t="s">
        <v>271</v>
      </c>
      <c r="D58" s="193" t="s">
        <v>285</v>
      </c>
      <c r="E58" s="51">
        <v>490</v>
      </c>
    </row>
    <row r="59" spans="1:16" s="49" customFormat="1" ht="18.75">
      <c r="A59" s="175">
        <v>43835</v>
      </c>
      <c r="B59" s="20"/>
      <c r="C59" s="48" t="s">
        <v>269</v>
      </c>
      <c r="D59" s="194" t="s">
        <v>286</v>
      </c>
      <c r="E59" s="192">
        <v>557</v>
      </c>
      <c r="I59" s="49" t="s">
        <v>298</v>
      </c>
      <c r="L59" s="49" t="s">
        <v>358</v>
      </c>
      <c r="P59" s="49">
        <v>188</v>
      </c>
    </row>
    <row r="60" spans="1:16" s="49" customFormat="1" ht="18.75">
      <c r="A60" s="172">
        <v>43835</v>
      </c>
      <c r="B60" s="20"/>
      <c r="C60" s="63" t="s">
        <v>284</v>
      </c>
      <c r="D60" s="195" t="s">
        <v>357</v>
      </c>
      <c r="E60" s="63">
        <v>432</v>
      </c>
      <c r="I60" s="172">
        <v>43910</v>
      </c>
      <c r="L60" s="49" t="s">
        <v>354</v>
      </c>
      <c r="M60" s="49" t="s">
        <v>359</v>
      </c>
      <c r="P60" s="49">
        <v>1240</v>
      </c>
    </row>
    <row r="61" spans="1:16" s="49" customFormat="1" ht="18.75">
      <c r="A61" s="151" t="s">
        <v>27</v>
      </c>
      <c r="B61" s="152"/>
      <c r="C61" s="152"/>
      <c r="D61" s="153"/>
      <c r="E61" s="108">
        <f>SUM(E48:E60)</f>
        <v>18200</v>
      </c>
      <c r="I61" s="172">
        <v>44062</v>
      </c>
      <c r="L61" s="49" t="s">
        <v>360</v>
      </c>
      <c r="P61" s="49">
        <v>880</v>
      </c>
    </row>
    <row r="62" spans="1:16" s="49" customFormat="1" ht="18.75">
      <c r="A62" s="33">
        <v>43928</v>
      </c>
      <c r="B62" s="48" t="s">
        <v>199</v>
      </c>
      <c r="C62" s="176" t="s">
        <v>287</v>
      </c>
      <c r="D62" s="49" t="s">
        <v>288</v>
      </c>
      <c r="E62" s="50">
        <v>410</v>
      </c>
      <c r="I62" s="172">
        <v>44150</v>
      </c>
      <c r="L62" s="49" t="s">
        <v>347</v>
      </c>
      <c r="M62" s="183" t="s">
        <v>363</v>
      </c>
      <c r="N62" s="183"/>
      <c r="P62" s="49">
        <v>640</v>
      </c>
    </row>
    <row r="63" spans="1:16" s="49" customFormat="1" ht="18.75">
      <c r="A63" s="33">
        <v>43956</v>
      </c>
      <c r="B63" s="48" t="s">
        <v>7</v>
      </c>
      <c r="C63" s="176" t="s">
        <v>287</v>
      </c>
      <c r="D63" s="49" t="s">
        <v>289</v>
      </c>
      <c r="E63" s="50">
        <v>205</v>
      </c>
      <c r="I63" s="172">
        <v>44192</v>
      </c>
      <c r="L63" s="49" t="s">
        <v>361</v>
      </c>
      <c r="M63" s="49" t="s">
        <v>362</v>
      </c>
      <c r="P63" s="49">
        <v>12</v>
      </c>
    </row>
    <row r="64" spans="1:16" s="49" customFormat="1" ht="18.75">
      <c r="A64" s="33" t="s">
        <v>290</v>
      </c>
      <c r="B64" s="48"/>
      <c r="C64" s="176" t="s">
        <v>287</v>
      </c>
      <c r="D64" s="49" t="s">
        <v>289</v>
      </c>
      <c r="E64" s="50">
        <v>205</v>
      </c>
      <c r="I64" s="172">
        <v>44192</v>
      </c>
      <c r="L64" s="49" t="s">
        <v>347</v>
      </c>
      <c r="M64" s="183" t="s">
        <v>364</v>
      </c>
      <c r="N64" s="183"/>
      <c r="P64" s="49">
        <v>1470</v>
      </c>
    </row>
    <row r="65" spans="1:16" s="49" customFormat="1" ht="18.75">
      <c r="A65" s="33">
        <v>44019</v>
      </c>
      <c r="B65" s="48"/>
      <c r="C65" s="176" t="s">
        <v>287</v>
      </c>
      <c r="D65" s="49" t="s">
        <v>289</v>
      </c>
      <c r="E65" s="50">
        <v>205</v>
      </c>
      <c r="O65" s="49" t="s">
        <v>264</v>
      </c>
      <c r="P65" s="49">
        <f>SUM(P59:P64)</f>
        <v>4430</v>
      </c>
    </row>
    <row r="66" spans="1:16" s="49" customFormat="1" ht="18.75">
      <c r="A66" s="33">
        <v>44047</v>
      </c>
      <c r="B66" s="48"/>
      <c r="C66" s="176" t="s">
        <v>287</v>
      </c>
      <c r="D66" s="49" t="s">
        <v>289</v>
      </c>
      <c r="E66" s="50">
        <v>205</v>
      </c>
      <c r="I66" s="49" t="s">
        <v>365</v>
      </c>
      <c r="L66" s="49" t="s">
        <v>366</v>
      </c>
      <c r="P66" s="49">
        <v>17376</v>
      </c>
    </row>
    <row r="67" spans="1:16" s="49" customFormat="1" ht="18.75">
      <c r="A67" s="33">
        <v>44075</v>
      </c>
      <c r="B67" s="48"/>
      <c r="C67" s="176" t="s">
        <v>287</v>
      </c>
      <c r="D67" s="49" t="s">
        <v>289</v>
      </c>
      <c r="E67" s="50">
        <v>410</v>
      </c>
    </row>
    <row r="68" spans="1:16" s="49" customFormat="1" ht="18.75">
      <c r="A68" s="33">
        <v>44110</v>
      </c>
      <c r="B68" s="48"/>
      <c r="C68" s="176" t="s">
        <v>287</v>
      </c>
      <c r="D68" s="49" t="s">
        <v>289</v>
      </c>
      <c r="E68" s="50">
        <v>205</v>
      </c>
    </row>
    <row r="69" spans="1:16" s="49" customFormat="1" ht="18.75">
      <c r="A69" s="33">
        <v>44187</v>
      </c>
      <c r="B69" s="48"/>
      <c r="C69" s="176" t="s">
        <v>291</v>
      </c>
      <c r="D69" s="49" t="s">
        <v>292</v>
      </c>
      <c r="E69" s="50">
        <v>2590</v>
      </c>
    </row>
    <row r="70" spans="1:16" s="49" customFormat="1" ht="18.75">
      <c r="A70" s="33">
        <v>43835</v>
      </c>
      <c r="B70" s="48"/>
      <c r="C70" s="176" t="s">
        <v>287</v>
      </c>
      <c r="D70" s="49" t="s">
        <v>289</v>
      </c>
      <c r="E70" s="50">
        <v>205</v>
      </c>
    </row>
    <row r="71" spans="1:16" s="49" customFormat="1" ht="18.75">
      <c r="A71" s="151" t="s">
        <v>27</v>
      </c>
      <c r="B71" s="152"/>
      <c r="C71" s="152"/>
      <c r="D71" s="153"/>
      <c r="E71" s="105">
        <f>SUM(E62:E70)</f>
        <v>4640</v>
      </c>
    </row>
    <row r="72" spans="1:16" s="49" customFormat="1" ht="18.75">
      <c r="A72" s="12"/>
      <c r="B72" s="20"/>
      <c r="C72" s="20"/>
      <c r="D72" s="20" t="s">
        <v>337</v>
      </c>
      <c r="E72" s="37">
        <f>E46+E61+E71</f>
        <v>24920</v>
      </c>
    </row>
    <row r="73" spans="1:16" s="49" customFormat="1" ht="18.75"/>
    <row r="74" spans="1:16" s="49" customFormat="1" ht="18.75"/>
    <row r="75" spans="1:16" s="49" customFormat="1" ht="18.75"/>
    <row r="76" spans="1:16" s="49" customFormat="1" ht="18.75"/>
    <row r="77" spans="1:16" s="49" customFormat="1" ht="18.75"/>
    <row r="78" spans="1:16" s="49" customFormat="1" ht="18.75"/>
    <row r="79" spans="1:16" s="49" customFormat="1" ht="18.75"/>
    <row r="80" spans="1:16" s="49" customFormat="1" ht="18.75"/>
    <row r="81" s="49" customFormat="1" ht="18.75"/>
    <row r="82" s="49" customFormat="1" ht="18.75"/>
    <row r="83" s="49" customFormat="1" ht="18.75"/>
    <row r="84" s="49" customFormat="1" ht="18.75"/>
    <row r="85" s="49" customFormat="1" ht="18.75"/>
    <row r="86" s="49" customFormat="1" ht="18.75"/>
    <row r="87" s="49" customFormat="1" ht="18.75"/>
    <row r="88" s="49" customFormat="1" ht="18.75"/>
    <row r="89" s="49" customFormat="1" ht="18.75"/>
    <row r="90" s="49" customFormat="1" ht="18.75"/>
    <row r="91" s="49" customFormat="1" ht="18.75"/>
    <row r="92" s="49" customFormat="1" ht="18.75"/>
    <row r="93" s="49" customFormat="1" ht="18.75"/>
    <row r="94" s="49" customFormat="1" ht="18.75"/>
    <row r="95" s="49" customFormat="1" ht="18.75"/>
    <row r="96" s="49" customFormat="1" ht="18.75"/>
    <row r="97" s="49" customFormat="1" ht="18.75"/>
    <row r="98" s="49" customFormat="1" ht="18.75"/>
    <row r="99" s="49" customFormat="1" ht="18.75"/>
    <row r="100" s="49" customFormat="1" ht="18.75"/>
    <row r="101" s="49" customFormat="1" ht="18.75"/>
    <row r="102" s="49" customFormat="1" ht="18.75"/>
    <row r="103" s="49" customFormat="1" ht="18.75"/>
    <row r="104" s="49" customFormat="1" ht="18.75"/>
    <row r="105" s="49" customFormat="1" ht="18.75"/>
    <row r="106" s="49" customFormat="1" ht="18.75"/>
    <row r="107" s="49" customFormat="1" ht="18.75"/>
    <row r="108" s="49" customFormat="1" ht="18.75"/>
    <row r="109" s="49" customFormat="1" ht="18.75"/>
    <row r="110" s="49" customFormat="1" ht="18.75"/>
    <row r="111" s="49" customFormat="1" ht="18.75"/>
    <row r="112" s="49" customFormat="1" ht="18.75"/>
    <row r="113" s="49" customFormat="1" ht="18.75"/>
    <row r="114" s="49" customFormat="1" ht="18.75"/>
    <row r="115" s="49" customFormat="1" ht="18.75"/>
    <row r="116" s="49" customFormat="1" ht="18.75"/>
    <row r="117" s="49" customFormat="1" ht="18.75"/>
    <row r="118" s="49" customFormat="1" ht="18.75"/>
    <row r="119" s="49" customFormat="1" ht="18.75"/>
    <row r="120" s="49" customFormat="1" ht="18.75"/>
    <row r="121" s="49" customFormat="1" ht="18.75"/>
    <row r="122" s="49" customFormat="1" ht="18.75"/>
    <row r="123" s="49" customFormat="1" ht="18.75"/>
    <row r="124" s="49" customFormat="1" ht="18.75"/>
    <row r="125" s="49" customFormat="1" ht="18.75"/>
    <row r="126" s="49" customFormat="1" ht="18.75"/>
    <row r="127" s="49" customFormat="1" ht="18.75"/>
    <row r="128" s="49" customFormat="1" ht="18.75"/>
    <row r="129" s="49" customFormat="1" ht="18.75"/>
    <row r="130" s="49" customFormat="1" ht="18.75"/>
    <row r="131" s="49" customFormat="1" ht="18.75"/>
    <row r="132" s="49" customFormat="1" ht="18.75"/>
    <row r="133" s="49" customFormat="1" ht="18.75"/>
    <row r="134" s="49" customFormat="1" ht="18.75"/>
    <row r="135" s="49" customFormat="1" ht="18.75"/>
    <row r="136" s="49" customFormat="1" ht="18.75"/>
    <row r="137" s="49" customFormat="1" ht="18.75"/>
    <row r="138" s="49" customFormat="1" ht="18.75"/>
    <row r="139" s="49" customFormat="1" ht="18.75"/>
    <row r="140" s="49" customFormat="1" ht="18.75"/>
    <row r="141" s="49" customFormat="1" ht="18.75"/>
    <row r="142" s="49" customFormat="1" ht="18.75"/>
    <row r="143" s="49" customFormat="1" ht="18.75"/>
    <row r="144" s="49" customFormat="1" ht="18.75"/>
    <row r="145" s="49" customFormat="1" ht="18.75"/>
    <row r="146" s="49" customFormat="1" ht="18.75"/>
    <row r="147" s="49" customFormat="1" ht="18.75"/>
    <row r="148" s="49" customFormat="1" ht="18.75"/>
    <row r="149" s="49" customFormat="1" ht="18.75"/>
    <row r="150" s="49" customFormat="1" ht="18.75"/>
    <row r="151" s="49" customFormat="1" ht="18.75"/>
    <row r="152" s="49" customFormat="1" ht="18.75"/>
    <row r="153" s="49" customFormat="1" ht="18.75"/>
    <row r="154" s="49" customFormat="1" ht="18.75"/>
    <row r="155" s="49" customFormat="1" ht="18.75"/>
    <row r="156" s="49" customFormat="1" ht="18.75"/>
    <row r="157" s="49" customFormat="1" ht="18.75"/>
    <row r="158" s="49" customFormat="1" ht="18.75"/>
    <row r="159" s="49" customFormat="1" ht="18.75"/>
    <row r="160" s="49" customFormat="1" ht="18.75"/>
    <row r="161" s="49" customFormat="1" ht="18.75"/>
    <row r="162" s="49" customFormat="1" ht="18.75"/>
    <row r="163" s="49" customFormat="1" ht="18.75"/>
    <row r="164" s="49" customFormat="1" ht="18.75"/>
    <row r="165" s="49" customFormat="1" ht="18.75"/>
    <row r="166" s="49" customFormat="1" ht="18.75"/>
    <row r="167" s="49" customFormat="1" ht="18.75"/>
    <row r="168" s="49" customFormat="1" ht="18.75"/>
    <row r="169" s="49" customFormat="1" ht="18.75"/>
    <row r="170" s="49" customFormat="1" ht="18.75"/>
    <row r="171" s="49" customFormat="1" ht="18.75"/>
    <row r="172" s="49" customFormat="1" ht="18.75"/>
    <row r="173" s="49" customFormat="1" ht="18.75"/>
    <row r="174" s="49" customFormat="1" ht="18.75"/>
    <row r="175" s="49" customFormat="1" ht="18.75"/>
    <row r="176" s="49" customFormat="1" ht="18.75"/>
    <row r="177" s="49" customFormat="1" ht="18.75"/>
    <row r="178" s="49" customFormat="1" ht="18.75"/>
    <row r="179" s="49" customFormat="1" ht="18.75"/>
    <row r="180" s="49" customFormat="1" ht="18.75"/>
    <row r="181" s="49" customFormat="1" ht="18.75"/>
    <row r="182" s="49" customFormat="1" ht="18.75"/>
    <row r="183" s="49" customFormat="1" ht="18.75"/>
    <row r="184" s="49" customFormat="1" ht="18.75"/>
    <row r="185" s="49" customFormat="1" ht="18.75"/>
    <row r="186" s="49" customFormat="1" ht="18.75"/>
    <row r="187" s="49" customFormat="1" ht="18.75"/>
    <row r="188" s="49" customFormat="1" ht="18.75"/>
    <row r="189" s="49" customFormat="1" ht="18.75"/>
    <row r="190" s="49" customFormat="1" ht="18.75"/>
    <row r="191" s="49" customFormat="1" ht="18.75"/>
    <row r="192" s="49" customFormat="1" ht="18.75"/>
    <row r="193" s="49" customFormat="1" ht="18.75"/>
    <row r="194" s="49" customFormat="1" ht="18.75"/>
    <row r="195" s="49" customFormat="1" ht="18.75"/>
    <row r="196" s="49" customFormat="1" ht="18.75"/>
    <row r="197" s="49" customFormat="1" ht="18.75"/>
    <row r="198" s="49" customFormat="1" ht="18.75"/>
    <row r="199" s="49" customFormat="1" ht="18.75"/>
    <row r="200" s="49" customFormat="1" ht="18.75"/>
    <row r="201" s="49" customFormat="1" ht="18.75"/>
    <row r="202" s="49" customFormat="1" ht="18.75"/>
    <row r="203" s="49" customFormat="1" ht="18.75"/>
    <row r="204" s="49" customFormat="1" ht="18.75"/>
    <row r="205" s="49" customFormat="1" ht="18.75"/>
    <row r="206" s="49" customFormat="1" ht="18.75"/>
    <row r="207" s="49" customFormat="1" ht="18.75"/>
    <row r="208" s="49" customFormat="1" ht="18.75"/>
    <row r="209" spans="9:16" s="49" customFormat="1" ht="18.75"/>
    <row r="210" spans="9:16" s="49" customFormat="1" ht="18.75"/>
    <row r="211" spans="9:16" s="49" customFormat="1" ht="18.75"/>
    <row r="212" spans="9:16" s="49" customFormat="1" ht="18.75"/>
    <row r="213" spans="9:16" s="49" customFormat="1" ht="18.75"/>
    <row r="214" spans="9:16" s="49" customFormat="1" ht="18.75"/>
    <row r="215" spans="9:16" s="49" customFormat="1" ht="18.75"/>
    <row r="216" spans="9:16" s="49" customFormat="1" ht="18.75"/>
    <row r="217" spans="9:16" s="49" customFormat="1" ht="18.75"/>
    <row r="218" spans="9:16" s="49" customFormat="1" ht="18.75">
      <c r="I218" s="46"/>
      <c r="J218" s="46"/>
      <c r="K218" s="46"/>
      <c r="L218" s="46"/>
      <c r="M218" s="46"/>
      <c r="N218" s="46"/>
      <c r="O218" s="46"/>
      <c r="P218" s="46"/>
    </row>
    <row r="219" spans="9:16" s="49" customFormat="1" ht="18.75">
      <c r="I219" s="46"/>
      <c r="J219" s="46"/>
      <c r="K219" s="46"/>
      <c r="L219" s="46"/>
      <c r="M219" s="46"/>
      <c r="N219" s="46"/>
      <c r="O219" s="46"/>
      <c r="P219" s="46"/>
    </row>
    <row r="220" spans="9:16" s="49" customFormat="1" ht="18.75">
      <c r="I220" s="46"/>
      <c r="J220" s="46"/>
      <c r="K220" s="46"/>
      <c r="L220" s="46"/>
      <c r="M220" s="46"/>
      <c r="N220" s="46"/>
      <c r="O220" s="46"/>
      <c r="P220" s="46"/>
    </row>
    <row r="221" spans="9:16" s="49" customFormat="1" ht="18.75">
      <c r="I221" s="46"/>
      <c r="J221" s="46"/>
      <c r="K221" s="46"/>
      <c r="L221" s="46"/>
      <c r="M221" s="46"/>
      <c r="N221" s="46"/>
      <c r="O221" s="46"/>
      <c r="P221" s="46"/>
    </row>
    <row r="222" spans="9:16" s="49" customFormat="1" ht="18.75">
      <c r="I222" s="46"/>
      <c r="J222" s="46"/>
      <c r="K222" s="46"/>
      <c r="L222" s="46"/>
      <c r="M222" s="46"/>
      <c r="N222" s="46"/>
      <c r="O222" s="46"/>
      <c r="P222" s="46"/>
    </row>
    <row r="223" spans="9:16" s="49" customFormat="1" ht="18.75">
      <c r="I223" s="46"/>
      <c r="J223" s="46"/>
      <c r="K223" s="46"/>
      <c r="L223" s="46"/>
      <c r="M223" s="46"/>
      <c r="N223" s="46"/>
      <c r="O223" s="46"/>
      <c r="P223" s="46"/>
    </row>
    <row r="224" spans="9:16" s="49" customFormat="1" ht="18.75">
      <c r="I224" s="46"/>
      <c r="J224" s="46"/>
      <c r="K224" s="46"/>
      <c r="L224" s="46"/>
      <c r="M224" s="46"/>
      <c r="N224" s="46"/>
      <c r="O224" s="46"/>
      <c r="P224" s="46"/>
    </row>
    <row r="225" spans="1:16" s="49" customFormat="1" ht="18.75">
      <c r="I225" s="46"/>
      <c r="J225" s="46"/>
      <c r="K225" s="46"/>
      <c r="L225" s="46"/>
      <c r="M225" s="46"/>
      <c r="N225" s="46"/>
      <c r="O225" s="46"/>
      <c r="P225" s="46"/>
    </row>
    <row r="226" spans="1:16" s="49" customFormat="1" ht="18.75">
      <c r="I226" s="46"/>
      <c r="J226" s="46"/>
      <c r="K226" s="46"/>
      <c r="L226" s="46"/>
      <c r="M226" s="46"/>
      <c r="N226" s="46"/>
      <c r="O226" s="46"/>
      <c r="P226" s="46"/>
    </row>
    <row r="227" spans="1:16" s="49" customFormat="1" ht="18.75">
      <c r="I227" s="46"/>
      <c r="J227" s="46"/>
      <c r="K227" s="46"/>
      <c r="L227" s="46"/>
      <c r="M227" s="46"/>
      <c r="N227" s="46"/>
      <c r="O227" s="46"/>
      <c r="P227" s="46"/>
    </row>
    <row r="228" spans="1:16" s="49" customFormat="1" ht="18.75">
      <c r="I228" s="46"/>
      <c r="J228" s="46"/>
      <c r="K228" s="46"/>
      <c r="L228" s="46"/>
      <c r="M228" s="46"/>
      <c r="N228" s="46"/>
      <c r="O228" s="46"/>
      <c r="P228" s="46"/>
    </row>
    <row r="229" spans="1:16" s="49" customFormat="1" ht="18.75">
      <c r="I229" s="46"/>
      <c r="J229" s="46"/>
      <c r="K229" s="46"/>
      <c r="L229" s="46"/>
      <c r="M229" s="46"/>
      <c r="N229" s="46"/>
      <c r="O229" s="46"/>
      <c r="P229" s="46"/>
    </row>
    <row r="230" spans="1:16" s="49" customFormat="1" ht="18.75">
      <c r="I230" s="46"/>
      <c r="J230" s="46"/>
      <c r="K230" s="46"/>
      <c r="L230" s="46"/>
      <c r="M230" s="46"/>
      <c r="N230" s="46"/>
      <c r="O230" s="46"/>
      <c r="P230" s="46"/>
    </row>
    <row r="231" spans="1:16" s="49" customFormat="1" ht="18.75">
      <c r="I231" s="46"/>
      <c r="J231" s="46"/>
      <c r="K231" s="46"/>
      <c r="L231" s="46"/>
      <c r="M231" s="46"/>
      <c r="N231" s="46"/>
      <c r="O231" s="46"/>
      <c r="P231" s="46"/>
    </row>
    <row r="232" spans="1:16" s="49" customFormat="1" ht="18.75">
      <c r="I232" s="46"/>
      <c r="J232" s="46"/>
      <c r="K232" s="46"/>
      <c r="L232" s="46"/>
      <c r="M232" s="46"/>
      <c r="N232" s="46"/>
      <c r="O232" s="46"/>
      <c r="P232" s="46"/>
    </row>
    <row r="233" spans="1:16" s="49" customFormat="1" ht="18.75">
      <c r="I233" s="46"/>
      <c r="J233" s="46"/>
      <c r="K233" s="46"/>
      <c r="L233" s="46"/>
      <c r="M233" s="46"/>
      <c r="N233" s="46"/>
      <c r="O233" s="46"/>
      <c r="P233" s="46"/>
    </row>
    <row r="234" spans="1:16" s="49" customFormat="1" ht="18.75">
      <c r="I234" s="46"/>
      <c r="J234" s="46"/>
      <c r="K234" s="46"/>
      <c r="L234" s="46"/>
      <c r="M234" s="46"/>
      <c r="N234" s="46"/>
      <c r="O234" s="46"/>
      <c r="P234" s="46"/>
    </row>
    <row r="235" spans="1:16" s="49" customFormat="1" ht="18.75">
      <c r="I235" s="46"/>
      <c r="J235" s="46"/>
      <c r="K235" s="46"/>
      <c r="L235" s="46"/>
      <c r="M235" s="46"/>
      <c r="N235" s="46"/>
      <c r="O235" s="46"/>
      <c r="P235" s="46"/>
    </row>
    <row r="236" spans="1:16" s="49" customFormat="1" ht="18.75">
      <c r="A236" s="46"/>
      <c r="B236" s="46"/>
      <c r="C236" s="46"/>
      <c r="D236" s="46"/>
      <c r="E236" s="46"/>
      <c r="I236" s="46"/>
      <c r="J236" s="46"/>
      <c r="K236" s="46"/>
      <c r="L236" s="46"/>
      <c r="M236" s="46"/>
      <c r="N236" s="46"/>
      <c r="O236" s="46"/>
      <c r="P236" s="46"/>
    </row>
    <row r="237" spans="1:16" s="49" customFormat="1" ht="18.75">
      <c r="A237" s="46"/>
      <c r="B237" s="46"/>
      <c r="C237" s="46"/>
      <c r="D237" s="46"/>
      <c r="E237" s="46"/>
      <c r="I237" s="46"/>
      <c r="J237" s="46"/>
      <c r="K237" s="46"/>
      <c r="L237" s="46"/>
      <c r="M237" s="46"/>
      <c r="N237" s="46"/>
      <c r="O237" s="46"/>
      <c r="P237" s="46"/>
    </row>
    <row r="238" spans="1:16" s="49" customFormat="1" ht="18.75">
      <c r="A238" s="46"/>
      <c r="B238" s="46"/>
      <c r="C238" s="46"/>
      <c r="D238" s="46"/>
      <c r="E238" s="46"/>
      <c r="I238" s="46"/>
      <c r="J238" s="46"/>
      <c r="K238" s="46"/>
      <c r="L238" s="46"/>
      <c r="M238" s="46"/>
      <c r="N238" s="46"/>
      <c r="O238" s="46"/>
      <c r="P238" s="46"/>
    </row>
    <row r="239" spans="1:16" s="49" customFormat="1" ht="18.75">
      <c r="A239" s="46"/>
      <c r="B239" s="46"/>
      <c r="C239" s="46"/>
      <c r="D239" s="46"/>
      <c r="E239" s="46"/>
      <c r="I239" s="46"/>
      <c r="J239" s="46"/>
      <c r="K239" s="46"/>
      <c r="L239" s="46"/>
      <c r="M239" s="46"/>
      <c r="N239" s="46"/>
      <c r="O239" s="46"/>
      <c r="P239" s="46"/>
    </row>
    <row r="240" spans="1:16" s="49" customFormat="1" ht="18.75">
      <c r="A240" s="46"/>
      <c r="B240" s="46"/>
      <c r="C240" s="46"/>
      <c r="D240" s="46"/>
      <c r="E240" s="46"/>
      <c r="I240" s="46"/>
      <c r="J240" s="46"/>
      <c r="K240" s="46"/>
      <c r="L240" s="46"/>
      <c r="M240" s="46"/>
      <c r="N240" s="46"/>
      <c r="O240" s="46"/>
      <c r="P240" s="46"/>
    </row>
    <row r="241" spans="1:16" s="49" customFormat="1" ht="18.75">
      <c r="A241" s="46"/>
      <c r="B241" s="46"/>
      <c r="C241" s="46"/>
      <c r="D241" s="46"/>
      <c r="E241" s="46"/>
      <c r="I241" s="46"/>
      <c r="J241" s="46"/>
      <c r="K241" s="46"/>
      <c r="L241" s="46"/>
      <c r="M241" s="46"/>
      <c r="N241" s="46"/>
      <c r="O241" s="46"/>
      <c r="P241" s="46"/>
    </row>
    <row r="242" spans="1:16" s="49" customFormat="1" ht="18.75">
      <c r="A242" s="46"/>
      <c r="B242" s="46"/>
      <c r="C242" s="46"/>
      <c r="D242" s="46"/>
      <c r="E242" s="46"/>
      <c r="I242" s="46"/>
      <c r="J242" s="46"/>
      <c r="K242" s="46"/>
      <c r="L242" s="46"/>
      <c r="M242" s="46"/>
      <c r="N242" s="46"/>
      <c r="O242" s="46"/>
      <c r="P242" s="46"/>
    </row>
    <row r="243" spans="1:16" s="49" customFormat="1" ht="18.75">
      <c r="A243" s="46"/>
      <c r="B243" s="46"/>
      <c r="C243" s="46"/>
      <c r="D243" s="46"/>
      <c r="E243" s="46"/>
      <c r="I243" s="46"/>
      <c r="J243" s="46"/>
      <c r="K243" s="46"/>
      <c r="L243" s="46"/>
      <c r="M243" s="46"/>
      <c r="N243" s="46"/>
      <c r="O243" s="46"/>
      <c r="P243" s="46"/>
    </row>
    <row r="244" spans="1:16" s="49" customFormat="1" ht="18.75">
      <c r="A244" s="46"/>
      <c r="B244" s="46"/>
      <c r="C244" s="46"/>
      <c r="D244" s="46"/>
      <c r="E244" s="46"/>
      <c r="I244" s="46"/>
      <c r="J244" s="46"/>
      <c r="K244" s="46"/>
      <c r="L244" s="46"/>
      <c r="M244" s="46"/>
      <c r="N244" s="46"/>
      <c r="O244" s="46"/>
      <c r="P244" s="46"/>
    </row>
    <row r="245" spans="1:16" s="49" customFormat="1" ht="18.75">
      <c r="A245" s="46"/>
      <c r="B245" s="46"/>
      <c r="C245" s="46"/>
      <c r="D245" s="46"/>
      <c r="E245" s="46"/>
      <c r="I245" s="46"/>
      <c r="J245" s="46"/>
      <c r="K245" s="46"/>
      <c r="L245" s="46"/>
      <c r="M245" s="46"/>
      <c r="N245" s="46"/>
      <c r="O245" s="46"/>
      <c r="P245" s="46"/>
    </row>
    <row r="246" spans="1:16" s="49" customFormat="1" ht="18.75">
      <c r="A246" s="46"/>
      <c r="B246" s="46"/>
      <c r="C246" s="46"/>
      <c r="D246" s="46"/>
      <c r="E246" s="46"/>
      <c r="I246" s="46"/>
      <c r="J246" s="46"/>
      <c r="K246" s="46"/>
      <c r="L246" s="46"/>
      <c r="M246" s="46"/>
      <c r="N246" s="46"/>
      <c r="O246" s="46"/>
      <c r="P246" s="46"/>
    </row>
    <row r="247" spans="1:16" s="49" customFormat="1" ht="18.75">
      <c r="A247" s="46"/>
      <c r="B247" s="46"/>
      <c r="C247" s="46"/>
      <c r="D247" s="46"/>
      <c r="E247" s="46"/>
      <c r="I247" s="46"/>
      <c r="J247" s="46"/>
      <c r="K247" s="46"/>
      <c r="L247" s="46"/>
      <c r="M247" s="46"/>
      <c r="N247" s="46"/>
      <c r="O247" s="46"/>
      <c r="P247" s="46"/>
    </row>
    <row r="248" spans="1:16" s="49" customFormat="1" ht="18.75">
      <c r="A248" s="46"/>
      <c r="B248" s="46"/>
      <c r="C248" s="46"/>
      <c r="D248" s="46"/>
      <c r="E248" s="46"/>
      <c r="I248" s="46"/>
      <c r="J248" s="46"/>
      <c r="K248" s="46"/>
      <c r="L248" s="46"/>
      <c r="M248" s="46"/>
      <c r="N248" s="46"/>
      <c r="O248" s="46"/>
      <c r="P248" s="46"/>
    </row>
    <row r="249" spans="1:16" s="49" customFormat="1" ht="18.75">
      <c r="A249" s="46"/>
      <c r="B249" s="46"/>
      <c r="C249" s="46"/>
      <c r="D249" s="46"/>
      <c r="E249" s="46"/>
      <c r="I249" s="46"/>
      <c r="J249" s="46"/>
      <c r="K249" s="46"/>
      <c r="L249" s="46"/>
      <c r="M249" s="46"/>
      <c r="N249" s="46"/>
      <c r="O249" s="46"/>
      <c r="P249" s="46"/>
    </row>
    <row r="250" spans="1:16" s="49" customFormat="1" ht="18.75">
      <c r="A250" s="46"/>
      <c r="B250" s="46"/>
      <c r="C250" s="46"/>
      <c r="D250" s="46"/>
      <c r="E250" s="46"/>
      <c r="I250" s="46"/>
      <c r="J250" s="46"/>
      <c r="K250" s="46"/>
      <c r="L250" s="46"/>
      <c r="M250" s="46"/>
      <c r="N250" s="46"/>
      <c r="O250" s="46"/>
      <c r="P250" s="46"/>
    </row>
    <row r="251" spans="1:16" s="49" customFormat="1" ht="18.75">
      <c r="A251" s="46"/>
      <c r="B251" s="46"/>
      <c r="C251" s="46"/>
      <c r="D251" s="46"/>
      <c r="E251" s="46"/>
      <c r="I251" s="46"/>
      <c r="J251" s="46"/>
      <c r="K251" s="46"/>
      <c r="L251" s="46"/>
      <c r="M251" s="46"/>
      <c r="N251" s="46"/>
      <c r="O251" s="46"/>
      <c r="P251" s="46"/>
    </row>
    <row r="252" spans="1:16" s="49" customFormat="1" ht="18.75">
      <c r="A252" s="46"/>
      <c r="B252" s="46"/>
      <c r="C252" s="46"/>
      <c r="D252" s="46"/>
      <c r="E252" s="46"/>
      <c r="I252" s="46"/>
      <c r="J252" s="46"/>
      <c r="K252" s="46"/>
      <c r="L252" s="46"/>
      <c r="M252" s="46"/>
      <c r="N252" s="46"/>
      <c r="O252" s="46"/>
      <c r="P252" s="46"/>
    </row>
    <row r="253" spans="1:16" s="49" customFormat="1" ht="18.75">
      <c r="A253" s="46"/>
      <c r="B253" s="46"/>
      <c r="C253" s="46"/>
      <c r="D253" s="46"/>
      <c r="E253" s="46"/>
      <c r="I253" s="46"/>
      <c r="J253" s="46"/>
      <c r="K253" s="46"/>
      <c r="L253" s="46"/>
      <c r="M253" s="46"/>
      <c r="N253" s="46"/>
      <c r="O253" s="46"/>
      <c r="P253" s="46"/>
    </row>
    <row r="254" spans="1:16" s="49" customFormat="1" ht="18.75">
      <c r="A254" s="46"/>
      <c r="B254" s="46"/>
      <c r="C254" s="46"/>
      <c r="D254" s="46"/>
      <c r="E254" s="46"/>
      <c r="I254" s="46"/>
      <c r="J254" s="46"/>
      <c r="K254" s="46"/>
      <c r="L254" s="46"/>
      <c r="M254" s="46"/>
      <c r="N254" s="46"/>
      <c r="O254" s="46"/>
      <c r="P254" s="46"/>
    </row>
    <row r="255" spans="1:16" s="49" customFormat="1" ht="18.75">
      <c r="A255" s="46"/>
      <c r="B255" s="46"/>
      <c r="C255" s="46"/>
      <c r="D255" s="46"/>
      <c r="E255" s="46"/>
      <c r="I255" s="46"/>
      <c r="J255" s="46"/>
      <c r="K255" s="46"/>
      <c r="L255" s="46"/>
      <c r="M255" s="46"/>
      <c r="N255" s="46"/>
      <c r="O255" s="46"/>
      <c r="P255" s="46"/>
    </row>
    <row r="256" spans="1:16" s="49" customFormat="1" ht="18.75">
      <c r="A256" s="46"/>
      <c r="B256" s="46"/>
      <c r="C256" s="46"/>
      <c r="D256" s="46"/>
      <c r="E256" s="46"/>
      <c r="I256" s="46"/>
      <c r="J256" s="46"/>
      <c r="K256" s="46"/>
      <c r="L256" s="46"/>
      <c r="M256" s="46"/>
      <c r="N256" s="46"/>
      <c r="O256" s="46"/>
      <c r="P256" s="46"/>
    </row>
    <row r="257" spans="1:16" s="49" customFormat="1" ht="18.75">
      <c r="A257" s="46"/>
      <c r="B257" s="46"/>
      <c r="C257" s="46"/>
      <c r="D257" s="46"/>
      <c r="E257" s="46"/>
      <c r="I257" s="46"/>
      <c r="J257" s="46"/>
      <c r="K257" s="46"/>
      <c r="L257" s="46"/>
      <c r="M257" s="46"/>
      <c r="N257" s="46"/>
      <c r="O257" s="46"/>
      <c r="P257" s="46"/>
    </row>
    <row r="258" spans="1:16" s="49" customFormat="1" ht="18.75">
      <c r="A258" s="46"/>
      <c r="B258" s="46"/>
      <c r="C258" s="46"/>
      <c r="D258" s="46"/>
      <c r="E258" s="46"/>
      <c r="I258" s="46"/>
      <c r="J258" s="46"/>
      <c r="K258" s="46"/>
      <c r="L258" s="46"/>
      <c r="M258" s="46"/>
      <c r="N258" s="46"/>
      <c r="O258" s="46"/>
      <c r="P258" s="46"/>
    </row>
    <row r="259" spans="1:16" s="49" customFormat="1" ht="18.75">
      <c r="A259" s="46"/>
      <c r="B259" s="46"/>
      <c r="C259" s="46"/>
      <c r="D259" s="46"/>
      <c r="E259" s="46"/>
      <c r="I259" s="46"/>
      <c r="J259" s="46"/>
      <c r="K259" s="46"/>
      <c r="L259" s="46"/>
      <c r="M259" s="46"/>
      <c r="N259" s="46"/>
      <c r="O259" s="46"/>
      <c r="P259" s="46"/>
    </row>
  </sheetData>
  <mergeCells count="58">
    <mergeCell ref="A61:D61"/>
    <mergeCell ref="A71:D71"/>
    <mergeCell ref="L57:M57"/>
    <mergeCell ref="L25:M25"/>
    <mergeCell ref="L26:M26"/>
    <mergeCell ref="L27:M27"/>
    <mergeCell ref="I28:O28"/>
    <mergeCell ref="I31:O31"/>
    <mergeCell ref="M62:N62"/>
    <mergeCell ref="M64:N64"/>
    <mergeCell ref="A42:A43"/>
    <mergeCell ref="B42:E42"/>
    <mergeCell ref="A46:D46"/>
    <mergeCell ref="N27:O27"/>
    <mergeCell ref="I23:O23"/>
    <mergeCell ref="I19:O19"/>
    <mergeCell ref="N48:O48"/>
    <mergeCell ref="L50:M50"/>
    <mergeCell ref="N50:O50"/>
    <mergeCell ref="I51:O51"/>
    <mergeCell ref="I52:O52"/>
    <mergeCell ref="K43:P43"/>
    <mergeCell ref="I44:I45"/>
    <mergeCell ref="J44:P44"/>
    <mergeCell ref="L48:M48"/>
    <mergeCell ref="J49:K49"/>
    <mergeCell ref="L49:M49"/>
    <mergeCell ref="N49:O49"/>
    <mergeCell ref="I47:O47"/>
    <mergeCell ref="L30:M30"/>
    <mergeCell ref="N30:O30"/>
    <mergeCell ref="L29:M29"/>
    <mergeCell ref="N25:O25"/>
    <mergeCell ref="N21:O21"/>
    <mergeCell ref="J20:K20"/>
    <mergeCell ref="J21:K21"/>
    <mergeCell ref="J22:K22"/>
    <mergeCell ref="K12:P12"/>
    <mergeCell ref="L17:M17"/>
    <mergeCell ref="J18:K18"/>
    <mergeCell ref="L18:M18"/>
    <mergeCell ref="N20:O20"/>
    <mergeCell ref="N22:O22"/>
    <mergeCell ref="L21:M21"/>
    <mergeCell ref="I13:I14"/>
    <mergeCell ref="J13:P13"/>
    <mergeCell ref="I16:N16"/>
    <mergeCell ref="J15:K15"/>
    <mergeCell ref="A13:D13"/>
    <mergeCell ref="A35:D35"/>
    <mergeCell ref="A37:D37"/>
    <mergeCell ref="A23:D23"/>
    <mergeCell ref="A4:A5"/>
    <mergeCell ref="B4:E4"/>
    <mergeCell ref="A10:A11"/>
    <mergeCell ref="B10:E10"/>
    <mergeCell ref="B5:D5"/>
    <mergeCell ref="B6:D6"/>
  </mergeCells>
  <phoneticPr fontId="3"/>
  <pageMargins left="1.299212598425197" right="0.31496062992125984" top="0.74803149606299213" bottom="0.74803149606299213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="80" zoomScaleNormal="80" workbookViewId="0">
      <selection activeCell="D10" sqref="D10"/>
    </sheetView>
  </sheetViews>
  <sheetFormatPr defaultRowHeight="13.5"/>
  <cols>
    <col min="1" max="1" width="3.375" customWidth="1"/>
    <col min="2" max="2" width="16.75" customWidth="1"/>
    <col min="3" max="14" width="8.625" customWidth="1"/>
    <col min="15" max="15" width="10.625" customWidth="1"/>
  </cols>
  <sheetData>
    <row r="1" spans="1:18" s="1" customFormat="1" ht="19.5">
      <c r="A1" s="1" t="s">
        <v>135</v>
      </c>
    </row>
    <row r="2" spans="1:18" s="1" customFormat="1" ht="9" customHeight="1"/>
    <row r="3" spans="1:18" s="4" customFormat="1" ht="18.75">
      <c r="A3" s="21" t="s">
        <v>12</v>
      </c>
      <c r="B3" s="21" t="s">
        <v>14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81</v>
      </c>
    </row>
    <row r="4" spans="1:18" s="4" customFormat="1" ht="18.75">
      <c r="A4" s="8">
        <v>1</v>
      </c>
      <c r="B4" s="8" t="s">
        <v>75</v>
      </c>
      <c r="C4" s="34">
        <v>0</v>
      </c>
      <c r="D4" s="34">
        <v>0</v>
      </c>
      <c r="E4" s="34">
        <v>110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110">
        <f>SUM(C4:N4)</f>
        <v>110</v>
      </c>
    </row>
    <row r="5" spans="1:18" s="4" customFormat="1" ht="18.75">
      <c r="A5" s="8">
        <v>2</v>
      </c>
      <c r="B5" s="8" t="s">
        <v>76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2">
        <f>SUM(C5:N5)</f>
        <v>0</v>
      </c>
    </row>
    <row r="6" spans="1:18" s="4" customFormat="1" ht="18.75">
      <c r="A6" s="8">
        <v>3</v>
      </c>
      <c r="B6" s="8" t="s">
        <v>77</v>
      </c>
      <c r="C6" s="34"/>
      <c r="D6" s="34"/>
      <c r="E6" s="34"/>
      <c r="F6" s="34">
        <v>278</v>
      </c>
      <c r="G6" s="34"/>
      <c r="H6" s="34"/>
      <c r="I6" s="34"/>
      <c r="J6" s="34"/>
      <c r="K6" s="34"/>
      <c r="L6" s="34"/>
      <c r="M6" s="34"/>
      <c r="N6" s="34"/>
      <c r="O6" s="110">
        <f>SUM(C6:N6)</f>
        <v>278</v>
      </c>
    </row>
    <row r="7" spans="1:18" s="4" customFormat="1" ht="18.75">
      <c r="A7" s="8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2">
        <f>SUM(C7:N7)</f>
        <v>0</v>
      </c>
    </row>
    <row r="8" spans="1:18" s="4" customFormat="1" ht="19.5" thickBot="1">
      <c r="A8" s="41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4">
        <f>SUM(C8:N8)</f>
        <v>0</v>
      </c>
      <c r="Q8" s="4" t="s">
        <v>49</v>
      </c>
      <c r="R8" s="4" t="s">
        <v>49</v>
      </c>
    </row>
    <row r="9" spans="1:18" s="4" customFormat="1" ht="19.5" thickTop="1">
      <c r="A9" s="22"/>
      <c r="B9" s="23" t="s">
        <v>78</v>
      </c>
      <c r="C9" s="43">
        <f>SUM(C4:C8)</f>
        <v>0</v>
      </c>
      <c r="D9" s="43">
        <f t="shared" ref="D9:O9" si="0">SUM(D4:D8)</f>
        <v>0</v>
      </c>
      <c r="E9" s="43">
        <f t="shared" si="0"/>
        <v>110</v>
      </c>
      <c r="F9" s="43">
        <f t="shared" si="0"/>
        <v>278</v>
      </c>
      <c r="G9" s="43">
        <f t="shared" si="0"/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109">
        <f t="shared" si="0"/>
        <v>388</v>
      </c>
    </row>
    <row r="10" spans="1:18" s="4" customFormat="1" ht="18.75">
      <c r="A10" s="12"/>
      <c r="B10" s="20" t="s">
        <v>79</v>
      </c>
      <c r="C10" s="8">
        <v>0</v>
      </c>
      <c r="D10" s="8">
        <v>0</v>
      </c>
      <c r="E10" s="34">
        <v>120</v>
      </c>
      <c r="F10" s="8">
        <v>0</v>
      </c>
      <c r="G10" s="34">
        <v>89</v>
      </c>
      <c r="H10" s="8">
        <v>0</v>
      </c>
      <c r="I10" s="8">
        <v>0</v>
      </c>
      <c r="J10" s="8">
        <v>0</v>
      </c>
      <c r="K10" s="34">
        <v>23</v>
      </c>
      <c r="L10" s="34">
        <v>157</v>
      </c>
      <c r="M10" s="8">
        <v>0</v>
      </c>
      <c r="N10" s="8">
        <v>0</v>
      </c>
      <c r="O10" s="42">
        <f>SUM(C10:N10)</f>
        <v>389</v>
      </c>
    </row>
    <row r="11" spans="1:18" s="4" customFormat="1" ht="18.75">
      <c r="A11" s="12"/>
      <c r="B11" s="20" t="s">
        <v>80</v>
      </c>
      <c r="C11" s="34">
        <f>SUM(C9-C10)</f>
        <v>0</v>
      </c>
      <c r="D11" s="34">
        <f t="shared" ref="D11:O11" si="1">SUM(D9-D10)</f>
        <v>0</v>
      </c>
      <c r="E11" s="34">
        <f t="shared" si="1"/>
        <v>-10</v>
      </c>
      <c r="F11" s="34">
        <f t="shared" si="1"/>
        <v>278</v>
      </c>
      <c r="G11" s="34">
        <f t="shared" si="1"/>
        <v>-89</v>
      </c>
      <c r="H11" s="34">
        <f t="shared" si="1"/>
        <v>0</v>
      </c>
      <c r="I11" s="34">
        <f t="shared" si="1"/>
        <v>0</v>
      </c>
      <c r="J11" s="34">
        <f t="shared" si="1"/>
        <v>0</v>
      </c>
      <c r="K11" s="34">
        <f t="shared" si="1"/>
        <v>-23</v>
      </c>
      <c r="L11" s="34">
        <f t="shared" si="1"/>
        <v>-157</v>
      </c>
      <c r="M11" s="34">
        <f t="shared" si="1"/>
        <v>0</v>
      </c>
      <c r="N11" s="34">
        <f t="shared" si="1"/>
        <v>0</v>
      </c>
      <c r="O11" s="34">
        <f t="shared" si="1"/>
        <v>-1</v>
      </c>
    </row>
    <row r="12" spans="1:18" s="4" customFormat="1" ht="7.5" customHeight="1">
      <c r="A12" s="11"/>
      <c r="B12" s="11"/>
      <c r="C12" s="11"/>
      <c r="D12" s="11"/>
      <c r="E12" s="11"/>
      <c r="F12" s="11"/>
      <c r="G12" s="26"/>
      <c r="H12" s="27"/>
      <c r="I12" s="27"/>
      <c r="J12" s="27"/>
      <c r="K12" s="27"/>
      <c r="L12" s="11"/>
      <c r="M12" s="11"/>
      <c r="N12" s="11"/>
      <c r="O12" s="11"/>
    </row>
    <row r="13" spans="1:18" s="4" customFormat="1" ht="18.75">
      <c r="A13" s="4" t="s">
        <v>55</v>
      </c>
    </row>
    <row r="14" spans="1:18" s="4" customFormat="1" ht="18.75">
      <c r="A14" s="21" t="s">
        <v>12</v>
      </c>
      <c r="B14" s="21" t="s">
        <v>13</v>
      </c>
      <c r="C14" s="21" t="s">
        <v>15</v>
      </c>
      <c r="D14" s="21" t="s">
        <v>16</v>
      </c>
      <c r="E14" s="21" t="s">
        <v>17</v>
      </c>
      <c r="F14" s="21" t="s">
        <v>18</v>
      </c>
      <c r="G14" s="21" t="s">
        <v>19</v>
      </c>
      <c r="H14" s="21" t="s">
        <v>20</v>
      </c>
      <c r="I14" s="21" t="s">
        <v>21</v>
      </c>
      <c r="J14" s="21" t="s">
        <v>22</v>
      </c>
      <c r="K14" s="21" t="s">
        <v>23</v>
      </c>
      <c r="L14" s="21" t="s">
        <v>24</v>
      </c>
      <c r="M14" s="21" t="s">
        <v>25</v>
      </c>
      <c r="N14" s="28" t="s">
        <v>26</v>
      </c>
      <c r="O14" s="29"/>
    </row>
    <row r="15" spans="1:18" s="4" customFormat="1" ht="18.75">
      <c r="A15" s="8">
        <v>1</v>
      </c>
      <c r="B15" s="8" t="s">
        <v>75</v>
      </c>
      <c r="C15" s="8"/>
      <c r="D15" s="8"/>
      <c r="E15" s="8" t="s">
        <v>221</v>
      </c>
      <c r="F15" s="8"/>
      <c r="G15" s="8"/>
      <c r="H15" s="8"/>
      <c r="I15" s="8"/>
      <c r="J15" s="8"/>
      <c r="K15" s="8"/>
      <c r="L15" s="8"/>
      <c r="M15" s="8"/>
      <c r="N15" s="12"/>
      <c r="O15" s="30"/>
      <c r="Q15" s="4" t="s">
        <v>49</v>
      </c>
    </row>
    <row r="16" spans="1:18" s="4" customFormat="1" ht="18.75">
      <c r="A16" s="8">
        <v>2</v>
      </c>
      <c r="B16" s="8" t="s">
        <v>76</v>
      </c>
      <c r="C16" s="8"/>
      <c r="D16" s="8"/>
      <c r="E16" s="8"/>
      <c r="G16" s="8"/>
      <c r="H16" s="8"/>
      <c r="I16" s="8"/>
      <c r="J16" s="8"/>
      <c r="K16" s="8"/>
      <c r="L16" s="8"/>
      <c r="M16" s="8"/>
      <c r="N16" s="12"/>
      <c r="O16" s="30"/>
    </row>
    <row r="17" spans="1:17" s="4" customFormat="1" ht="18.75">
      <c r="A17" s="8">
        <v>3</v>
      </c>
      <c r="B17" s="8" t="s">
        <v>77</v>
      </c>
      <c r="C17" s="8"/>
      <c r="D17" s="8"/>
      <c r="E17" s="8"/>
      <c r="F17" s="8" t="s">
        <v>220</v>
      </c>
      <c r="G17" s="8"/>
      <c r="H17" s="8"/>
      <c r="I17" s="8"/>
      <c r="J17" s="8"/>
      <c r="K17" s="8"/>
      <c r="L17" s="8"/>
      <c r="M17" s="8"/>
      <c r="N17" s="12"/>
      <c r="O17" s="30"/>
    </row>
    <row r="18" spans="1:17" s="4" customFormat="1" ht="18.75">
      <c r="A18" s="8">
        <v>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2"/>
      <c r="O18" s="30"/>
    </row>
    <row r="19" spans="1:17" s="4" customFormat="1" ht="18.75">
      <c r="A19" s="8">
        <v>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2"/>
      <c r="O19" s="30"/>
      <c r="Q19" s="4" t="s">
        <v>49</v>
      </c>
    </row>
  </sheetData>
  <phoneticPr fontId="3"/>
  <pageMargins left="0.51181102362204722" right="0.19685039370078741" top="0.35433070866141736" bottom="0.15748031496062992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80" zoomScaleNormal="80" workbookViewId="0">
      <selection activeCell="D10" sqref="D10"/>
    </sheetView>
  </sheetViews>
  <sheetFormatPr defaultRowHeight="13.5"/>
  <cols>
    <col min="1" max="1" width="3.375" customWidth="1"/>
    <col min="2" max="2" width="14.25" customWidth="1"/>
    <col min="3" max="3" width="12.75" customWidth="1"/>
    <col min="4" max="15" width="8.625" customWidth="1"/>
    <col min="16" max="16" width="10.625" customWidth="1"/>
  </cols>
  <sheetData>
    <row r="1" spans="1:17" s="1" customFormat="1" ht="19.5">
      <c r="A1" s="1" t="s">
        <v>48</v>
      </c>
    </row>
    <row r="2" spans="1:17" s="1" customFormat="1" ht="9" customHeight="1"/>
    <row r="3" spans="1:17" s="4" customFormat="1" ht="18.75">
      <c r="A3" s="21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1" t="s">
        <v>21</v>
      </c>
      <c r="K3" s="21" t="s">
        <v>22</v>
      </c>
      <c r="L3" s="21" t="s">
        <v>23</v>
      </c>
      <c r="M3" s="21" t="s">
        <v>24</v>
      </c>
      <c r="N3" s="21" t="s">
        <v>25</v>
      </c>
      <c r="O3" s="21" t="s">
        <v>26</v>
      </c>
      <c r="P3" s="21" t="s">
        <v>27</v>
      </c>
    </row>
    <row r="4" spans="1:17" s="4" customFormat="1" ht="18.75">
      <c r="A4" s="8">
        <v>1</v>
      </c>
      <c r="B4" s="8" t="s">
        <v>28</v>
      </c>
      <c r="C4" s="8" t="s">
        <v>42</v>
      </c>
      <c r="D4" s="8">
        <v>0</v>
      </c>
      <c r="E4" s="8">
        <v>0</v>
      </c>
      <c r="F4" s="8">
        <v>500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93">
        <f>SUM(D4:O4)</f>
        <v>500</v>
      </c>
    </row>
    <row r="5" spans="1:17" s="4" customFormat="1" ht="18.75">
      <c r="A5" s="8">
        <v>2</v>
      </c>
      <c r="B5" s="8" t="s">
        <v>29</v>
      </c>
      <c r="C5" s="8" t="s">
        <v>39</v>
      </c>
      <c r="D5" s="8"/>
      <c r="E5" s="8"/>
      <c r="F5" s="8">
        <v>25</v>
      </c>
      <c r="G5" s="8"/>
      <c r="H5" s="8"/>
      <c r="I5" s="8"/>
      <c r="J5" s="8"/>
      <c r="K5" s="8"/>
      <c r="L5" s="8"/>
      <c r="M5" s="8"/>
      <c r="N5" s="8"/>
      <c r="O5" s="8"/>
      <c r="P5" s="93">
        <f t="shared" ref="P5:P11" si="0">SUM(D5:O5)</f>
        <v>25</v>
      </c>
    </row>
    <row r="6" spans="1:17" s="4" customFormat="1" ht="18.75">
      <c r="A6" s="8">
        <v>3</v>
      </c>
      <c r="B6" s="8" t="s">
        <v>30</v>
      </c>
      <c r="C6" s="48" t="s">
        <v>210</v>
      </c>
      <c r="D6" s="8">
        <v>0</v>
      </c>
      <c r="E6" s="8">
        <v>0</v>
      </c>
      <c r="F6" s="8">
        <v>100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93">
        <f t="shared" si="0"/>
        <v>100</v>
      </c>
    </row>
    <row r="7" spans="1:17" s="4" customFormat="1" ht="18.75">
      <c r="A7" s="8">
        <v>4</v>
      </c>
      <c r="B7" s="8" t="s">
        <v>31</v>
      </c>
      <c r="C7" s="8" t="s">
        <v>40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20</v>
      </c>
      <c r="P7" s="93">
        <f t="shared" si="0"/>
        <v>20</v>
      </c>
    </row>
    <row r="8" spans="1:17" s="4" customFormat="1" ht="18.75">
      <c r="A8" s="8">
        <v>6</v>
      </c>
      <c r="B8" s="8" t="s">
        <v>204</v>
      </c>
      <c r="C8" s="8" t="s">
        <v>214</v>
      </c>
      <c r="D8" s="8">
        <v>0</v>
      </c>
      <c r="E8" s="8">
        <v>0</v>
      </c>
      <c r="F8" s="8">
        <v>50</v>
      </c>
      <c r="G8" s="8">
        <v>80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4">
        <f t="shared" si="0"/>
        <v>130</v>
      </c>
      <c r="Q8" s="84"/>
    </row>
    <row r="9" spans="1:17" s="4" customFormat="1" ht="18.75">
      <c r="A9" s="8">
        <v>7</v>
      </c>
      <c r="B9" s="8" t="s">
        <v>36</v>
      </c>
      <c r="C9" s="8"/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90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93">
        <f t="shared" si="0"/>
        <v>90</v>
      </c>
    </row>
    <row r="10" spans="1:17" s="4" customFormat="1" ht="18.75">
      <c r="A10" s="8">
        <v>8</v>
      </c>
      <c r="B10" s="8" t="s">
        <v>38</v>
      </c>
      <c r="C10" s="8" t="s">
        <v>41</v>
      </c>
      <c r="D10" s="8"/>
      <c r="E10" s="8"/>
      <c r="F10" s="8"/>
      <c r="G10" s="8"/>
      <c r="H10" s="8"/>
      <c r="I10" s="8">
        <v>40</v>
      </c>
      <c r="J10" s="8"/>
      <c r="K10" s="8"/>
      <c r="L10" s="8"/>
      <c r="M10" s="8"/>
      <c r="N10" s="8"/>
      <c r="O10" s="8"/>
      <c r="P10" s="93">
        <f t="shared" si="0"/>
        <v>40</v>
      </c>
    </row>
    <row r="11" spans="1:17" s="4" customFormat="1" ht="18.75">
      <c r="A11" s="8">
        <v>9</v>
      </c>
      <c r="B11" s="8" t="s">
        <v>11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25">
        <f t="shared" si="0"/>
        <v>0</v>
      </c>
    </row>
    <row r="12" spans="1:17" s="4" customFormat="1" ht="7.5" customHeight="1"/>
    <row r="13" spans="1:17" s="4" customFormat="1" ht="18.75">
      <c r="A13" s="8">
        <v>10</v>
      </c>
      <c r="B13" s="8" t="s">
        <v>1</v>
      </c>
      <c r="C13" s="8" t="s">
        <v>46</v>
      </c>
      <c r="D13" s="1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95">
        <f>管理費内訳!$C$16</f>
        <v>21806</v>
      </c>
    </row>
    <row r="14" spans="1:17" s="4" customFormat="1" ht="18.75">
      <c r="A14" s="8">
        <v>11</v>
      </c>
      <c r="B14" s="8" t="s">
        <v>43</v>
      </c>
      <c r="C14" s="8" t="s">
        <v>213</v>
      </c>
      <c r="D14" s="1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95">
        <f>管理費内訳!$C$30</f>
        <v>40</v>
      </c>
    </row>
    <row r="15" spans="1:17" s="4" customFormat="1" ht="18.75">
      <c r="A15" s="8">
        <v>12</v>
      </c>
      <c r="B15" s="8" t="s">
        <v>169</v>
      </c>
      <c r="C15" s="8" t="s">
        <v>45</v>
      </c>
      <c r="D15" s="1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95">
        <f>管理費内訳!$C$43</f>
        <v>80</v>
      </c>
    </row>
    <row r="16" spans="1:17" s="4" customFormat="1" ht="18.75">
      <c r="A16" s="8">
        <v>13</v>
      </c>
      <c r="B16" s="8" t="s">
        <v>37</v>
      </c>
      <c r="C16" s="8" t="s">
        <v>216</v>
      </c>
      <c r="D16" s="1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95">
        <f>管理費内訳!$G$16</f>
        <v>11607</v>
      </c>
      <c r="Q16" s="4" t="s">
        <v>164</v>
      </c>
    </row>
    <row r="17" spans="1:19" s="4" customFormat="1" ht="18.75">
      <c r="A17" s="8">
        <v>14</v>
      </c>
      <c r="B17" s="8" t="s">
        <v>173</v>
      </c>
      <c r="C17" s="8" t="s">
        <v>44</v>
      </c>
      <c r="D17" s="1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95">
        <f>管理費内訳!$G$30</f>
        <v>60</v>
      </c>
      <c r="R17" s="4" t="s">
        <v>54</v>
      </c>
    </row>
    <row r="18" spans="1:19" s="4" customFormat="1" ht="18.75">
      <c r="A18" s="8">
        <v>15</v>
      </c>
      <c r="B18" s="8" t="s">
        <v>11</v>
      </c>
      <c r="C18" s="8"/>
      <c r="D18" s="12"/>
      <c r="E18" s="20"/>
      <c r="F18" s="20"/>
      <c r="G18" s="20" t="s">
        <v>8</v>
      </c>
      <c r="H18" s="20"/>
      <c r="I18" s="20"/>
      <c r="J18" s="20"/>
      <c r="K18" s="20"/>
      <c r="L18" s="20"/>
      <c r="M18" s="20"/>
      <c r="N18" s="20"/>
      <c r="O18" s="20"/>
      <c r="P18" s="8"/>
      <c r="R18" s="4" t="s">
        <v>212</v>
      </c>
    </row>
    <row r="19" spans="1:19" s="4" customFormat="1" ht="19.5" thickBot="1">
      <c r="A19" s="8">
        <v>15</v>
      </c>
      <c r="B19" s="8" t="s">
        <v>11</v>
      </c>
      <c r="C19" s="8"/>
      <c r="D19" s="1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0"/>
    </row>
    <row r="20" spans="1:19" s="4" customFormat="1" ht="19.5" thickBot="1">
      <c r="A20" s="12"/>
      <c r="B20" s="20"/>
      <c r="C20" s="19"/>
      <c r="D20" s="12"/>
      <c r="E20" s="20"/>
      <c r="F20" s="20"/>
      <c r="G20" s="20"/>
      <c r="H20" s="154" t="s">
        <v>47</v>
      </c>
      <c r="I20" s="152"/>
      <c r="J20" s="152"/>
      <c r="K20" s="152"/>
      <c r="L20" s="152"/>
      <c r="M20" s="20"/>
      <c r="N20" s="20"/>
      <c r="O20" s="20"/>
      <c r="P20" s="52">
        <f>SUM(P4:P19)</f>
        <v>34498</v>
      </c>
    </row>
    <row r="21" spans="1:19" s="4" customFormat="1" ht="7.5" customHeight="1">
      <c r="A21" s="11"/>
      <c r="B21" s="11"/>
      <c r="C21" s="11"/>
      <c r="D21" s="11"/>
      <c r="E21" s="11"/>
      <c r="F21" s="11"/>
      <c r="G21" s="11"/>
      <c r="H21" s="26"/>
      <c r="I21" s="27"/>
      <c r="J21" s="27"/>
      <c r="K21" s="27"/>
      <c r="L21" s="27"/>
      <c r="M21" s="11"/>
      <c r="N21" s="11"/>
      <c r="O21" s="11"/>
      <c r="P21" s="11"/>
    </row>
    <row r="22" spans="1:19" s="4" customFormat="1" ht="18.75">
      <c r="A22" s="4" t="s">
        <v>55</v>
      </c>
      <c r="S22" s="4" t="s">
        <v>178</v>
      </c>
    </row>
    <row r="23" spans="1:19" s="4" customFormat="1" ht="18.75">
      <c r="A23" s="21" t="s">
        <v>12</v>
      </c>
      <c r="B23" s="21" t="s">
        <v>13</v>
      </c>
      <c r="C23" s="21" t="s">
        <v>14</v>
      </c>
      <c r="D23" s="21" t="s">
        <v>15</v>
      </c>
      <c r="E23" s="21" t="s">
        <v>16</v>
      </c>
      <c r="F23" s="21" t="s">
        <v>17</v>
      </c>
      <c r="G23" s="21" t="s">
        <v>18</v>
      </c>
      <c r="H23" s="21" t="s">
        <v>19</v>
      </c>
      <c r="I23" s="21" t="s">
        <v>20</v>
      </c>
      <c r="J23" s="21" t="s">
        <v>21</v>
      </c>
      <c r="K23" s="21" t="s">
        <v>22</v>
      </c>
      <c r="L23" s="21" t="s">
        <v>23</v>
      </c>
      <c r="M23" s="21" t="s">
        <v>24</v>
      </c>
      <c r="N23" s="21" t="s">
        <v>25</v>
      </c>
      <c r="O23" s="28" t="s">
        <v>26</v>
      </c>
      <c r="P23" s="76" t="s">
        <v>165</v>
      </c>
    </row>
    <row r="24" spans="1:19" s="4" customFormat="1" ht="18.75">
      <c r="A24" s="8">
        <v>1</v>
      </c>
      <c r="B24" s="8" t="s">
        <v>28</v>
      </c>
      <c r="C24" s="8" t="s">
        <v>42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2"/>
      <c r="P24" s="48" t="e">
        <f>SUM(#REF!+P8)</f>
        <v>#REF!</v>
      </c>
    </row>
    <row r="25" spans="1:19" s="4" customFormat="1" ht="18.75">
      <c r="A25" s="8">
        <v>2</v>
      </c>
      <c r="B25" s="8" t="s">
        <v>29</v>
      </c>
      <c r="C25" s="8" t="s">
        <v>39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2"/>
      <c r="P25" s="30"/>
    </row>
    <row r="26" spans="1:19" s="4" customFormat="1" ht="18.75">
      <c r="A26" s="8">
        <v>3</v>
      </c>
      <c r="B26" s="8" t="s">
        <v>30</v>
      </c>
      <c r="C26" s="8" t="s">
        <v>210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2"/>
      <c r="P26" s="30"/>
    </row>
    <row r="27" spans="1:19" s="4" customFormat="1" ht="18.75">
      <c r="A27" s="8">
        <v>4</v>
      </c>
      <c r="B27" s="8" t="s">
        <v>31</v>
      </c>
      <c r="C27" s="8" t="s">
        <v>40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2"/>
      <c r="P27" s="30"/>
    </row>
    <row r="28" spans="1:19" s="4" customFormat="1" ht="18.75">
      <c r="A28" s="8">
        <v>5</v>
      </c>
      <c r="B28" s="8" t="s">
        <v>32</v>
      </c>
      <c r="C28" s="8" t="s">
        <v>33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2"/>
      <c r="P28" s="30"/>
    </row>
    <row r="29" spans="1:19" s="4" customFormat="1" ht="18.75">
      <c r="A29" s="8">
        <v>6</v>
      </c>
      <c r="B29" s="8" t="s">
        <v>34</v>
      </c>
      <c r="C29" s="8" t="s">
        <v>35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2"/>
      <c r="P29" s="30"/>
    </row>
    <row r="30" spans="1:19" s="4" customFormat="1" ht="18.75">
      <c r="A30" s="8">
        <v>7</v>
      </c>
      <c r="B30" s="8" t="s">
        <v>36</v>
      </c>
      <c r="C30" s="8" t="s">
        <v>211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2"/>
      <c r="P30" s="30"/>
    </row>
    <row r="31" spans="1:19" s="4" customFormat="1" ht="18.75">
      <c r="A31" s="8">
        <v>8</v>
      </c>
      <c r="B31" s="8" t="s">
        <v>38</v>
      </c>
      <c r="C31" s="8" t="s">
        <v>41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2"/>
      <c r="P31" s="30"/>
    </row>
    <row r="32" spans="1:19" s="4" customFormat="1" ht="18.75">
      <c r="A32" s="8">
        <v>9</v>
      </c>
      <c r="B32" s="8" t="s">
        <v>11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2"/>
      <c r="P32" s="30"/>
    </row>
  </sheetData>
  <mergeCells count="1">
    <mergeCell ref="H20:L20"/>
  </mergeCells>
  <phoneticPr fontId="3"/>
  <pageMargins left="0.11811023622047245" right="0.19685039370078741" top="0.35433070866141736" bottom="0.15748031496062992" header="0.31496062992125984" footer="0.31496062992125984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zoomScale="80" zoomScaleNormal="80" workbookViewId="0">
      <selection activeCell="C12" sqref="C12"/>
    </sheetView>
  </sheetViews>
  <sheetFormatPr defaultRowHeight="13.5"/>
  <cols>
    <col min="1" max="1" width="10" bestFit="1" customWidth="1"/>
    <col min="2" max="2" width="17.625" customWidth="1"/>
    <col min="4" max="4" width="7.625" customWidth="1"/>
    <col min="6" max="6" width="17.625" customWidth="1"/>
    <col min="8" max="8" width="7.625" customWidth="1"/>
  </cols>
  <sheetData>
    <row r="1" spans="1:13" s="1" customFormat="1" ht="19.5">
      <c r="A1" s="1" t="s">
        <v>6</v>
      </c>
    </row>
    <row r="2" spans="1:13" s="1" customFormat="1" ht="8.25" customHeight="1" thickBot="1"/>
    <row r="3" spans="1:13" s="4" customFormat="1" ht="18.75">
      <c r="A3" s="3" t="s">
        <v>0</v>
      </c>
      <c r="B3" s="155" t="s">
        <v>50</v>
      </c>
      <c r="C3" s="155"/>
      <c r="D3" s="156"/>
      <c r="E3" s="3" t="s">
        <v>0</v>
      </c>
      <c r="F3" s="155" t="s">
        <v>52</v>
      </c>
      <c r="G3" s="155"/>
      <c r="H3" s="156"/>
    </row>
    <row r="4" spans="1:13" s="4" customFormat="1" ht="18.75">
      <c r="A4" s="5" t="s">
        <v>2</v>
      </c>
      <c r="B4" s="6" t="s">
        <v>3</v>
      </c>
      <c r="C4" s="6" t="s">
        <v>4</v>
      </c>
      <c r="D4" s="7" t="s">
        <v>5</v>
      </c>
      <c r="E4" s="5" t="s">
        <v>2</v>
      </c>
      <c r="F4" s="6" t="s">
        <v>3</v>
      </c>
      <c r="G4" s="6" t="s">
        <v>4</v>
      </c>
      <c r="H4" s="7" t="s">
        <v>5</v>
      </c>
    </row>
    <row r="5" spans="1:13" s="4" customFormat="1" ht="20.25" customHeight="1">
      <c r="A5" s="81">
        <v>43910</v>
      </c>
      <c r="B5" s="8" t="s">
        <v>369</v>
      </c>
      <c r="C5" s="8">
        <v>1240</v>
      </c>
      <c r="D5" s="14"/>
      <c r="E5" s="81">
        <v>41085</v>
      </c>
      <c r="F5" s="8" t="s">
        <v>367</v>
      </c>
      <c r="G5" s="8">
        <v>3015</v>
      </c>
      <c r="H5" s="14"/>
      <c r="M5" s="4" t="s">
        <v>7</v>
      </c>
    </row>
    <row r="6" spans="1:13" s="4" customFormat="1" ht="18.75">
      <c r="A6" s="81">
        <v>44062</v>
      </c>
      <c r="B6" s="8" t="s">
        <v>347</v>
      </c>
      <c r="C6" s="8">
        <v>880</v>
      </c>
      <c r="D6" s="14"/>
      <c r="E6" s="13"/>
      <c r="F6" s="8" t="s">
        <v>368</v>
      </c>
      <c r="G6" s="8">
        <v>8592</v>
      </c>
      <c r="H6" s="14"/>
    </row>
    <row r="7" spans="1:13" s="4" customFormat="1" ht="18.75">
      <c r="A7" s="81">
        <v>44150</v>
      </c>
      <c r="B7" s="8" t="s">
        <v>354</v>
      </c>
      <c r="C7" s="8">
        <v>640</v>
      </c>
      <c r="D7" s="14"/>
      <c r="E7" s="13"/>
      <c r="F7" s="8"/>
      <c r="G7" s="8">
        <v>0</v>
      </c>
      <c r="H7" s="14"/>
    </row>
    <row r="8" spans="1:13" s="4" customFormat="1" ht="18.75">
      <c r="A8" s="81">
        <v>44192</v>
      </c>
      <c r="B8" s="8" t="s">
        <v>347</v>
      </c>
      <c r="C8" s="8">
        <v>1470</v>
      </c>
      <c r="D8" s="14"/>
      <c r="E8" s="13"/>
      <c r="F8" s="8"/>
      <c r="G8" s="8">
        <v>0</v>
      </c>
      <c r="H8" s="14"/>
    </row>
    <row r="9" spans="1:13" s="4" customFormat="1" ht="18.75">
      <c r="A9" s="13"/>
      <c r="B9" s="8" t="s">
        <v>362</v>
      </c>
      <c r="C9" s="8">
        <v>12</v>
      </c>
      <c r="D9" s="14"/>
      <c r="E9" s="13"/>
      <c r="F9" s="8"/>
      <c r="G9" s="8">
        <v>0</v>
      </c>
      <c r="H9" s="14"/>
    </row>
    <row r="10" spans="1:13" s="4" customFormat="1" ht="18.75">
      <c r="A10" s="13" t="s">
        <v>298</v>
      </c>
      <c r="B10" s="8" t="s">
        <v>358</v>
      </c>
      <c r="C10" s="8">
        <v>188</v>
      </c>
      <c r="D10" s="14"/>
      <c r="E10" s="13"/>
      <c r="F10" s="8"/>
      <c r="G10" s="8">
        <v>0</v>
      </c>
      <c r="H10" s="14"/>
    </row>
    <row r="11" spans="1:13" s="4" customFormat="1" ht="18.75">
      <c r="A11" s="13" t="s">
        <v>370</v>
      </c>
      <c r="B11" s="8" t="s">
        <v>366</v>
      </c>
      <c r="C11" s="8">
        <v>17376</v>
      </c>
      <c r="D11" s="14"/>
      <c r="E11" s="13"/>
      <c r="F11" s="8"/>
      <c r="G11" s="8">
        <v>0</v>
      </c>
      <c r="H11" s="14"/>
      <c r="K11" s="4" t="s">
        <v>7</v>
      </c>
    </row>
    <row r="12" spans="1:13" s="4" customFormat="1" ht="18.75">
      <c r="A12" s="13"/>
      <c r="B12" s="8"/>
      <c r="C12" s="8">
        <v>0</v>
      </c>
      <c r="D12" s="14"/>
      <c r="E12" s="13"/>
      <c r="F12" s="8"/>
      <c r="G12" s="8">
        <v>0</v>
      </c>
      <c r="H12" s="14"/>
    </row>
    <row r="13" spans="1:13" s="4" customFormat="1" ht="18.75">
      <c r="A13" s="13"/>
      <c r="B13" s="8"/>
      <c r="C13" s="8">
        <v>0</v>
      </c>
      <c r="D13" s="14"/>
      <c r="E13" s="13"/>
      <c r="F13" s="8"/>
      <c r="G13" s="8">
        <v>0</v>
      </c>
      <c r="H13" s="14"/>
      <c r="K13" s="4" t="s">
        <v>54</v>
      </c>
    </row>
    <row r="14" spans="1:13" s="4" customFormat="1" ht="18.75">
      <c r="A14" s="13"/>
      <c r="B14" s="8"/>
      <c r="C14" s="8">
        <v>0</v>
      </c>
      <c r="D14" s="14"/>
      <c r="E14" s="13"/>
      <c r="F14" s="8"/>
      <c r="G14" s="8">
        <v>0</v>
      </c>
      <c r="H14" s="14"/>
    </row>
    <row r="15" spans="1:13" s="4" customFormat="1" ht="18.75">
      <c r="A15" s="13"/>
      <c r="B15" s="8"/>
      <c r="C15" s="8">
        <v>0</v>
      </c>
      <c r="D15" s="14"/>
      <c r="E15" s="13"/>
      <c r="F15" s="8"/>
      <c r="G15" s="8">
        <v>0</v>
      </c>
      <c r="H15" s="14"/>
    </row>
    <row r="16" spans="1:13" s="4" customFormat="1" ht="19.5" thickBot="1">
      <c r="A16" s="15"/>
      <c r="B16" s="16" t="s">
        <v>9</v>
      </c>
      <c r="C16" s="107">
        <f>SUM(C5:C15)</f>
        <v>21806</v>
      </c>
      <c r="D16" s="18"/>
      <c r="E16" s="15"/>
      <c r="F16" s="16" t="s">
        <v>9</v>
      </c>
      <c r="G16" s="107">
        <f>SUM(G5:G15)</f>
        <v>11607</v>
      </c>
      <c r="H16" s="18"/>
    </row>
    <row r="17" spans="1:14" s="4" customFormat="1" ht="18.75">
      <c r="A17" s="3" t="s">
        <v>0</v>
      </c>
      <c r="B17" s="155" t="s">
        <v>51</v>
      </c>
      <c r="C17" s="155"/>
      <c r="D17" s="156"/>
      <c r="E17" s="3" t="s">
        <v>0</v>
      </c>
      <c r="F17" s="155" t="s">
        <v>174</v>
      </c>
      <c r="G17" s="155"/>
      <c r="H17" s="156"/>
    </row>
    <row r="18" spans="1:14" s="4" customFormat="1" ht="18.75">
      <c r="A18" s="5" t="s">
        <v>2</v>
      </c>
      <c r="B18" s="6" t="s">
        <v>3</v>
      </c>
      <c r="C18" s="6" t="s">
        <v>4</v>
      </c>
      <c r="D18" s="7" t="s">
        <v>5</v>
      </c>
      <c r="E18" s="5" t="s">
        <v>2</v>
      </c>
      <c r="F18" s="6" t="s">
        <v>3</v>
      </c>
      <c r="G18" s="6" t="s">
        <v>4</v>
      </c>
      <c r="H18" s="7" t="s">
        <v>5</v>
      </c>
    </row>
    <row r="19" spans="1:14" s="4" customFormat="1" ht="18.75">
      <c r="A19" s="81">
        <v>41190</v>
      </c>
      <c r="B19" s="8" t="s">
        <v>191</v>
      </c>
      <c r="C19" s="8">
        <v>40</v>
      </c>
      <c r="D19" s="14"/>
      <c r="E19" s="81">
        <v>41122</v>
      </c>
      <c r="F19" s="8" t="s">
        <v>193</v>
      </c>
      <c r="G19" s="8">
        <v>60</v>
      </c>
      <c r="H19" s="14"/>
    </row>
    <row r="20" spans="1:14" s="4" customFormat="1" ht="18.75">
      <c r="A20" s="13"/>
      <c r="B20" s="8"/>
      <c r="C20" s="8">
        <v>0</v>
      </c>
      <c r="D20" s="14"/>
      <c r="E20" s="13"/>
      <c r="F20" s="8"/>
      <c r="G20" s="8">
        <v>0</v>
      </c>
      <c r="H20" s="14"/>
    </row>
    <row r="21" spans="1:14" s="4" customFormat="1" ht="18.75">
      <c r="A21" s="13"/>
      <c r="B21" s="8"/>
      <c r="C21" s="8">
        <v>0</v>
      </c>
      <c r="D21" s="14"/>
      <c r="E21" s="13"/>
      <c r="F21" s="8"/>
      <c r="G21" s="8">
        <v>0</v>
      </c>
      <c r="H21" s="14"/>
      <c r="N21" s="4" t="s">
        <v>8</v>
      </c>
    </row>
    <row r="22" spans="1:14" s="4" customFormat="1" ht="18.75">
      <c r="A22" s="13"/>
      <c r="B22" s="8"/>
      <c r="C22" s="8">
        <v>0</v>
      </c>
      <c r="D22" s="14"/>
      <c r="E22" s="13"/>
      <c r="F22" s="8"/>
      <c r="G22" s="8">
        <v>0</v>
      </c>
      <c r="H22" s="14"/>
    </row>
    <row r="23" spans="1:14" s="4" customFormat="1" ht="18.75">
      <c r="A23" s="13"/>
      <c r="B23" s="8"/>
      <c r="C23" s="8">
        <v>0</v>
      </c>
      <c r="D23" s="14"/>
      <c r="E23" s="13"/>
      <c r="F23" s="8"/>
      <c r="G23" s="8">
        <v>0</v>
      </c>
      <c r="H23" s="14"/>
    </row>
    <row r="24" spans="1:14" s="4" customFormat="1" ht="18.75">
      <c r="A24" s="13"/>
      <c r="B24" s="8"/>
      <c r="C24" s="8">
        <v>0</v>
      </c>
      <c r="D24" s="14"/>
      <c r="E24" s="13"/>
      <c r="F24" s="8"/>
      <c r="G24" s="8">
        <v>0</v>
      </c>
      <c r="H24" s="14"/>
      <c r="L24" s="4" t="s">
        <v>54</v>
      </c>
    </row>
    <row r="25" spans="1:14" s="4" customFormat="1" ht="18.75">
      <c r="A25" s="13"/>
      <c r="B25" s="8"/>
      <c r="C25" s="8">
        <v>0</v>
      </c>
      <c r="D25" s="14"/>
      <c r="E25" s="13"/>
      <c r="F25" s="8"/>
      <c r="G25" s="8">
        <v>0</v>
      </c>
      <c r="H25" s="14"/>
    </row>
    <row r="26" spans="1:14" s="4" customFormat="1" ht="18.75">
      <c r="A26" s="13"/>
      <c r="B26" s="8"/>
      <c r="C26" s="8">
        <v>0</v>
      </c>
      <c r="D26" s="14"/>
      <c r="E26" s="13"/>
      <c r="F26" s="8"/>
      <c r="G26" s="8">
        <v>0</v>
      </c>
      <c r="H26" s="14"/>
    </row>
    <row r="27" spans="1:14" s="4" customFormat="1" ht="18.75">
      <c r="A27" s="13"/>
      <c r="B27" s="8"/>
      <c r="C27" s="8">
        <v>0</v>
      </c>
      <c r="D27" s="14"/>
      <c r="E27" s="13"/>
      <c r="F27" s="8"/>
      <c r="G27" s="8">
        <v>0</v>
      </c>
      <c r="H27" s="14"/>
      <c r="M27" s="4" t="s">
        <v>54</v>
      </c>
    </row>
    <row r="28" spans="1:14" s="4" customFormat="1" ht="18.75">
      <c r="A28" s="13"/>
      <c r="B28" s="8"/>
      <c r="C28" s="8">
        <v>0</v>
      </c>
      <c r="D28" s="14"/>
      <c r="E28" s="13"/>
      <c r="F28" s="8"/>
      <c r="G28" s="8">
        <v>0</v>
      </c>
      <c r="H28" s="14"/>
    </row>
    <row r="29" spans="1:14" s="4" customFormat="1" ht="18.75">
      <c r="A29" s="13"/>
      <c r="B29" s="8"/>
      <c r="C29" s="8">
        <v>0</v>
      </c>
      <c r="D29" s="14"/>
      <c r="E29" s="13"/>
      <c r="F29" s="8"/>
      <c r="G29" s="8">
        <v>0</v>
      </c>
      <c r="H29" s="14"/>
    </row>
    <row r="30" spans="1:14" s="4" customFormat="1" ht="19.5" thickBot="1">
      <c r="A30" s="15"/>
      <c r="B30" s="16" t="s">
        <v>9</v>
      </c>
      <c r="C30" s="107">
        <f>SUM(C19:C29)</f>
        <v>40</v>
      </c>
      <c r="D30" s="18"/>
      <c r="E30" s="15"/>
      <c r="F30" s="16" t="s">
        <v>9</v>
      </c>
      <c r="G30" s="107">
        <f>SUM(G19:G29)</f>
        <v>60</v>
      </c>
      <c r="H30" s="18"/>
    </row>
    <row r="31" spans="1:14" s="4" customFormat="1" ht="18.75">
      <c r="A31" s="3" t="s">
        <v>0</v>
      </c>
      <c r="B31" s="155" t="s">
        <v>170</v>
      </c>
      <c r="C31" s="155"/>
      <c r="D31" s="156"/>
      <c r="E31" s="3" t="s">
        <v>0</v>
      </c>
      <c r="F31" s="157" t="s">
        <v>53</v>
      </c>
      <c r="G31" s="157"/>
      <c r="H31" s="158"/>
    </row>
    <row r="32" spans="1:14" s="4" customFormat="1" ht="18.75">
      <c r="A32" s="5" t="s">
        <v>2</v>
      </c>
      <c r="B32" s="6" t="s">
        <v>3</v>
      </c>
      <c r="C32" s="6" t="s">
        <v>4</v>
      </c>
      <c r="D32" s="7" t="s">
        <v>5</v>
      </c>
      <c r="E32" s="5" t="s">
        <v>2</v>
      </c>
      <c r="F32" s="6" t="s">
        <v>10</v>
      </c>
      <c r="G32" s="6" t="s">
        <v>4</v>
      </c>
      <c r="H32" s="7" t="s">
        <v>5</v>
      </c>
    </row>
    <row r="33" spans="1:12" s="4" customFormat="1" ht="18.75">
      <c r="A33" s="81">
        <v>41131</v>
      </c>
      <c r="B33" s="8" t="s">
        <v>192</v>
      </c>
      <c r="C33" s="8">
        <v>80</v>
      </c>
      <c r="D33" s="14"/>
      <c r="E33" s="13"/>
      <c r="F33" s="8"/>
      <c r="G33" s="8"/>
      <c r="H33" s="14"/>
    </row>
    <row r="34" spans="1:12" s="4" customFormat="1" ht="18.75">
      <c r="A34" s="13"/>
      <c r="B34" s="8"/>
      <c r="C34" s="8">
        <v>0</v>
      </c>
      <c r="D34" s="14"/>
      <c r="E34" s="13"/>
      <c r="F34" s="8"/>
      <c r="G34" s="8"/>
      <c r="H34" s="14"/>
    </row>
    <row r="35" spans="1:12" s="4" customFormat="1" ht="18.75">
      <c r="A35" s="13"/>
      <c r="B35" s="8"/>
      <c r="C35" s="8">
        <v>0</v>
      </c>
      <c r="D35" s="14"/>
      <c r="E35" s="13"/>
      <c r="F35" s="8"/>
      <c r="G35" s="8"/>
      <c r="H35" s="14"/>
    </row>
    <row r="36" spans="1:12" s="4" customFormat="1" ht="18.75">
      <c r="A36" s="13"/>
      <c r="B36" s="8"/>
      <c r="C36" s="8">
        <v>0</v>
      </c>
      <c r="D36" s="14"/>
      <c r="E36" s="13"/>
      <c r="F36" s="8"/>
      <c r="G36" s="8"/>
      <c r="H36" s="14"/>
    </row>
    <row r="37" spans="1:12" s="4" customFormat="1" ht="18.75">
      <c r="A37" s="13"/>
      <c r="B37" s="8"/>
      <c r="C37" s="8">
        <v>0</v>
      </c>
      <c r="D37" s="14"/>
      <c r="E37" s="13"/>
      <c r="F37" s="8"/>
      <c r="G37" s="8"/>
      <c r="H37" s="14"/>
    </row>
    <row r="38" spans="1:12" s="4" customFormat="1" ht="18.75">
      <c r="A38" s="13"/>
      <c r="B38" s="8"/>
      <c r="C38" s="8">
        <v>0</v>
      </c>
      <c r="D38" s="14"/>
      <c r="E38" s="13"/>
      <c r="F38" s="8"/>
      <c r="G38" s="8"/>
      <c r="H38" s="14"/>
      <c r="L38" s="4" t="s">
        <v>54</v>
      </c>
    </row>
    <row r="39" spans="1:12" s="4" customFormat="1" ht="18.75">
      <c r="A39" s="13"/>
      <c r="B39" s="8"/>
      <c r="C39" s="8">
        <v>0</v>
      </c>
      <c r="D39" s="14"/>
      <c r="E39" s="13"/>
      <c r="F39" s="8"/>
      <c r="G39" s="8"/>
      <c r="H39" s="14"/>
    </row>
    <row r="40" spans="1:12" s="4" customFormat="1" ht="18.75">
      <c r="A40" s="13"/>
      <c r="B40" s="8"/>
      <c r="C40" s="8">
        <v>0</v>
      </c>
      <c r="D40" s="14"/>
      <c r="E40" s="13"/>
      <c r="F40" s="8"/>
      <c r="G40" s="8"/>
      <c r="H40" s="14"/>
    </row>
    <row r="41" spans="1:12" s="4" customFormat="1" ht="18.75">
      <c r="A41" s="13"/>
      <c r="B41" s="8"/>
      <c r="C41" s="8">
        <v>0</v>
      </c>
      <c r="D41" s="14"/>
      <c r="E41" s="13"/>
      <c r="F41" s="8"/>
      <c r="G41" s="8"/>
      <c r="H41" s="14"/>
    </row>
    <row r="42" spans="1:12" s="4" customFormat="1" ht="18.75">
      <c r="A42" s="13"/>
      <c r="B42" s="8"/>
      <c r="C42" s="8">
        <v>0</v>
      </c>
      <c r="D42" s="14"/>
      <c r="E42" s="13"/>
      <c r="F42" s="8"/>
      <c r="G42" s="8"/>
      <c r="H42" s="14"/>
    </row>
    <row r="43" spans="1:12" s="4" customFormat="1" ht="19.5" thickBot="1">
      <c r="A43" s="15"/>
      <c r="B43" s="16" t="s">
        <v>9</v>
      </c>
      <c r="C43" s="107">
        <f>SUM(C33:C42)</f>
        <v>80</v>
      </c>
      <c r="D43" s="18"/>
      <c r="E43" s="15"/>
      <c r="F43" s="16" t="s">
        <v>9</v>
      </c>
      <c r="G43" s="17"/>
      <c r="H43" s="18"/>
    </row>
    <row r="44" spans="1:12" s="9" customFormat="1"/>
    <row r="45" spans="1:12" s="9" customFormat="1"/>
    <row r="46" spans="1:12" s="9" customFormat="1"/>
    <row r="47" spans="1:12" s="9" customFormat="1"/>
    <row r="48" spans="1:12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</sheetData>
  <mergeCells count="6">
    <mergeCell ref="B31:D31"/>
    <mergeCell ref="F31:H31"/>
    <mergeCell ref="B3:D3"/>
    <mergeCell ref="F3:H3"/>
    <mergeCell ref="B17:D17"/>
    <mergeCell ref="F17:H17"/>
  </mergeCells>
  <phoneticPr fontId="3"/>
  <pageMargins left="0.70866141732283472" right="0.70866141732283472" top="0.74803149606299213" bottom="0.74803149606299213" header="0.31496062992125984" footer="0.31496062992125984"/>
  <pageSetup paperSize="9" scale="99" fitToWidth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80" zoomScaleNormal="80" workbookViewId="0">
      <selection activeCell="D10" sqref="D10"/>
    </sheetView>
  </sheetViews>
  <sheetFormatPr defaultRowHeight="13.5"/>
  <cols>
    <col min="2" max="2" width="32.5" customWidth="1"/>
    <col min="3" max="4" width="12.625" customWidth="1"/>
    <col min="5" max="5" width="7.25" customWidth="1"/>
  </cols>
  <sheetData>
    <row r="1" spans="1:15" s="49" customFormat="1" ht="18.75">
      <c r="A1" s="49" t="s">
        <v>146</v>
      </c>
    </row>
    <row r="2" spans="1:15" s="49" customFormat="1" ht="7.5" customHeight="1"/>
    <row r="3" spans="1:15" s="53" customFormat="1" ht="19.5">
      <c r="A3" s="168" t="s">
        <v>142</v>
      </c>
      <c r="B3" s="168"/>
    </row>
    <row r="4" spans="1:15" s="53" customFormat="1" ht="19.5">
      <c r="A4" s="159" t="s">
        <v>69</v>
      </c>
      <c r="B4" s="161" t="s">
        <v>72</v>
      </c>
      <c r="C4" s="60" t="s">
        <v>144</v>
      </c>
      <c r="D4" s="163" t="s">
        <v>136</v>
      </c>
      <c r="E4" s="165" t="s">
        <v>137</v>
      </c>
      <c r="I4" s="54" t="s">
        <v>138</v>
      </c>
      <c r="O4" s="54" t="s">
        <v>138</v>
      </c>
    </row>
    <row r="5" spans="1:15" s="53" customFormat="1" ht="19.5">
      <c r="A5" s="160"/>
      <c r="B5" s="162"/>
      <c r="C5" s="55" t="s">
        <v>71</v>
      </c>
      <c r="D5" s="164"/>
      <c r="E5" s="165"/>
    </row>
    <row r="6" spans="1:15" s="53" customFormat="1" ht="19.5">
      <c r="A6" s="56"/>
      <c r="B6" s="57"/>
      <c r="C6" s="58">
        <v>150</v>
      </c>
      <c r="D6" s="58">
        <v>150</v>
      </c>
      <c r="E6" s="59"/>
    </row>
    <row r="7" spans="1:15" ht="18.75">
      <c r="A7" s="48"/>
      <c r="B7" s="48"/>
      <c r="C7" s="48">
        <v>10</v>
      </c>
      <c r="D7" s="37">
        <f>SUM(D6+C7)</f>
        <v>160</v>
      </c>
      <c r="E7" s="48"/>
    </row>
    <row r="8" spans="1:15" ht="18.75">
      <c r="A8" s="48"/>
      <c r="B8" s="48"/>
      <c r="C8" s="48"/>
      <c r="D8" s="37">
        <f>SUM(D7+C8)</f>
        <v>160</v>
      </c>
      <c r="E8" s="48"/>
    </row>
    <row r="9" spans="1:15" ht="18.75">
      <c r="A9" s="48"/>
      <c r="B9" s="48"/>
      <c r="C9" s="48"/>
      <c r="D9" s="37">
        <f>SUM(D8+C9)</f>
        <v>160</v>
      </c>
      <c r="E9" s="48"/>
    </row>
    <row r="10" spans="1:15" ht="18.75">
      <c r="A10" s="137" t="s">
        <v>139</v>
      </c>
      <c r="B10" s="166"/>
      <c r="C10" s="167"/>
      <c r="D10" s="105">
        <f>SUM(D9+C10)</f>
        <v>160</v>
      </c>
      <c r="E10" s="48"/>
      <c r="J10" t="s">
        <v>161</v>
      </c>
    </row>
    <row r="12" spans="1:15" s="53" customFormat="1" ht="19.5">
      <c r="A12" s="168" t="s">
        <v>141</v>
      </c>
      <c r="B12" s="168"/>
    </row>
    <row r="13" spans="1:15" s="53" customFormat="1" ht="19.5">
      <c r="A13" s="159" t="s">
        <v>69</v>
      </c>
      <c r="B13" s="161" t="s">
        <v>72</v>
      </c>
      <c r="C13" s="60" t="s">
        <v>144</v>
      </c>
      <c r="D13" s="163" t="s">
        <v>136</v>
      </c>
      <c r="E13" s="165" t="s">
        <v>137</v>
      </c>
      <c r="I13" s="54" t="s">
        <v>138</v>
      </c>
      <c r="O13" s="54" t="s">
        <v>138</v>
      </c>
    </row>
    <row r="14" spans="1:15" s="53" customFormat="1" ht="19.5">
      <c r="A14" s="160"/>
      <c r="B14" s="162"/>
      <c r="C14" s="55" t="s">
        <v>71</v>
      </c>
      <c r="D14" s="164"/>
      <c r="E14" s="165"/>
    </row>
    <row r="15" spans="1:15" s="53" customFormat="1" ht="19.5">
      <c r="A15" s="56"/>
      <c r="B15" s="57"/>
      <c r="C15" s="58">
        <v>1</v>
      </c>
      <c r="D15" s="58">
        <v>1</v>
      </c>
      <c r="E15" s="59"/>
      <c r="J15" s="53" t="s">
        <v>140</v>
      </c>
    </row>
    <row r="16" spans="1:15" s="46" customFormat="1" ht="18.75">
      <c r="A16" s="48"/>
      <c r="B16" s="48"/>
      <c r="C16" s="48">
        <v>2</v>
      </c>
      <c r="D16" s="37">
        <f>SUM(D15+C16)</f>
        <v>3</v>
      </c>
      <c r="E16" s="48"/>
    </row>
    <row r="17" spans="1:5" s="46" customFormat="1" ht="18.75">
      <c r="A17" s="48"/>
      <c r="B17" s="48"/>
      <c r="C17" s="48"/>
      <c r="D17" s="37">
        <f>SUM(D16+C17)</f>
        <v>3</v>
      </c>
      <c r="E17" s="48"/>
    </row>
    <row r="18" spans="1:5" s="46" customFormat="1" ht="18.75">
      <c r="A18" s="48"/>
      <c r="B18" s="48"/>
      <c r="C18" s="48"/>
      <c r="D18" s="37">
        <f>SUM(D17+C18)</f>
        <v>3</v>
      </c>
      <c r="E18" s="48"/>
    </row>
    <row r="19" spans="1:5" s="46" customFormat="1" ht="18.75">
      <c r="A19" s="137" t="s">
        <v>139</v>
      </c>
      <c r="B19" s="166"/>
      <c r="C19" s="167"/>
      <c r="D19" s="105">
        <f>SUM(D18+C19)</f>
        <v>3</v>
      </c>
      <c r="E19" s="48"/>
    </row>
  </sheetData>
  <mergeCells count="12">
    <mergeCell ref="A19:C19"/>
    <mergeCell ref="A3:B3"/>
    <mergeCell ref="A4:A5"/>
    <mergeCell ref="B4:B5"/>
    <mergeCell ref="D4:D5"/>
    <mergeCell ref="A12:B12"/>
    <mergeCell ref="A13:A14"/>
    <mergeCell ref="B13:B14"/>
    <mergeCell ref="D13:D14"/>
    <mergeCell ref="E13:E14"/>
    <mergeCell ref="E4:E5"/>
    <mergeCell ref="A10:C10"/>
  </mergeCells>
  <phoneticPr fontId="3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活動計算書</vt:lpstr>
      <vt:lpstr>事業別損益</vt:lpstr>
      <vt:lpstr>会費</vt:lpstr>
      <vt:lpstr>委託事業</vt:lpstr>
      <vt:lpstr>自主事業</vt:lpstr>
      <vt:lpstr>情報公開</vt:lpstr>
      <vt:lpstr>管理費</vt:lpstr>
      <vt:lpstr>管理費内訳</vt:lpstr>
      <vt:lpstr>管理収益</vt:lpstr>
      <vt:lpstr>貸借対照表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NPO法人会計基準協議会</dc:creator>
  <cp:lastModifiedBy>渡邉利絵</cp:lastModifiedBy>
  <cp:lastPrinted>2020-04-19T13:43:36Z</cp:lastPrinted>
  <dcterms:created xsi:type="dcterms:W3CDTF">2012-04-18T04:36:21Z</dcterms:created>
  <dcterms:modified xsi:type="dcterms:W3CDTF">2020-04-19T13:46:35Z</dcterms:modified>
</cp:coreProperties>
</file>