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ファミリーハウスあい\Desktop\"/>
    </mc:Choice>
  </mc:AlternateContent>
  <xr:revisionPtr revIDLastSave="0" documentId="13_ncr:1_{329D3308-C027-45BC-8E65-A14FD1A679EA}" xr6:coauthVersionLast="47" xr6:coauthVersionMax="47" xr10:uidLastSave="{00000000-0000-0000-0000-000000000000}"/>
  <bookViews>
    <workbookView xWindow="2460" yWindow="150" windowWidth="13290" windowHeight="14445" tabRatio="836" xr2:uid="{00000000-000D-0000-FFFF-FFFF00000000}"/>
  </bookViews>
  <sheets>
    <sheet name="活動計算書　非営利 事業別" sheetId="3" r:id="rId1"/>
    <sheet name="注記 (事業別あり)報告用" sheetId="11" r:id="rId2"/>
  </sheets>
  <definedNames>
    <definedName name="_xlnm.Print_Area" localSheetId="1">'注記 (事業別あり)報告用'!$A$1:$N$158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1" l="1"/>
  <c r="I62" i="11"/>
  <c r="H62" i="11"/>
  <c r="K156" i="11"/>
  <c r="K154" i="11"/>
  <c r="N58" i="11" l="1"/>
  <c r="I118" i="11" s="1"/>
  <c r="N60" i="11"/>
  <c r="I120" i="11" s="1"/>
  <c r="J37" i="11"/>
  <c r="J30" i="11"/>
  <c r="J158" i="11"/>
  <c r="I158" i="11"/>
  <c r="H158" i="11"/>
  <c r="K155" i="11"/>
  <c r="J147" i="11"/>
  <c r="I147" i="11"/>
  <c r="H146" i="11"/>
  <c r="H145" i="11"/>
  <c r="L138" i="11"/>
  <c r="J138" i="11"/>
  <c r="I138" i="11"/>
  <c r="H138" i="11"/>
  <c r="K137" i="11"/>
  <c r="M137" i="11" s="1"/>
  <c r="K135" i="11"/>
  <c r="M135" i="11" s="1"/>
  <c r="K134" i="11"/>
  <c r="H122" i="11"/>
  <c r="H97" i="11"/>
  <c r="H90" i="11"/>
  <c r="N65" i="11"/>
  <c r="I125" i="11" s="1"/>
  <c r="M62" i="11"/>
  <c r="L62" i="11"/>
  <c r="K62" i="11"/>
  <c r="N61" i="11"/>
  <c r="I121" i="11" s="1"/>
  <c r="N59" i="11"/>
  <c r="I119" i="11" s="1"/>
  <c r="N57" i="11"/>
  <c r="I117" i="11" s="1"/>
  <c r="N56" i="11"/>
  <c r="I116" i="11" s="1"/>
  <c r="N55" i="11"/>
  <c r="I115" i="11" s="1"/>
  <c r="N54" i="11"/>
  <c r="I114" i="11" s="1"/>
  <c r="N53" i="11"/>
  <c r="I113" i="11" s="1"/>
  <c r="N52" i="11"/>
  <c r="I112" i="11" s="1"/>
  <c r="N51" i="11"/>
  <c r="I111" i="11" s="1"/>
  <c r="N50" i="11"/>
  <c r="I110" i="11" s="1"/>
  <c r="N49" i="11"/>
  <c r="I109" i="11" s="1"/>
  <c r="N48" i="11"/>
  <c r="I108" i="11" s="1"/>
  <c r="N47" i="11"/>
  <c r="I107" i="11" s="1"/>
  <c r="N46" i="11"/>
  <c r="I106" i="11" s="1"/>
  <c r="N45" i="11"/>
  <c r="I105" i="11" s="1"/>
  <c r="N44" i="11"/>
  <c r="I104" i="11" s="1"/>
  <c r="N43" i="11"/>
  <c r="I103" i="11" s="1"/>
  <c r="N42" i="11"/>
  <c r="I102" i="11" s="1"/>
  <c r="N41" i="11"/>
  <c r="I101" i="11" s="1"/>
  <c r="N40" i="11"/>
  <c r="I100" i="11" s="1"/>
  <c r="N39" i="11"/>
  <c r="M37" i="11"/>
  <c r="L37" i="11"/>
  <c r="K37" i="11"/>
  <c r="I37" i="11"/>
  <c r="H37" i="11"/>
  <c r="N36" i="11"/>
  <c r="I96" i="11" s="1"/>
  <c r="N35" i="11"/>
  <c r="I95" i="11" s="1"/>
  <c r="N34" i="11"/>
  <c r="I94" i="11" s="1"/>
  <c r="N33" i="11"/>
  <c r="M30" i="11"/>
  <c r="L30" i="11"/>
  <c r="K30" i="11"/>
  <c r="I30" i="11"/>
  <c r="H30" i="11"/>
  <c r="N29" i="11"/>
  <c r="I89" i="11" s="1"/>
  <c r="N28" i="11"/>
  <c r="I88" i="11" s="1"/>
  <c r="N27" i="11"/>
  <c r="I87" i="11" s="1"/>
  <c r="N26" i="11"/>
  <c r="I86" i="11" s="1"/>
  <c r="N25" i="11"/>
  <c r="I85" i="11" s="1"/>
  <c r="I99" i="11" l="1"/>
  <c r="I122" i="11" s="1"/>
  <c r="I123" i="11" s="1"/>
  <c r="N62" i="11"/>
  <c r="J63" i="11"/>
  <c r="J64" i="11" s="1"/>
  <c r="J66" i="11" s="1"/>
  <c r="K63" i="11"/>
  <c r="K64" i="11" s="1"/>
  <c r="K66" i="11" s="1"/>
  <c r="L63" i="11"/>
  <c r="L64" i="11" s="1"/>
  <c r="L66" i="11" s="1"/>
  <c r="H147" i="11"/>
  <c r="H63" i="11"/>
  <c r="H64" i="11" s="1"/>
  <c r="H66" i="11" s="1"/>
  <c r="I63" i="11"/>
  <c r="I64" i="11" s="1"/>
  <c r="I66" i="11" s="1"/>
  <c r="K138" i="11"/>
  <c r="H123" i="11"/>
  <c r="H124" i="11" s="1"/>
  <c r="H126" i="11" s="1"/>
  <c r="K158" i="11"/>
  <c r="I90" i="11"/>
  <c r="N37" i="11"/>
  <c r="M63" i="11"/>
  <c r="M64" i="11" s="1"/>
  <c r="M66" i="11" s="1"/>
  <c r="M134" i="11"/>
  <c r="M138" i="11" s="1"/>
  <c r="I93" i="11"/>
  <c r="I97" i="11" s="1"/>
  <c r="N30" i="11"/>
  <c r="N63" i="11" l="1"/>
  <c r="N64" i="11" s="1"/>
  <c r="N66" i="11" s="1"/>
  <c r="I124" i="11"/>
  <c r="I126" i="11" s="1"/>
  <c r="G61" i="3" l="1"/>
  <c r="G80" i="3" l="1"/>
  <c r="G54" i="3"/>
  <c r="G29" i="3"/>
  <c r="H21" i="3"/>
  <c r="H17" i="3"/>
  <c r="H14" i="3"/>
  <c r="H12" i="3"/>
  <c r="I22" i="3" l="1"/>
  <c r="H81" i="3"/>
  <c r="H55" i="3"/>
  <c r="I82" i="3" l="1"/>
  <c r="I83" i="3" s="1"/>
  <c r="I85" i="3" s="1"/>
  <c r="I87" i="3" s="1"/>
</calcChain>
</file>

<file path=xl/sharedStrings.xml><?xml version="1.0" encoding="utf-8"?>
<sst xmlns="http://schemas.openxmlformats.org/spreadsheetml/2006/main" count="252" uniqueCount="148">
  <si>
    <t>（単位：円）</t>
    <rPh sb="1" eb="3">
      <t>タンイ</t>
    </rPh>
    <rPh sb="4" eb="5">
      <t>エン</t>
    </rPh>
    <phoneticPr fontId="4"/>
  </si>
  <si>
    <t>金　　　　　額</t>
    <rPh sb="0" eb="1">
      <t>キン</t>
    </rPh>
    <rPh sb="6" eb="7">
      <t>ガク</t>
    </rPh>
    <phoneticPr fontId="4"/>
  </si>
  <si>
    <t>特定非営利活動法人ラ・ファミリエ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4"/>
  </si>
  <si>
    <t>科　　　　　目</t>
    <rPh sb="0" eb="1">
      <t>カ</t>
    </rPh>
    <rPh sb="6" eb="7">
      <t>メ</t>
    </rPh>
    <phoneticPr fontId="4"/>
  </si>
  <si>
    <t>１．</t>
    <phoneticPr fontId="4"/>
  </si>
  <si>
    <t>２．</t>
    <phoneticPr fontId="4"/>
  </si>
  <si>
    <t>活 動 計 算 書</t>
    <rPh sb="0" eb="1">
      <t>カツ</t>
    </rPh>
    <rPh sb="2" eb="3">
      <t>ドウ</t>
    </rPh>
    <rPh sb="4" eb="5">
      <t>ケイ</t>
    </rPh>
    <rPh sb="6" eb="7">
      <t>サン</t>
    </rPh>
    <rPh sb="8" eb="9">
      <t>ショ</t>
    </rPh>
    <phoneticPr fontId="4"/>
  </si>
  <si>
    <t>Ⅰ　経常収益</t>
    <rPh sb="2" eb="4">
      <t>ケイジョウ</t>
    </rPh>
    <rPh sb="4" eb="6">
      <t>シュウエキ</t>
    </rPh>
    <phoneticPr fontId="4"/>
  </si>
  <si>
    <t>１．受取会費</t>
    <rPh sb="2" eb="4">
      <t>ウケトリ</t>
    </rPh>
    <rPh sb="4" eb="6">
      <t>カイヒ</t>
    </rPh>
    <phoneticPr fontId="4"/>
  </si>
  <si>
    <t>正会員受取会費</t>
    <rPh sb="0" eb="3">
      <t>セイカイイン</t>
    </rPh>
    <rPh sb="3" eb="5">
      <t>ウケトリ</t>
    </rPh>
    <rPh sb="5" eb="7">
      <t>カイヒ</t>
    </rPh>
    <phoneticPr fontId="4"/>
  </si>
  <si>
    <t>後援会員受取会費</t>
    <rPh sb="0" eb="2">
      <t>コウエン</t>
    </rPh>
    <rPh sb="2" eb="4">
      <t>カイイン</t>
    </rPh>
    <rPh sb="4" eb="6">
      <t>ウケトリ</t>
    </rPh>
    <rPh sb="6" eb="8">
      <t>カイヒ</t>
    </rPh>
    <phoneticPr fontId="4"/>
  </si>
  <si>
    <t>２．受取寄付金</t>
    <rPh sb="2" eb="4">
      <t>ウケトリ</t>
    </rPh>
    <rPh sb="4" eb="7">
      <t>キフキン</t>
    </rPh>
    <phoneticPr fontId="4"/>
  </si>
  <si>
    <t>受取寄付金</t>
    <rPh sb="0" eb="2">
      <t>ウケトリ</t>
    </rPh>
    <rPh sb="2" eb="5">
      <t>キフキン</t>
    </rPh>
    <phoneticPr fontId="4"/>
  </si>
  <si>
    <t>３．受取助成金等</t>
    <rPh sb="2" eb="4">
      <t>ウケトリ</t>
    </rPh>
    <rPh sb="4" eb="8">
      <t>ジョセイキントウ</t>
    </rPh>
    <phoneticPr fontId="4"/>
  </si>
  <si>
    <t>受取民間助成金</t>
    <rPh sb="0" eb="2">
      <t>ウケトリ</t>
    </rPh>
    <rPh sb="2" eb="4">
      <t>ミンカン</t>
    </rPh>
    <rPh sb="4" eb="7">
      <t>ジョセイキン</t>
    </rPh>
    <phoneticPr fontId="4"/>
  </si>
  <si>
    <t>受取国庫補助金</t>
    <rPh sb="0" eb="2">
      <t>ウケトリ</t>
    </rPh>
    <rPh sb="2" eb="4">
      <t>コッコ</t>
    </rPh>
    <rPh sb="4" eb="7">
      <t>ホジョキン</t>
    </rPh>
    <phoneticPr fontId="4"/>
  </si>
  <si>
    <t>４．事業収益</t>
    <rPh sb="2" eb="4">
      <t>ジギョウ</t>
    </rPh>
    <rPh sb="4" eb="6">
      <t>シュウエキ</t>
    </rPh>
    <phoneticPr fontId="4"/>
  </si>
  <si>
    <t>５．その他収益</t>
    <rPh sb="4" eb="5">
      <t>タ</t>
    </rPh>
    <rPh sb="5" eb="7">
      <t>シュウエキ</t>
    </rPh>
    <phoneticPr fontId="4"/>
  </si>
  <si>
    <t>受取利息</t>
  </si>
  <si>
    <t>経常収益計</t>
    <rPh sb="0" eb="2">
      <t>ケイジョウ</t>
    </rPh>
    <rPh sb="2" eb="4">
      <t>シュウエキ</t>
    </rPh>
    <rPh sb="4" eb="5">
      <t>ケイ</t>
    </rPh>
    <phoneticPr fontId="4"/>
  </si>
  <si>
    <t>Ⅱ　経常費用</t>
    <rPh sb="2" eb="4">
      <t>ケイジョウ</t>
    </rPh>
    <rPh sb="4" eb="6">
      <t>ヒヨウ</t>
    </rPh>
    <phoneticPr fontId="4"/>
  </si>
  <si>
    <t>１．事業費</t>
    <rPh sb="2" eb="5">
      <t>ジギョウヒ</t>
    </rPh>
    <phoneticPr fontId="4"/>
  </si>
  <si>
    <t>(1) 人件費</t>
    <rPh sb="4" eb="7">
      <t>ジンケンヒ</t>
    </rPh>
    <phoneticPr fontId="4"/>
  </si>
  <si>
    <t>給料手当</t>
    <rPh sb="0" eb="2">
      <t>キュウリョウ</t>
    </rPh>
    <rPh sb="2" eb="4">
      <t>テア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</si>
  <si>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</si>
  <si>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人件費計</t>
    <rPh sb="0" eb="3">
      <t>ジンケンヒ</t>
    </rPh>
    <rPh sb="3" eb="4">
      <t>ケイ</t>
    </rPh>
    <phoneticPr fontId="4"/>
  </si>
  <si>
    <t>(2) その他経費</t>
    <rPh sb="6" eb="7">
      <t>タ</t>
    </rPh>
    <rPh sb="7" eb="9">
      <t>ケイヒ</t>
    </rPh>
    <phoneticPr fontId="4"/>
  </si>
  <si>
    <t>旅費交通費</t>
    <rPh sb="0" eb="5">
      <t>リョヒコウツウヒ</t>
    </rPh>
    <phoneticPr fontId="4"/>
  </si>
  <si>
    <t>通信費</t>
    <rPh sb="0" eb="3">
      <t>ツウシンヒ</t>
    </rPh>
    <phoneticPr fontId="4"/>
  </si>
  <si>
    <t>賃借料</t>
    <rPh sb="0" eb="3">
      <t>チンシャクリョウ</t>
    </rPh>
    <phoneticPr fontId="4"/>
  </si>
  <si>
    <t>保険料</t>
    <rPh sb="0" eb="3">
      <t>ホケンリョウ</t>
    </rPh>
    <phoneticPr fontId="4"/>
  </si>
  <si>
    <t>修繕費</t>
    <rPh sb="0" eb="3">
      <t>シュウゼンヒ</t>
    </rPh>
    <phoneticPr fontId="4"/>
  </si>
  <si>
    <t>水道光熱費</t>
    <rPh sb="0" eb="2">
      <t>スイドウ</t>
    </rPh>
    <rPh sb="2" eb="5">
      <t>コウネツヒ</t>
    </rPh>
    <phoneticPr fontId="4"/>
  </si>
  <si>
    <t>車両費</t>
    <rPh sb="0" eb="2">
      <t>シャリョウ</t>
    </rPh>
    <rPh sb="2" eb="3">
      <t>ヒ</t>
    </rPh>
    <phoneticPr fontId="4"/>
  </si>
  <si>
    <t>消耗品費</t>
    <rPh sb="0" eb="4">
      <t>ショウモウヒンヒ</t>
    </rPh>
    <phoneticPr fontId="4"/>
  </si>
  <si>
    <t>租税公課</t>
    <rPh sb="0" eb="2">
      <t>ソゼイ</t>
    </rPh>
    <rPh sb="2" eb="4">
      <t>コウカ</t>
    </rPh>
    <phoneticPr fontId="4"/>
  </si>
  <si>
    <t>運賃</t>
    <rPh sb="0" eb="2">
      <t>ウンチン</t>
    </rPh>
    <phoneticPr fontId="4"/>
  </si>
  <si>
    <t>事務用品費</t>
    <rPh sb="0" eb="5">
      <t>ジムヨウヒンヒ</t>
    </rPh>
    <phoneticPr fontId="4"/>
  </si>
  <si>
    <t>支払手数料</t>
    <rPh sb="0" eb="2">
      <t>シハライ</t>
    </rPh>
    <rPh sb="2" eb="5">
      <t>テスウリョウ</t>
    </rPh>
    <phoneticPr fontId="4"/>
  </si>
  <si>
    <t>支払報酬</t>
    <rPh sb="0" eb="2">
      <t>シハライ</t>
    </rPh>
    <rPh sb="2" eb="4">
      <t>ホウシュウ</t>
    </rPh>
    <phoneticPr fontId="4"/>
  </si>
  <si>
    <t>諸会費</t>
    <rPh sb="0" eb="3">
      <t>ショカイヒ</t>
    </rPh>
    <phoneticPr fontId="4"/>
  </si>
  <si>
    <t>会議費</t>
    <rPh sb="0" eb="3">
      <t>カイギヒ</t>
    </rPh>
    <phoneticPr fontId="4"/>
  </si>
  <si>
    <t>雑費</t>
    <rPh sb="0" eb="2">
      <t>ザッピ</t>
    </rPh>
    <phoneticPr fontId="4"/>
  </si>
  <si>
    <t>支払利息</t>
    <rPh sb="0" eb="2">
      <t>シハライ</t>
    </rPh>
    <rPh sb="2" eb="4">
      <t>リソク</t>
    </rPh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</si>
  <si>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</si>
  <si>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事業費計</t>
    <rPh sb="0" eb="3">
      <t>ジギョウヒ</t>
    </rPh>
    <rPh sb="3" eb="4">
      <t>ケイ</t>
    </rPh>
    <phoneticPr fontId="4"/>
  </si>
  <si>
    <t>２．管理費</t>
    <rPh sb="2" eb="5">
      <t>カンリヒ</t>
    </rPh>
    <phoneticPr fontId="4"/>
  </si>
  <si>
    <t>交際費</t>
    <rPh sb="0" eb="2">
      <t>コウサイ</t>
    </rPh>
    <rPh sb="2" eb="3">
      <t>ヒ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</si>
  <si>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</si>
  <si>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管理費計</t>
    <rPh sb="0" eb="3">
      <t>カンリヒ</t>
    </rPh>
    <rPh sb="3" eb="4">
      <t>ケイ</t>
    </rPh>
    <phoneticPr fontId="4"/>
  </si>
  <si>
    <t>経常費用計</t>
    <rPh sb="0" eb="2">
      <t>ケイジョウ</t>
    </rPh>
    <rPh sb="2" eb="4">
      <t>ヒヨウ</t>
    </rPh>
    <rPh sb="4" eb="5">
      <t>ケイ</t>
    </rPh>
    <phoneticPr fontId="4"/>
  </si>
  <si>
    <t>税引前当期正味財産増減額</t>
    <rPh sb="0" eb="2">
      <t>ゼイビ</t>
    </rPh>
    <rPh sb="2" eb="3">
      <t>ゼン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4"/>
  </si>
  <si>
    <t>法人税住民税及び事業税</t>
    <rPh sb="0" eb="3">
      <t>ホウジンゼイ</t>
    </rPh>
    <rPh sb="3" eb="6">
      <t>ジュウミンゼイ</t>
    </rPh>
    <rPh sb="6" eb="7">
      <t>オヨ</t>
    </rPh>
    <rPh sb="8" eb="11">
      <t>ジギョウゼイ</t>
    </rPh>
    <phoneticPr fontId="4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</si>
  <si>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4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</si>
  <si>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4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</si>
  <si>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4"/>
  </si>
  <si>
    <t>財 務 諸 表 の 注 記</t>
    <rPh sb="0" eb="1">
      <t>ザイ</t>
    </rPh>
    <rPh sb="2" eb="3">
      <t>ツトム</t>
    </rPh>
    <rPh sb="4" eb="5">
      <t>ショ</t>
    </rPh>
    <rPh sb="6" eb="7">
      <t>ヒョウ</t>
    </rPh>
    <rPh sb="10" eb="11">
      <t>チュウ</t>
    </rPh>
    <rPh sb="12" eb="13">
      <t>キ</t>
    </rPh>
    <phoneticPr fontId="4"/>
  </si>
  <si>
    <t>重要な会計方針</t>
    <rPh sb="0" eb="2">
      <t>ジュウヨウ</t>
    </rPh>
    <rPh sb="3" eb="5">
      <t>カイケイ</t>
    </rPh>
    <rPh sb="5" eb="7">
      <t>ホウシン</t>
    </rPh>
    <phoneticPr fontId="4"/>
  </si>
  <si>
    <t>（１）</t>
    <phoneticPr fontId="4"/>
  </si>
  <si>
    <t>固定資産の減価償却の方法</t>
    <rPh sb="0" eb="2">
      <t>コテイ</t>
    </rPh>
    <rPh sb="2" eb="4">
      <t>シサン</t>
    </rPh>
    <rPh sb="5" eb="7">
      <t>ゲンカ</t>
    </rPh>
    <rPh sb="7" eb="9">
      <t>ショウキャク</t>
    </rPh>
    <rPh sb="10" eb="12">
      <t>ホウホウ</t>
    </rPh>
    <phoneticPr fontId="4"/>
  </si>
  <si>
    <t>（２）</t>
  </si>
  <si>
    <t>施設の提供等の物的サービスを受けた場合の会計処理</t>
    <rPh sb="0" eb="2">
      <t>シセツ</t>
    </rPh>
    <rPh sb="3" eb="5">
      <t>テイキョウ</t>
    </rPh>
    <rPh sb="5" eb="6">
      <t>トウ</t>
    </rPh>
    <rPh sb="7" eb="9">
      <t>ブッテキ</t>
    </rPh>
    <rPh sb="14" eb="15">
      <t>ウ</t>
    </rPh>
    <rPh sb="17" eb="19">
      <t>バアイ</t>
    </rPh>
    <rPh sb="20" eb="22">
      <t>カイケイ</t>
    </rPh>
    <rPh sb="22" eb="24">
      <t>ショリ</t>
    </rPh>
    <phoneticPr fontId="4"/>
  </si>
  <si>
    <t>施設の提供等の物的サービスの受入れは、活動計算書に計上しています。また計上額の</t>
    <rPh sb="0" eb="2">
      <t>シセツ</t>
    </rPh>
    <rPh sb="3" eb="6">
      <t>テイキョウトウ</t>
    </rPh>
    <rPh sb="7" eb="9">
      <t>ブッテキ</t>
    </rPh>
    <rPh sb="14" eb="16">
      <t>ウケイレ</t>
    </rPh>
    <rPh sb="19" eb="21">
      <t>カツドウ</t>
    </rPh>
    <rPh sb="21" eb="24">
      <t>ケイサンショ</t>
    </rPh>
    <rPh sb="25" eb="27">
      <t>ケイジョウ</t>
    </rPh>
    <rPh sb="35" eb="37">
      <t>ケイジョウ</t>
    </rPh>
    <rPh sb="37" eb="38">
      <t>ガク</t>
    </rPh>
    <phoneticPr fontId="4"/>
  </si>
  <si>
    <t>算定方法は「３．施設の提供等の物的サービスの受入の内訳」に記載しています。</t>
    <rPh sb="0" eb="2">
      <t>サンテイ</t>
    </rPh>
    <rPh sb="2" eb="4">
      <t>ホウホウ</t>
    </rPh>
    <rPh sb="8" eb="10">
      <t>シセツ</t>
    </rPh>
    <rPh sb="11" eb="14">
      <t>テイキョウトウ</t>
    </rPh>
    <rPh sb="15" eb="17">
      <t>ブッテキ</t>
    </rPh>
    <rPh sb="22" eb="24">
      <t>ウケイレ</t>
    </rPh>
    <rPh sb="25" eb="27">
      <t>ウチワケ</t>
    </rPh>
    <rPh sb="29" eb="31">
      <t>キサイ</t>
    </rPh>
    <phoneticPr fontId="4"/>
  </si>
  <si>
    <t>（３）</t>
  </si>
  <si>
    <t>ボランティアによる役務の提供</t>
    <rPh sb="9" eb="11">
      <t>エキム</t>
    </rPh>
    <rPh sb="12" eb="14">
      <t>テイキョウ</t>
    </rPh>
    <phoneticPr fontId="4"/>
  </si>
  <si>
    <t>ボランティアによる役務の提供は、「４．活動の原価の算定にあたって必要なボランティア</t>
    <rPh sb="9" eb="11">
      <t>エキム</t>
    </rPh>
    <rPh sb="12" eb="14">
      <t>テイキョウ</t>
    </rPh>
    <rPh sb="19" eb="21">
      <t>カツドウ</t>
    </rPh>
    <rPh sb="22" eb="24">
      <t>ゲンカ</t>
    </rPh>
    <rPh sb="25" eb="27">
      <t>サンテイ</t>
    </rPh>
    <rPh sb="32" eb="34">
      <t>ヒツヨウ</t>
    </rPh>
    <phoneticPr fontId="4"/>
  </si>
  <si>
    <t>による役務の提供の内訳」として注記しています。</t>
    <rPh sb="3" eb="5">
      <t>エキム</t>
    </rPh>
    <rPh sb="6" eb="8">
      <t>テイキョウ</t>
    </rPh>
    <rPh sb="9" eb="11">
      <t>ウチワケ</t>
    </rPh>
    <rPh sb="15" eb="17">
      <t>チュウキ</t>
    </rPh>
    <phoneticPr fontId="4"/>
  </si>
  <si>
    <t>期首残高</t>
    <rPh sb="0" eb="2">
      <t>キシュ</t>
    </rPh>
    <rPh sb="2" eb="4">
      <t>ザンダカ</t>
    </rPh>
    <phoneticPr fontId="4"/>
  </si>
  <si>
    <t>当期増加額</t>
    <rPh sb="0" eb="2">
      <t>トウキ</t>
    </rPh>
    <rPh sb="2" eb="4">
      <t>ゾウカ</t>
    </rPh>
    <rPh sb="4" eb="5">
      <t>ガク</t>
    </rPh>
    <phoneticPr fontId="4"/>
  </si>
  <si>
    <t>当期減少額</t>
    <rPh sb="0" eb="2">
      <t>トウキ</t>
    </rPh>
    <rPh sb="2" eb="4">
      <t>ゲンショウ</t>
    </rPh>
    <rPh sb="4" eb="5">
      <t>ガク</t>
    </rPh>
    <phoneticPr fontId="4"/>
  </si>
  <si>
    <t>期末残高</t>
    <rPh sb="0" eb="2">
      <t>キマツ</t>
    </rPh>
    <rPh sb="2" eb="4">
      <t>ザンダカ</t>
    </rPh>
    <phoneticPr fontId="4"/>
  </si>
  <si>
    <t>事業別損益の状況</t>
    <rPh sb="0" eb="2">
      <t>ジギョウ</t>
    </rPh>
    <rPh sb="2" eb="3">
      <t>ベツ</t>
    </rPh>
    <rPh sb="3" eb="5">
      <t>ソンエキ</t>
    </rPh>
    <rPh sb="6" eb="8">
      <t>ジョウキョウ</t>
    </rPh>
    <phoneticPr fontId="4"/>
  </si>
  <si>
    <t>事業別損益の状況は以下の通りです。</t>
    <rPh sb="0" eb="2">
      <t>ジギョウ</t>
    </rPh>
    <rPh sb="2" eb="3">
      <t>ベツ</t>
    </rPh>
    <rPh sb="3" eb="5">
      <t>ソンエキ</t>
    </rPh>
    <rPh sb="6" eb="8">
      <t>ジョウキョウ</t>
    </rPh>
    <rPh sb="9" eb="11">
      <t>イカ</t>
    </rPh>
    <rPh sb="12" eb="13">
      <t>トオ</t>
    </rPh>
    <phoneticPr fontId="4"/>
  </si>
  <si>
    <t>科　目</t>
    <rPh sb="0" eb="1">
      <t>カ</t>
    </rPh>
    <rPh sb="2" eb="3">
      <t>メ</t>
    </rPh>
    <phoneticPr fontId="4"/>
  </si>
  <si>
    <t>管理部門</t>
    <rPh sb="0" eb="2">
      <t>カンリ</t>
    </rPh>
    <rPh sb="2" eb="4">
      <t>ブモン</t>
    </rPh>
    <phoneticPr fontId="4"/>
  </si>
  <si>
    <t>合　計</t>
    <rPh sb="0" eb="1">
      <t>ゴウ</t>
    </rPh>
    <rPh sb="2" eb="3">
      <t>ケイ</t>
    </rPh>
    <phoneticPr fontId="4"/>
  </si>
  <si>
    <t>Ⅰ</t>
    <phoneticPr fontId="4"/>
  </si>
  <si>
    <t>経常収益</t>
    <rPh sb="0" eb="2">
      <t>ケイジョウ</t>
    </rPh>
    <rPh sb="2" eb="4">
      <t>シュウエキ</t>
    </rPh>
    <phoneticPr fontId="4"/>
  </si>
  <si>
    <t>３．受取助成金等</t>
    <rPh sb="2" eb="4">
      <t>ウケトリ</t>
    </rPh>
    <rPh sb="4" eb="7">
      <t>ジョセイキン</t>
    </rPh>
    <rPh sb="7" eb="8">
      <t>トウ</t>
    </rPh>
    <phoneticPr fontId="4"/>
  </si>
  <si>
    <t>５．その他の収益</t>
    <rPh sb="4" eb="5">
      <t>タ</t>
    </rPh>
    <rPh sb="6" eb="8">
      <t>シュウエキ</t>
    </rPh>
    <phoneticPr fontId="4"/>
  </si>
  <si>
    <t>Ⅱ</t>
    <phoneticPr fontId="4"/>
  </si>
  <si>
    <t>経常費用</t>
    <rPh sb="0" eb="2">
      <t>ケイジョウ</t>
    </rPh>
    <rPh sb="2" eb="4">
      <t>ヒヨウ</t>
    </rPh>
    <phoneticPr fontId="4"/>
  </si>
  <si>
    <t>１．人件費</t>
    <rPh sb="2" eb="5">
      <t>ジンケンヒ</t>
    </rPh>
    <phoneticPr fontId="4"/>
  </si>
  <si>
    <t>２．その他の経費</t>
    <rPh sb="4" eb="5">
      <t>タ</t>
    </rPh>
    <rPh sb="6" eb="8">
      <t>ケイヒ</t>
    </rPh>
    <phoneticPr fontId="4"/>
  </si>
  <si>
    <t>旅費交通費</t>
    <rPh sb="0" eb="2">
      <t>リョヒ</t>
    </rPh>
    <rPh sb="2" eb="5">
      <t>コウツウヒ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</si>
  <si>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</si>
  <si>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その他の経費計</t>
    <rPh sb="2" eb="3">
      <t>タ</t>
    </rPh>
    <rPh sb="4" eb="6">
      <t>ケイヒ</t>
    </rPh>
    <rPh sb="6" eb="7">
      <t>ケイ</t>
    </rPh>
    <phoneticPr fontId="4"/>
  </si>
  <si>
    <t>固定資産の増減内訳</t>
    <rPh sb="0" eb="2">
      <t>コテイ</t>
    </rPh>
    <rPh sb="2" eb="4">
      <t>シサン</t>
    </rPh>
    <rPh sb="5" eb="7">
      <t>ゾウゲン</t>
    </rPh>
    <rPh sb="7" eb="9">
      <t>ウチワケ</t>
    </rPh>
    <phoneticPr fontId="4"/>
  </si>
  <si>
    <t>期首取得価額</t>
    <rPh sb="0" eb="2">
      <t>キシュ</t>
    </rPh>
    <rPh sb="2" eb="4">
      <t>シュトク</t>
    </rPh>
    <rPh sb="4" eb="6">
      <t>カガク</t>
    </rPh>
    <phoneticPr fontId="4"/>
  </si>
  <si>
    <t>取得</t>
    <rPh sb="0" eb="2">
      <t>シュトク</t>
    </rPh>
    <phoneticPr fontId="4"/>
  </si>
  <si>
    <t>減少</t>
    <rPh sb="0" eb="2">
      <t>ゲンショウ</t>
    </rPh>
    <phoneticPr fontId="4"/>
  </si>
  <si>
    <t>期末取得価額</t>
    <rPh sb="0" eb="2">
      <t>キマツ</t>
    </rPh>
    <rPh sb="2" eb="4">
      <t>シュトク</t>
    </rPh>
    <rPh sb="4" eb="6">
      <t>カガク</t>
    </rPh>
    <phoneticPr fontId="4"/>
  </si>
  <si>
    <t>期末帳簿価額</t>
    <rPh sb="0" eb="2">
      <t>キマツ</t>
    </rPh>
    <rPh sb="2" eb="4">
      <t>チョウボ</t>
    </rPh>
    <rPh sb="4" eb="6">
      <t>カガク</t>
    </rPh>
    <phoneticPr fontId="4"/>
  </si>
  <si>
    <t>工具器具備品</t>
    <rPh sb="0" eb="2">
      <t>コウグ</t>
    </rPh>
    <rPh sb="2" eb="4">
      <t>キグ</t>
    </rPh>
    <rPh sb="4" eb="6">
      <t>ビヒン</t>
    </rPh>
    <phoneticPr fontId="4"/>
  </si>
  <si>
    <t>ソフトウエア</t>
    <phoneticPr fontId="4"/>
  </si>
  <si>
    <t>財務諸表に計上された金額</t>
    <rPh sb="0" eb="2">
      <t>ザイム</t>
    </rPh>
    <rPh sb="2" eb="4">
      <t>ショヒョウ</t>
    </rPh>
    <rPh sb="5" eb="7">
      <t>ケイジョウ</t>
    </rPh>
    <rPh sb="10" eb="12">
      <t>キンガク</t>
    </rPh>
    <phoneticPr fontId="4"/>
  </si>
  <si>
    <t>合計</t>
    <rPh sb="0" eb="2">
      <t>ゴウケイ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</si>
  <si>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</si>
  <si>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</si>
  <si>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3．</t>
    <phoneticPr fontId="4"/>
  </si>
  <si>
    <t>小児慢性特定疾病児童等自立支援事業</t>
    <rPh sb="0" eb="2">
      <t>ショウニ</t>
    </rPh>
    <rPh sb="2" eb="4">
      <t>マンセイ</t>
    </rPh>
    <rPh sb="4" eb="6">
      <t>トクテイ</t>
    </rPh>
    <rPh sb="6" eb="8">
      <t>シッペイ</t>
    </rPh>
    <rPh sb="8" eb="10">
      <t>ジドウ</t>
    </rPh>
    <rPh sb="10" eb="11">
      <t>トウ</t>
    </rPh>
    <rPh sb="11" eb="13">
      <t>ジリツ</t>
    </rPh>
    <rPh sb="13" eb="15">
      <t>シエン</t>
    </rPh>
    <rPh sb="15" eb="17">
      <t>ジギョウ</t>
    </rPh>
    <phoneticPr fontId="1"/>
  </si>
  <si>
    <t>役員及びその近親者との取引の内容</t>
    <rPh sb="0" eb="2">
      <t>ヤクイン</t>
    </rPh>
    <rPh sb="2" eb="3">
      <t>オヨ</t>
    </rPh>
    <rPh sb="6" eb="9">
      <t>キンシンシャ</t>
    </rPh>
    <rPh sb="11" eb="13">
      <t>トリヒキ</t>
    </rPh>
    <rPh sb="14" eb="16">
      <t>ナイヨウ</t>
    </rPh>
    <phoneticPr fontId="4"/>
  </si>
  <si>
    <t>事　　業　　部　　門</t>
    <rPh sb="0" eb="1">
      <t>コト</t>
    </rPh>
    <rPh sb="3" eb="4">
      <t>ギョウ</t>
    </rPh>
    <rPh sb="6" eb="7">
      <t>ベ</t>
    </rPh>
    <rPh sb="9" eb="10">
      <t>モン</t>
    </rPh>
    <phoneticPr fontId="4"/>
  </si>
  <si>
    <t>ファミリーハウスあい</t>
    <phoneticPr fontId="4"/>
  </si>
  <si>
    <t>科　　　目</t>
    <rPh sb="0" eb="1">
      <t>カ</t>
    </rPh>
    <rPh sb="4" eb="5">
      <t>メ</t>
    </rPh>
    <phoneticPr fontId="4"/>
  </si>
  <si>
    <t>車両運搬具</t>
    <rPh sb="0" eb="2">
      <t>シャリョウ</t>
    </rPh>
    <rPh sb="2" eb="4">
      <t>ウンパン</t>
    </rPh>
    <rPh sb="4" eb="5">
      <t>グ</t>
    </rPh>
    <phoneticPr fontId="4"/>
  </si>
  <si>
    <t>広告宣伝費</t>
    <rPh sb="0" eb="5">
      <t>コウコクセンデンヒ</t>
    </rPh>
    <phoneticPr fontId="4"/>
  </si>
  <si>
    <t>広告宣伝費</t>
    <rPh sb="0" eb="2">
      <t>コウコク</t>
    </rPh>
    <rPh sb="2" eb="5">
      <t>センデンヒ</t>
    </rPh>
    <phoneticPr fontId="4"/>
  </si>
  <si>
    <t>（活動計算書）</t>
    <rPh sb="1" eb="3">
      <t>カツドウ</t>
    </rPh>
    <rPh sb="3" eb="6">
      <t>ケイサンショ</t>
    </rPh>
    <phoneticPr fontId="4"/>
  </si>
  <si>
    <t>賃借料（事業費）</t>
    <rPh sb="0" eb="3">
      <t>チンシャクリョウ</t>
    </rPh>
    <rPh sb="4" eb="7">
      <t>ジギョウヒ</t>
    </rPh>
    <phoneticPr fontId="4"/>
  </si>
  <si>
    <t>活動計算書計</t>
    <rPh sb="0" eb="2">
      <t>カツドウ</t>
    </rPh>
    <rPh sb="2" eb="5">
      <t>ケイサンショ</t>
    </rPh>
    <rPh sb="5" eb="6">
      <t>ケイ</t>
    </rPh>
    <phoneticPr fontId="4"/>
  </si>
  <si>
    <t>4．</t>
    <phoneticPr fontId="4"/>
  </si>
  <si>
    <t>減価償却　累計額</t>
    <rPh sb="0" eb="2">
      <t>ゲンカ</t>
    </rPh>
    <rPh sb="2" eb="4">
      <t>ショウキャク</t>
    </rPh>
    <rPh sb="5" eb="7">
      <t>ルイケイ</t>
    </rPh>
    <rPh sb="7" eb="8">
      <t>ガク</t>
    </rPh>
    <phoneticPr fontId="4"/>
  </si>
  <si>
    <t>有形固定資産は、法人税法の規定に基づいて、定率法で償却をしています。</t>
    <rPh sb="0" eb="2">
      <t>ユウケイ</t>
    </rPh>
    <rPh sb="2" eb="4">
      <t>コテイ</t>
    </rPh>
    <rPh sb="4" eb="6">
      <t>シサン</t>
    </rPh>
    <rPh sb="8" eb="11">
      <t>ホウジンゼイ</t>
    </rPh>
    <rPh sb="11" eb="12">
      <t>ホウ</t>
    </rPh>
    <rPh sb="13" eb="15">
      <t>キテイ</t>
    </rPh>
    <rPh sb="16" eb="17">
      <t>モト</t>
    </rPh>
    <rPh sb="21" eb="24">
      <t>テイリツホウ</t>
    </rPh>
    <rPh sb="25" eb="27">
      <t>ショウキャク</t>
    </rPh>
    <phoneticPr fontId="4"/>
  </si>
  <si>
    <t>役員及びその近親者との取引は以下の通りです。</t>
    <rPh sb="0" eb="2">
      <t>ヤクイン</t>
    </rPh>
    <rPh sb="2" eb="3">
      <t>オヨ</t>
    </rPh>
    <rPh sb="6" eb="9">
      <t>キンシンシャ</t>
    </rPh>
    <rPh sb="11" eb="13">
      <t>トリヒキ</t>
    </rPh>
    <rPh sb="14" eb="16">
      <t>イカ</t>
    </rPh>
    <rPh sb="17" eb="18">
      <t>トオ</t>
    </rPh>
    <phoneticPr fontId="4"/>
  </si>
  <si>
    <t>雑給</t>
    <rPh sb="0" eb="2">
      <t>ザッキュウ</t>
    </rPh>
    <phoneticPr fontId="4"/>
  </si>
  <si>
    <t>研修費</t>
    <rPh sb="0" eb="2">
      <t>ケンシュウ</t>
    </rPh>
    <rPh sb="2" eb="3">
      <t>ヒ</t>
    </rPh>
    <phoneticPr fontId="4"/>
  </si>
  <si>
    <t>地域子どもの保健室事業</t>
    <rPh sb="0" eb="2">
      <t>チイキ</t>
    </rPh>
    <rPh sb="2" eb="3">
      <t>コ</t>
    </rPh>
    <rPh sb="6" eb="9">
      <t>ホケンシツ</t>
    </rPh>
    <rPh sb="9" eb="11">
      <t>ジギョウ</t>
    </rPh>
    <phoneticPr fontId="4"/>
  </si>
  <si>
    <t>福利厚生費</t>
    <rPh sb="0" eb="2">
      <t>フクリ</t>
    </rPh>
    <rPh sb="2" eb="4">
      <t>コウセイ</t>
    </rPh>
    <rPh sb="4" eb="5">
      <t>ヒ</t>
    </rPh>
    <phoneticPr fontId="4"/>
  </si>
  <si>
    <t>福利厚生費</t>
    <rPh sb="0" eb="2">
      <t>フクリ</t>
    </rPh>
    <rPh sb="2" eb="5">
      <t>コウセイヒ</t>
    </rPh>
    <phoneticPr fontId="4"/>
  </si>
  <si>
    <t>諸謝金</t>
    <rPh sb="0" eb="1">
      <t>ショ</t>
    </rPh>
    <rPh sb="1" eb="3">
      <t>シャキン</t>
    </rPh>
    <phoneticPr fontId="4"/>
  </si>
  <si>
    <t>計</t>
    <phoneticPr fontId="4"/>
  </si>
  <si>
    <t>内、役員との取引</t>
    <rPh sb="0" eb="1">
      <t>ウチ</t>
    </rPh>
    <rPh sb="2" eb="4">
      <t>ヤクイン</t>
    </rPh>
    <rPh sb="6" eb="8">
      <t>トリヒキ</t>
    </rPh>
    <phoneticPr fontId="4"/>
  </si>
  <si>
    <t>内、近親者及び支配法人等との取引</t>
    <rPh sb="0" eb="1">
      <t>ウチ</t>
    </rPh>
    <rPh sb="2" eb="5">
      <t>キンシンシャ</t>
    </rPh>
    <rPh sb="5" eb="6">
      <t>オヨ</t>
    </rPh>
    <rPh sb="7" eb="9">
      <t>シハイ</t>
    </rPh>
    <rPh sb="9" eb="11">
      <t>ホウジン</t>
    </rPh>
    <rPh sb="11" eb="12">
      <t>トウ</t>
    </rPh>
    <rPh sb="14" eb="16">
      <t>トリヒキ</t>
    </rPh>
    <phoneticPr fontId="4"/>
  </si>
  <si>
    <t>給料手当</t>
    <rPh sb="0" eb="2">
      <t>キュウリョウ</t>
    </rPh>
    <rPh sb="2" eb="4">
      <t>テアテ</t>
    </rPh>
    <phoneticPr fontId="4"/>
  </si>
  <si>
    <t>給料手当（事業費）</t>
    <rPh sb="0" eb="2">
      <t>キュウリョウ</t>
    </rPh>
    <rPh sb="2" eb="4">
      <t>テアテ</t>
    </rPh>
    <rPh sb="5" eb="8">
      <t>ジギョウヒ</t>
    </rPh>
    <phoneticPr fontId="4"/>
  </si>
  <si>
    <t>協議会）によっています。</t>
    <rPh sb="0" eb="3">
      <t>キョウギカイ</t>
    </rPh>
    <phoneticPr fontId="4"/>
  </si>
  <si>
    <t>　財務諸表の作成は、ＮＰＯ法人会計基準（2010年7月20日　2017年12月12日最終改正　ＮＰＯ法人会計基準</t>
    <rPh sb="1" eb="3">
      <t>ザイム</t>
    </rPh>
    <rPh sb="3" eb="5">
      <t>ショヒョウ</t>
    </rPh>
    <rPh sb="6" eb="8">
      <t>サクセイ</t>
    </rPh>
    <rPh sb="13" eb="15">
      <t>ホウジン</t>
    </rPh>
    <rPh sb="15" eb="17">
      <t>カイケイ</t>
    </rPh>
    <rPh sb="17" eb="19">
      <t>キジュン</t>
    </rPh>
    <rPh sb="24" eb="25">
      <t>ネン</t>
    </rPh>
    <rPh sb="26" eb="27">
      <t>ツキ</t>
    </rPh>
    <rPh sb="29" eb="30">
      <t>ニチ</t>
    </rPh>
    <rPh sb="35" eb="36">
      <t>ネン</t>
    </rPh>
    <rPh sb="38" eb="39">
      <t>ツキ</t>
    </rPh>
    <rPh sb="41" eb="42">
      <t>ニチ</t>
    </rPh>
    <rPh sb="42" eb="44">
      <t>サイシュウ</t>
    </rPh>
    <rPh sb="44" eb="46">
      <t>カイセイ</t>
    </rPh>
    <phoneticPr fontId="4"/>
  </si>
  <si>
    <t>「三浦保」愛基金社会福祉分野公募事業</t>
    <rPh sb="1" eb="3">
      <t>ミウラ</t>
    </rPh>
    <rPh sb="3" eb="4">
      <t>タモツ</t>
    </rPh>
    <rPh sb="5" eb="6">
      <t>アイ</t>
    </rPh>
    <rPh sb="6" eb="8">
      <t>キキン</t>
    </rPh>
    <rPh sb="8" eb="10">
      <t>シャカイ</t>
    </rPh>
    <rPh sb="10" eb="12">
      <t>フクシ</t>
    </rPh>
    <rPh sb="12" eb="14">
      <t>ブンヤ</t>
    </rPh>
    <rPh sb="14" eb="16">
      <t>コウボ</t>
    </rPh>
    <rPh sb="16" eb="18">
      <t>ジギョウ</t>
    </rPh>
    <phoneticPr fontId="4"/>
  </si>
  <si>
    <t>5．</t>
    <phoneticPr fontId="4"/>
  </si>
  <si>
    <t>使途等が制約された寄付等の内訳</t>
    <rPh sb="0" eb="2">
      <t>シト</t>
    </rPh>
    <rPh sb="2" eb="3">
      <t>ナド</t>
    </rPh>
    <rPh sb="4" eb="6">
      <t>セイヤク</t>
    </rPh>
    <rPh sb="9" eb="11">
      <t>キフ</t>
    </rPh>
    <rPh sb="11" eb="12">
      <t>ナド</t>
    </rPh>
    <rPh sb="13" eb="15">
      <t>ウチワケ</t>
    </rPh>
    <phoneticPr fontId="4"/>
  </si>
  <si>
    <t>(単位：円)</t>
    <phoneticPr fontId="4"/>
  </si>
  <si>
    <t>内　　容</t>
    <rPh sb="0" eb="1">
      <t>ナイ</t>
    </rPh>
    <rPh sb="3" eb="4">
      <t>カタチ</t>
    </rPh>
    <phoneticPr fontId="4"/>
  </si>
  <si>
    <t>備　　　考</t>
    <rPh sb="0" eb="1">
      <t>ビ</t>
    </rPh>
    <rPh sb="4" eb="5">
      <t>コウ</t>
    </rPh>
    <phoneticPr fontId="4"/>
  </si>
  <si>
    <t>合　　計</t>
    <rPh sb="0" eb="1">
      <t>ゴウ</t>
    </rPh>
    <rPh sb="3" eb="4">
      <t>ケイ</t>
    </rPh>
    <phoneticPr fontId="4"/>
  </si>
  <si>
    <t>使途等が制約された寄付等の内訳は以下の通りです。</t>
    <rPh sb="13" eb="15">
      <t>ウチワケ</t>
    </rPh>
    <rPh sb="16" eb="18">
      <t>イカ</t>
    </rPh>
    <rPh sb="19" eb="20">
      <t>トオ</t>
    </rPh>
    <phoneticPr fontId="4"/>
  </si>
  <si>
    <t>「三浦保」愛基金</t>
    <rPh sb="1" eb="3">
      <t>ミウラ</t>
    </rPh>
    <rPh sb="3" eb="4">
      <t>タモツ</t>
    </rPh>
    <rPh sb="5" eb="6">
      <t>アイ</t>
    </rPh>
    <rPh sb="6" eb="8">
      <t>キキン</t>
    </rPh>
    <phoneticPr fontId="4"/>
  </si>
  <si>
    <t>令和 ２ 年 ４ 月 １ 日から令和 ３ 年 ３ 月３１日まで</t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rPh sb="16" eb="17">
      <t>レイ</t>
    </rPh>
    <rPh sb="17" eb="18">
      <t>ワ</t>
    </rPh>
    <rPh sb="21" eb="22">
      <t>ネン</t>
    </rPh>
    <rPh sb="25" eb="26">
      <t>ツキ</t>
    </rPh>
    <rPh sb="28" eb="29">
      <t>ニチ</t>
    </rPh>
    <phoneticPr fontId="4"/>
  </si>
  <si>
    <t>保守点検費</t>
    <rPh sb="0" eb="2">
      <t>ホシュ</t>
    </rPh>
    <rPh sb="2" eb="4">
      <t>テンケン</t>
    </rPh>
    <rPh sb="4" eb="5">
      <t>ヒ</t>
    </rPh>
    <phoneticPr fontId="4"/>
  </si>
  <si>
    <t>委託料</t>
    <rPh sb="0" eb="3">
      <t>イタクリョウ</t>
    </rPh>
    <phoneticPr fontId="4"/>
  </si>
  <si>
    <t>福祉医療機構社会福祉振興助成事業</t>
    <rPh sb="0" eb="2">
      <t>フクシ</t>
    </rPh>
    <rPh sb="2" eb="4">
      <t>イリョウ</t>
    </rPh>
    <rPh sb="4" eb="6">
      <t>キコウ</t>
    </rPh>
    <rPh sb="6" eb="8">
      <t>シャカイ</t>
    </rPh>
    <rPh sb="8" eb="10">
      <t>フクシ</t>
    </rPh>
    <rPh sb="10" eb="12">
      <t>シンコウ</t>
    </rPh>
    <rPh sb="12" eb="14">
      <t>ジョセイ</t>
    </rPh>
    <rPh sb="14" eb="16">
      <t>ジギョウ</t>
    </rPh>
    <phoneticPr fontId="4"/>
  </si>
  <si>
    <t>ドコモ市民活動団体助成事業</t>
    <rPh sb="3" eb="5">
      <t>シミン</t>
    </rPh>
    <rPh sb="5" eb="7">
      <t>カツドウ</t>
    </rPh>
    <rPh sb="7" eb="9">
      <t>ダンタイ</t>
    </rPh>
    <rPh sb="9" eb="11">
      <t>ジョセイ</t>
    </rPh>
    <rPh sb="11" eb="13">
      <t>ジギョウ</t>
    </rPh>
    <phoneticPr fontId="4"/>
  </si>
  <si>
    <t>当法人の正味財産は2,934,709円ですが、そのうち使途が制約された財産はありません。</t>
    <rPh sb="27" eb="29">
      <t>シト</t>
    </rPh>
    <rPh sb="30" eb="32">
      <t>セイヤク</t>
    </rPh>
    <phoneticPr fontId="4"/>
  </si>
  <si>
    <t>ＷＡＭ助成事業</t>
    <rPh sb="3" eb="5">
      <t>ジョセイ</t>
    </rPh>
    <rPh sb="5" eb="7">
      <t>ジギョウ</t>
    </rPh>
    <phoneticPr fontId="4"/>
  </si>
  <si>
    <t>ドコモ助成事業</t>
    <rPh sb="3" eb="5">
      <t>ジョセイ</t>
    </rPh>
    <rPh sb="5" eb="7">
      <t>ジギョウ</t>
    </rPh>
    <phoneticPr fontId="4"/>
  </si>
  <si>
    <t>助成金の総額は840,000円、当期増加額との差額、589,690円は前受金として貸借対照表に計上しています。</t>
    <rPh sb="0" eb="2">
      <t>ジョセイ</t>
    </rPh>
    <rPh sb="2" eb="3">
      <t>キン</t>
    </rPh>
    <rPh sb="4" eb="6">
      <t>ソウガク</t>
    </rPh>
    <rPh sb="14" eb="15">
      <t>エン</t>
    </rPh>
    <rPh sb="16" eb="18">
      <t>トウキ</t>
    </rPh>
    <rPh sb="18" eb="20">
      <t>ゾウカ</t>
    </rPh>
    <rPh sb="20" eb="21">
      <t>ガク</t>
    </rPh>
    <rPh sb="23" eb="25">
      <t>サガク</t>
    </rPh>
    <rPh sb="33" eb="34">
      <t>エン</t>
    </rPh>
    <rPh sb="35" eb="38">
      <t>マエウケキン</t>
    </rPh>
    <rPh sb="41" eb="46">
      <t>タイシャクタイショウヒョウ</t>
    </rPh>
    <rPh sb="47" eb="49">
      <t>ケイジョウ</t>
    </rPh>
    <phoneticPr fontId="4"/>
  </si>
  <si>
    <t>雑収益</t>
    <rPh sb="0" eb="1">
      <t>ザツ</t>
    </rPh>
    <rPh sb="1" eb="3">
      <t>シュウエキ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</si>
</sst>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&quot;△ &quot;#,###"/>
    <numFmt numFmtId="177" formatCode="#,##0;&quot;△ &quot;#,##0"/>
  </numFmts>
  <fonts count="13" x14ac:knownFonts="1">
    <font>
      <sz val="1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8" fillId="0" borderId="0">
      <alignment vertical="center"/>
    </xf>
    <xf numFmtId="38" fontId="8" fillId="0" borderId="0">
      <alignment vertical="center"/>
    </xf>
  </cellStyleXfs>
  <cellXfs count="140">
    <xf numFmtId="0" fontId="0" fillId="0" borderId="0" xfId="0"/>
    <xf numFmtId="38" fontId="3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38" fontId="3" fillId="0" borderId="0" xfId="1" applyFont="1" applyAlignment="1">
      <alignment horizontal="right"/>
    </xf>
    <xf numFmtId="38" fontId="3" fillId="0" borderId="6" xfId="1" applyFont="1" applyBorder="1"/>
    <xf numFmtId="38" fontId="3" fillId="0" borderId="5" xfId="1" applyFont="1" applyBorder="1"/>
    <xf numFmtId="38" fontId="3" fillId="0" borderId="7" xfId="1" applyFont="1" applyBorder="1"/>
    <xf numFmtId="38" fontId="3" fillId="0" borderId="9" xfId="1" applyFont="1" applyBorder="1"/>
    <xf numFmtId="38" fontId="3" fillId="0" borderId="6" xfId="1" applyFont="1" applyFill="1" applyBorder="1"/>
    <xf numFmtId="38" fontId="3" fillId="0" borderId="10" xfId="1" applyFont="1" applyBorder="1"/>
    <xf numFmtId="0" fontId="3" fillId="0" borderId="0" xfId="0" applyFont="1" applyAlignment="1">
      <alignment horizontal="left"/>
    </xf>
    <xf numFmtId="0" fontId="3" fillId="0" borderId="6" xfId="0" applyFont="1" applyBorder="1"/>
    <xf numFmtId="0" fontId="3" fillId="0" borderId="11" xfId="0" applyFont="1" applyBorder="1"/>
    <xf numFmtId="49" fontId="3" fillId="0" borderId="0" xfId="0" applyNumberFormat="1" applyFont="1" applyBorder="1"/>
    <xf numFmtId="0" fontId="3" fillId="0" borderId="0" xfId="0" applyFont="1" applyBorder="1"/>
    <xf numFmtId="0" fontId="3" fillId="0" borderId="7" xfId="0" applyFont="1" applyBorder="1"/>
    <xf numFmtId="38" fontId="3" fillId="0" borderId="1" xfId="1" applyFont="1" applyBorder="1"/>
    <xf numFmtId="0" fontId="3" fillId="0" borderId="10" xfId="0" applyFont="1" applyBorder="1"/>
    <xf numFmtId="0" fontId="3" fillId="0" borderId="13" xfId="0" applyFont="1" applyBorder="1"/>
    <xf numFmtId="38" fontId="3" fillId="0" borderId="15" xfId="1" applyFont="1" applyBorder="1"/>
    <xf numFmtId="38" fontId="0" fillId="0" borderId="0" xfId="1" applyFont="1"/>
    <xf numFmtId="0" fontId="5" fillId="0" borderId="0" xfId="0" applyFont="1" applyAlignment="1"/>
    <xf numFmtId="49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/>
    <xf numFmtId="38" fontId="3" fillId="0" borderId="1" xfId="1" applyFont="1" applyBorder="1" applyAlignment="1">
      <alignment vertical="center"/>
    </xf>
    <xf numFmtId="177" fontId="3" fillId="0" borderId="15" xfId="1" applyNumberFormat="1" applyFont="1" applyBorder="1"/>
    <xf numFmtId="176" fontId="3" fillId="0" borderId="5" xfId="1" applyNumberFormat="1" applyFont="1" applyBorder="1"/>
    <xf numFmtId="176" fontId="3" fillId="0" borderId="1" xfId="1" applyNumberFormat="1" applyFont="1" applyBorder="1"/>
    <xf numFmtId="176" fontId="3" fillId="0" borderId="8" xfId="1" applyNumberFormat="1" applyFont="1" applyBorder="1"/>
    <xf numFmtId="177" fontId="3" fillId="0" borderId="8" xfId="1" applyNumberFormat="1" applyFont="1" applyBorder="1"/>
    <xf numFmtId="176" fontId="3" fillId="0" borderId="15" xfId="1" applyNumberFormat="1" applyFont="1" applyBorder="1"/>
    <xf numFmtId="0" fontId="6" fillId="0" borderId="1" xfId="0" applyFont="1" applyBorder="1" applyAlignment="1">
      <alignment horizontal="center" vertical="center" wrapText="1"/>
    </xf>
    <xf numFmtId="177" fontId="3" fillId="0" borderId="5" xfId="1" applyNumberFormat="1" applyFont="1" applyBorder="1"/>
    <xf numFmtId="177" fontId="3" fillId="0" borderId="0" xfId="1" applyNumberFormat="1" applyFont="1" applyBorder="1"/>
    <xf numFmtId="177" fontId="3" fillId="0" borderId="1" xfId="1" applyNumberFormat="1" applyFont="1" applyBorder="1"/>
    <xf numFmtId="0" fontId="3" fillId="0" borderId="0" xfId="0" applyFont="1" applyBorder="1" applyAlignment="1">
      <alignment horizontal="center" vertical="center" wrapText="1"/>
    </xf>
    <xf numFmtId="177" fontId="3" fillId="0" borderId="7" xfId="1" applyNumberFormat="1" applyFont="1" applyBorder="1"/>
    <xf numFmtId="177" fontId="3" fillId="0" borderId="6" xfId="1" applyNumberFormat="1" applyFont="1" applyBorder="1"/>
    <xf numFmtId="38" fontId="3" fillId="0" borderId="8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 wrapText="1" indent="1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 wrapText="1"/>
    </xf>
    <xf numFmtId="38" fontId="3" fillId="0" borderId="9" xfId="1" applyFont="1" applyBorder="1" applyAlignment="1">
      <alignment vertical="center"/>
    </xf>
    <xf numFmtId="0" fontId="3" fillId="0" borderId="6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38" fontId="3" fillId="0" borderId="6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38" fontId="3" fillId="0" borderId="5" xfId="1" applyFont="1" applyFill="1" applyBorder="1" applyAlignment="1">
      <alignment vertical="center"/>
    </xf>
    <xf numFmtId="49" fontId="3" fillId="0" borderId="0" xfId="2" applyNumberFormat="1" applyFont="1" applyAlignment="1"/>
    <xf numFmtId="0" fontId="9" fillId="0" borderId="0" xfId="0" applyFont="1" applyAlignment="1">
      <alignment shrinkToFit="1"/>
    </xf>
    <xf numFmtId="49" fontId="3" fillId="0" borderId="0" xfId="2" applyNumberFormat="1" applyFont="1" applyAlignment="1">
      <alignment vertical="center"/>
    </xf>
    <xf numFmtId="0" fontId="10" fillId="0" borderId="0" xfId="0" applyFont="1" applyAlignment="1">
      <alignment vertical="top"/>
    </xf>
    <xf numFmtId="49" fontId="11" fillId="0" borderId="0" xfId="2" applyNumberFormat="1" applyFont="1" applyAlignment="1"/>
    <xf numFmtId="49" fontId="3" fillId="0" borderId="0" xfId="2" applyNumberFormat="1" applyFont="1" applyAlignment="1">
      <alignment shrinkToFit="1"/>
    </xf>
    <xf numFmtId="49" fontId="3" fillId="0" borderId="21" xfId="3" applyNumberFormat="1" applyFont="1" applyFill="1" applyBorder="1" applyAlignment="1" applyProtection="1">
      <alignment horizontal="center" vertical="center" shrinkToFit="1"/>
    </xf>
    <xf numFmtId="49" fontId="3" fillId="0" borderId="22" xfId="3" applyNumberFormat="1" applyFont="1" applyFill="1" applyBorder="1" applyAlignment="1" applyProtection="1">
      <alignment horizontal="center" vertical="center" shrinkToFit="1"/>
    </xf>
    <xf numFmtId="177" fontId="3" fillId="0" borderId="18" xfId="3" applyNumberFormat="1" applyFont="1" applyFill="1" applyBorder="1" applyAlignment="1" applyProtection="1">
      <alignment horizontal="right" shrinkToFit="1"/>
    </xf>
    <xf numFmtId="177" fontId="3" fillId="0" borderId="23" xfId="3" applyNumberFormat="1" applyFont="1" applyFill="1" applyBorder="1" applyAlignment="1" applyProtection="1">
      <alignment horizontal="right" shrinkToFit="1"/>
    </xf>
    <xf numFmtId="177" fontId="3" fillId="0" borderId="19" xfId="3" applyNumberFormat="1" applyFont="1" applyFill="1" applyBorder="1" applyAlignment="1" applyProtection="1">
      <alignment horizontal="right" shrinkToFit="1"/>
    </xf>
    <xf numFmtId="49" fontId="3" fillId="0" borderId="25" xfId="3" applyNumberFormat="1" applyFont="1" applyFill="1" applyBorder="1" applyAlignment="1" applyProtection="1">
      <alignment horizontal="center" vertical="center" shrinkToFit="1"/>
    </xf>
    <xf numFmtId="177" fontId="3" fillId="0" borderId="24" xfId="3" applyNumberFormat="1" applyFont="1" applyFill="1" applyBorder="1" applyAlignment="1" applyProtection="1">
      <alignment horizontal="right" shrinkToFit="1"/>
    </xf>
    <xf numFmtId="177" fontId="3" fillId="0" borderId="26" xfId="3" applyNumberFormat="1" applyFont="1" applyFill="1" applyBorder="1" applyAlignment="1" applyProtection="1">
      <alignment horizontal="right" shrinkToFit="1"/>
    </xf>
    <xf numFmtId="0" fontId="10" fillId="0" borderId="0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3" fillId="0" borderId="4" xfId="0" applyFont="1" applyBorder="1" applyAlignment="1">
      <alignment horizontal="center" vertical="center" wrapText="1"/>
    </xf>
    <xf numFmtId="0" fontId="6" fillId="0" borderId="13" xfId="0" applyFont="1" applyBorder="1"/>
    <xf numFmtId="0" fontId="10" fillId="0" borderId="13" xfId="0" applyFont="1" applyBorder="1" applyAlignment="1">
      <alignment shrinkToFit="1"/>
    </xf>
    <xf numFmtId="0" fontId="10" fillId="0" borderId="0" xfId="0" applyFont="1" applyBorder="1" applyAlignment="1">
      <alignment horizontal="right" shrinkToFit="1"/>
    </xf>
    <xf numFmtId="49" fontId="3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8" fontId="3" fillId="0" borderId="2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4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7" fontId="3" fillId="0" borderId="18" xfId="3" applyNumberFormat="1" applyFont="1" applyFill="1" applyBorder="1" applyAlignment="1" applyProtection="1">
      <alignment vertical="center" shrinkToFit="1"/>
    </xf>
    <xf numFmtId="177" fontId="3" fillId="0" borderId="27" xfId="3" applyNumberFormat="1" applyFont="1" applyFill="1" applyBorder="1" applyAlignment="1" applyProtection="1">
      <alignment vertical="center" shrinkToFit="1"/>
    </xf>
    <xf numFmtId="177" fontId="3" fillId="0" borderId="28" xfId="3" applyNumberFormat="1" applyFont="1" applyFill="1" applyBorder="1" applyAlignment="1" applyProtection="1">
      <alignment vertical="center" shrinkToFit="1"/>
    </xf>
    <xf numFmtId="177" fontId="3" fillId="0" borderId="29" xfId="3" applyNumberFormat="1" applyFont="1" applyFill="1" applyBorder="1" applyAlignment="1" applyProtection="1">
      <alignment vertical="center" shrinkToFit="1"/>
    </xf>
    <xf numFmtId="49" fontId="7" fillId="0" borderId="6" xfId="2" applyNumberFormat="1" applyFont="1" applyBorder="1" applyAlignment="1">
      <alignment vertical="center" wrapText="1"/>
    </xf>
    <xf numFmtId="49" fontId="7" fillId="0" borderId="0" xfId="2" applyNumberFormat="1" applyFont="1" applyBorder="1" applyAlignment="1">
      <alignment vertical="center" wrapText="1"/>
    </xf>
    <xf numFmtId="49" fontId="7" fillId="0" borderId="7" xfId="2" applyNumberFormat="1" applyFont="1" applyBorder="1" applyAlignment="1">
      <alignment vertical="center" wrapText="1"/>
    </xf>
    <xf numFmtId="49" fontId="3" fillId="0" borderId="2" xfId="3" applyNumberFormat="1" applyFont="1" applyFill="1" applyBorder="1" applyAlignment="1" applyProtection="1">
      <alignment horizontal="center" vertical="center" shrinkToFit="1"/>
    </xf>
    <xf numFmtId="49" fontId="3" fillId="0" borderId="3" xfId="3" applyNumberFormat="1" applyFont="1" applyFill="1" applyBorder="1" applyAlignment="1" applyProtection="1">
      <alignment horizontal="center" vertical="center" shrinkToFit="1"/>
    </xf>
    <xf numFmtId="49" fontId="3" fillId="0" borderId="4" xfId="3" applyNumberFormat="1" applyFont="1" applyFill="1" applyBorder="1" applyAlignment="1" applyProtection="1">
      <alignment horizontal="center" vertical="center" shrinkToFit="1"/>
    </xf>
    <xf numFmtId="49" fontId="3" fillId="0" borderId="6" xfId="2" applyNumberFormat="1" applyFont="1" applyBorder="1" applyAlignment="1">
      <alignment horizontal="center" vertical="top" wrapText="1"/>
    </xf>
    <xf numFmtId="49" fontId="3" fillId="0" borderId="0" xfId="2" applyNumberFormat="1" applyFont="1" applyBorder="1" applyAlignment="1">
      <alignment horizontal="center" vertical="top" wrapText="1"/>
    </xf>
    <xf numFmtId="49" fontId="3" fillId="0" borderId="7" xfId="2" applyNumberFormat="1" applyFont="1" applyBorder="1" applyAlignment="1">
      <alignment horizontal="center" vertical="top" wrapText="1"/>
    </xf>
    <xf numFmtId="49" fontId="3" fillId="0" borderId="10" xfId="3" applyNumberFormat="1" applyFont="1" applyFill="1" applyBorder="1" applyAlignment="1" applyProtection="1">
      <alignment horizontal="center" shrinkToFit="1"/>
    </xf>
    <xf numFmtId="49" fontId="3" fillId="0" borderId="13" xfId="3" applyNumberFormat="1" applyFont="1" applyFill="1" applyBorder="1" applyAlignment="1" applyProtection="1">
      <alignment horizontal="center" shrinkToFit="1"/>
    </xf>
    <xf numFmtId="49" fontId="3" fillId="0" borderId="14" xfId="3" applyNumberFormat="1" applyFont="1" applyFill="1" applyBorder="1" applyAlignment="1" applyProtection="1">
      <alignment horizont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 shrinkToFit="1"/>
    </xf>
    <xf numFmtId="0" fontId="10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2" xfId="2" applyNumberFormat="1" applyFont="1" applyFill="1" applyBorder="1" applyAlignment="1">
      <alignment horizontal="center" vertical="center" shrinkToFit="1"/>
    </xf>
    <xf numFmtId="49" fontId="3" fillId="0" borderId="3" xfId="2" applyNumberFormat="1" applyFont="1" applyFill="1" applyBorder="1" applyAlignment="1">
      <alignment horizontal="center" vertical="center" shrinkToFit="1"/>
    </xf>
    <xf numFmtId="49" fontId="3" fillId="0" borderId="4" xfId="2" applyNumberFormat="1" applyFont="1" applyFill="1" applyBorder="1" applyAlignment="1">
      <alignment horizontal="center" vertical="center" shrinkToFit="1"/>
    </xf>
    <xf numFmtId="0" fontId="12" fillId="2" borderId="6" xfId="2" applyFont="1" applyFill="1" applyBorder="1" applyAlignment="1">
      <alignment horizontal="distributed" vertical="center" indent="1" shrinkToFit="1"/>
    </xf>
    <xf numFmtId="0" fontId="12" fillId="2" borderId="0" xfId="2" applyFont="1" applyFill="1" applyBorder="1" applyAlignment="1">
      <alignment horizontal="distributed" vertical="center" indent="1" shrinkToFit="1"/>
    </xf>
    <xf numFmtId="0" fontId="12" fillId="2" borderId="17" xfId="2" applyFont="1" applyFill="1" applyBorder="1" applyAlignment="1">
      <alignment horizontal="distributed" vertical="center" indent="1" shrinkToFit="1"/>
    </xf>
    <xf numFmtId="49" fontId="3" fillId="0" borderId="2" xfId="2" applyNumberFormat="1" applyFont="1" applyBorder="1" applyAlignment="1">
      <alignment horizontal="center"/>
    </xf>
    <xf numFmtId="49" fontId="3" fillId="0" borderId="3" xfId="2" applyNumberFormat="1" applyFont="1" applyBorder="1" applyAlignment="1">
      <alignment horizontal="center"/>
    </xf>
    <xf numFmtId="49" fontId="3" fillId="0" borderId="4" xfId="2" applyNumberFormat="1" applyFont="1" applyBorder="1" applyAlignment="1">
      <alignment horizontal="center"/>
    </xf>
    <xf numFmtId="0" fontId="12" fillId="2" borderId="6" xfId="2" applyFont="1" applyFill="1" applyBorder="1" applyAlignment="1">
      <alignment horizontal="center" vertical="center" shrinkToFit="1"/>
    </xf>
    <xf numFmtId="0" fontId="12" fillId="2" borderId="0" xfId="2" applyFont="1" applyFill="1" applyBorder="1" applyAlignment="1">
      <alignment horizontal="center" vertical="center" shrinkToFit="1"/>
    </xf>
    <xf numFmtId="0" fontId="12" fillId="2" borderId="17" xfId="2" applyFont="1" applyFill="1" applyBorder="1" applyAlignment="1">
      <alignment horizontal="center" vertical="center" shrinkToFit="1"/>
    </xf>
    <xf numFmtId="0" fontId="12" fillId="2" borderId="10" xfId="2" applyFont="1" applyFill="1" applyBorder="1" applyAlignment="1">
      <alignment horizontal="center" vertical="center" shrinkToFit="1"/>
    </xf>
    <xf numFmtId="0" fontId="12" fillId="2" borderId="13" xfId="2" applyFont="1" applyFill="1" applyBorder="1" applyAlignment="1">
      <alignment horizontal="center" vertical="center" shrinkToFit="1"/>
    </xf>
    <xf numFmtId="0" fontId="12" fillId="2" borderId="20" xfId="2" applyFont="1" applyFill="1" applyBorder="1" applyAlignment="1">
      <alignment horizontal="center" vertical="center" shrinkToFit="1"/>
    </xf>
  </cellXfs>
  <cellStyles count="4">
    <cellStyle name="Excel Built-in Comma [0]" xfId="3" xr:uid="{00000000-0005-0000-0000-000000000000}"/>
    <cellStyle name="Excel Built-in Normal" xfId="2" xr:uid="{00000000-0005-0000-0000-000001000000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9"/>
  <sheetViews>
    <sheetView tabSelected="1" workbookViewId="0"/>
  </sheetViews>
  <sheetFormatPr defaultRowHeight="13.5" x14ac:dyDescent="0.15"/>
  <cols>
    <col min="1" max="5" width="3.125" customWidth="1"/>
    <col min="6" max="6" width="21.5" customWidth="1"/>
    <col min="7" max="9" width="16.625" style="21" customWidth="1"/>
  </cols>
  <sheetData>
    <row r="1" spans="1:9" s="2" customFormat="1" x14ac:dyDescent="0.15">
      <c r="G1" s="1"/>
      <c r="H1" s="1"/>
      <c r="I1" s="1"/>
    </row>
    <row r="2" spans="1:9" s="2" customFormat="1" x14ac:dyDescent="0.15">
      <c r="A2" s="11" t="s">
        <v>2</v>
      </c>
      <c r="B2" s="11"/>
      <c r="C2" s="11"/>
      <c r="D2" s="11"/>
      <c r="E2" s="11"/>
      <c r="F2" s="11"/>
      <c r="G2" s="1"/>
      <c r="H2" s="1"/>
      <c r="I2" s="1"/>
    </row>
    <row r="3" spans="1:9" s="2" customFormat="1" ht="16.5" customHeight="1" x14ac:dyDescent="0.2">
      <c r="A3" s="86" t="s">
        <v>6</v>
      </c>
      <c r="B3" s="86"/>
      <c r="C3" s="86"/>
      <c r="D3" s="86"/>
      <c r="E3" s="86"/>
      <c r="F3" s="86"/>
      <c r="G3" s="86"/>
      <c r="H3" s="86"/>
      <c r="I3" s="86"/>
    </row>
    <row r="4" spans="1:9" s="2" customFormat="1" ht="6" customHeight="1" x14ac:dyDescent="0.15">
      <c r="G4" s="1"/>
      <c r="H4" s="1"/>
      <c r="I4" s="1"/>
    </row>
    <row r="5" spans="1:9" s="2" customFormat="1" ht="16.5" customHeight="1" x14ac:dyDescent="0.15">
      <c r="A5" s="87" t="s">
        <v>138</v>
      </c>
      <c r="B5" s="87"/>
      <c r="C5" s="87"/>
      <c r="D5" s="87"/>
      <c r="E5" s="87"/>
      <c r="F5" s="87"/>
      <c r="G5" s="87"/>
      <c r="H5" s="87"/>
      <c r="I5" s="87"/>
    </row>
    <row r="6" spans="1:9" s="2" customFormat="1" ht="12" customHeight="1" x14ac:dyDescent="0.15">
      <c r="G6" s="1"/>
      <c r="H6" s="1"/>
      <c r="I6" s="3" t="s">
        <v>0</v>
      </c>
    </row>
    <row r="7" spans="1:9" s="2" customFormat="1" ht="3" customHeight="1" x14ac:dyDescent="0.15">
      <c r="G7" s="1"/>
      <c r="H7" s="1"/>
      <c r="I7" s="4"/>
    </row>
    <row r="8" spans="1:9" s="2" customFormat="1" ht="16.5" customHeight="1" x14ac:dyDescent="0.15">
      <c r="A8" s="91" t="s">
        <v>3</v>
      </c>
      <c r="B8" s="92"/>
      <c r="C8" s="92"/>
      <c r="D8" s="92"/>
      <c r="E8" s="92"/>
      <c r="F8" s="93"/>
      <c r="G8" s="88" t="s">
        <v>1</v>
      </c>
      <c r="H8" s="89"/>
      <c r="I8" s="90"/>
    </row>
    <row r="9" spans="1:9" s="2" customFormat="1" ht="16.5" customHeight="1" x14ac:dyDescent="0.15">
      <c r="A9" s="12" t="s">
        <v>7</v>
      </c>
      <c r="B9" s="13"/>
      <c r="C9" s="13"/>
      <c r="D9" s="13"/>
      <c r="E9" s="13"/>
      <c r="F9" s="15"/>
      <c r="G9" s="5"/>
      <c r="H9" s="6"/>
      <c r="I9" s="7"/>
    </row>
    <row r="10" spans="1:9" s="2" customFormat="1" ht="16.5" customHeight="1" x14ac:dyDescent="0.15">
      <c r="A10" s="12"/>
      <c r="B10" s="15" t="s">
        <v>8</v>
      </c>
      <c r="C10" s="15"/>
      <c r="D10" s="15"/>
      <c r="E10" s="15"/>
      <c r="F10" s="15"/>
      <c r="G10" s="5"/>
      <c r="H10" s="6">
        <v>545000</v>
      </c>
      <c r="I10" s="7"/>
    </row>
    <row r="11" spans="1:9" s="2" customFormat="1" ht="16.5" hidden="1" customHeight="1" x14ac:dyDescent="0.15">
      <c r="A11" s="12"/>
      <c r="B11" s="15"/>
      <c r="C11" s="15" t="s">
        <v>9</v>
      </c>
      <c r="D11" s="15"/>
      <c r="E11" s="15"/>
      <c r="F11" s="15"/>
      <c r="G11" s="5"/>
      <c r="H11" s="6"/>
      <c r="I11" s="7"/>
    </row>
    <row r="12" spans="1:9" s="2" customFormat="1" ht="16.5" hidden="1" customHeight="1" x14ac:dyDescent="0.15">
      <c r="A12" s="12"/>
      <c r="B12" s="15"/>
      <c r="C12" s="15" t="s">
        <v>10</v>
      </c>
      <c r="D12" s="15"/>
      <c r="E12" s="15"/>
      <c r="F12" s="15"/>
      <c r="G12" s="8"/>
      <c r="H12" s="6">
        <f>SUM(G11:G12)</f>
        <v>0</v>
      </c>
      <c r="I12" s="7"/>
    </row>
    <row r="13" spans="1:9" s="2" customFormat="1" ht="16.5" customHeight="1" x14ac:dyDescent="0.15">
      <c r="A13" s="12"/>
      <c r="B13" s="15" t="s">
        <v>11</v>
      </c>
      <c r="C13" s="15"/>
      <c r="D13" s="15"/>
      <c r="E13" s="15"/>
      <c r="F13" s="15"/>
      <c r="G13" s="5"/>
      <c r="H13" s="6">
        <v>839181</v>
      </c>
      <c r="I13" s="7"/>
    </row>
    <row r="14" spans="1:9" s="2" customFormat="1" ht="16.5" hidden="1" customHeight="1" x14ac:dyDescent="0.15">
      <c r="A14" s="12"/>
      <c r="B14" s="15"/>
      <c r="C14" s="15" t="s">
        <v>12</v>
      </c>
      <c r="D14" s="15"/>
      <c r="E14" s="15"/>
      <c r="F14" s="15"/>
      <c r="G14" s="8"/>
      <c r="H14" s="6">
        <f>SUM(G14)</f>
        <v>0</v>
      </c>
      <c r="I14" s="7"/>
    </row>
    <row r="15" spans="1:9" s="2" customFormat="1" ht="16.5" customHeight="1" x14ac:dyDescent="0.15">
      <c r="A15" s="12"/>
      <c r="B15" s="15" t="s">
        <v>13</v>
      </c>
      <c r="C15" s="15"/>
      <c r="D15" s="15"/>
      <c r="E15" s="15"/>
      <c r="F15" s="15"/>
      <c r="G15" s="5"/>
      <c r="H15" s="6">
        <v>19860394</v>
      </c>
      <c r="I15" s="7"/>
    </row>
    <row r="16" spans="1:9" s="2" customFormat="1" ht="16.5" hidden="1" customHeight="1" x14ac:dyDescent="0.15">
      <c r="A16" s="12"/>
      <c r="B16" s="15"/>
      <c r="C16" s="15" t="s">
        <v>14</v>
      </c>
      <c r="D16" s="15"/>
      <c r="E16" s="15"/>
      <c r="F16" s="15"/>
      <c r="G16" s="5"/>
      <c r="H16" s="6"/>
      <c r="I16" s="7"/>
    </row>
    <row r="17" spans="1:9" s="2" customFormat="1" ht="16.5" hidden="1" customHeight="1" x14ac:dyDescent="0.15">
      <c r="A17" s="12"/>
      <c r="B17" s="15"/>
      <c r="C17" s="15" t="s">
        <v>15</v>
      </c>
      <c r="D17" s="15"/>
      <c r="E17" s="15"/>
      <c r="F17" s="15"/>
      <c r="G17" s="8"/>
      <c r="H17" s="6">
        <f>SUM(G16:G17)</f>
        <v>0</v>
      </c>
      <c r="I17" s="7"/>
    </row>
    <row r="18" spans="1:9" s="2" customFormat="1" ht="16.5" customHeight="1" x14ac:dyDescent="0.15">
      <c r="A18" s="12"/>
      <c r="B18" s="15" t="s">
        <v>16</v>
      </c>
      <c r="C18" s="15"/>
      <c r="D18" s="15"/>
      <c r="E18" s="15"/>
      <c r="F18" s="15"/>
      <c r="G18" s="5"/>
      <c r="H18" s="6">
        <v>1569300</v>
      </c>
      <c r="I18" s="7"/>
    </row>
    <row r="19" spans="1:9" s="2" customFormat="1" ht="16.5" customHeight="1" x14ac:dyDescent="0.15">
      <c r="A19" s="12"/>
      <c r="B19" s="15" t="s">
        <v>17</v>
      </c>
      <c r="C19" s="15"/>
      <c r="D19" s="15"/>
      <c r="E19" s="15"/>
      <c r="F19" s="15"/>
      <c r="G19" s="5"/>
      <c r="H19" s="6"/>
      <c r="I19" s="7"/>
    </row>
    <row r="20" spans="1:9" s="2" customFormat="1" ht="16.5" customHeight="1" x14ac:dyDescent="0.15">
      <c r="A20" s="12"/>
      <c r="B20" s="15"/>
      <c r="C20" s="15" t="s">
        <v>18</v>
      </c>
      <c r="D20" s="15"/>
      <c r="E20" s="15"/>
      <c r="F20" s="15"/>
      <c r="G20" s="5">
        <v>30</v>
      </c>
      <c r="H20" s="6"/>
      <c r="I20" s="7"/>
    </row>
    <row r="21" spans="1:9" s="2" customFormat="1" ht="16.5" customHeight="1" x14ac:dyDescent="0.15">
      <c r="A21" s="12"/>
      <c r="B21" s="15"/>
      <c r="C21" s="15" t="s">
        <v>147</v>
      </c>
      <c r="D21" s="15"/>
      <c r="E21" s="15"/>
      <c r="F21" s="15"/>
      <c r="G21" s="8">
        <v>4800</v>
      </c>
      <c r="H21" s="8">
        <f>G20+SUM(G21)</f>
        <v>4830</v>
      </c>
      <c r="I21" s="7"/>
    </row>
    <row r="22" spans="1:9" s="2" customFormat="1" ht="16.5" customHeight="1" x14ac:dyDescent="0.15">
      <c r="A22" s="12"/>
      <c r="B22" s="15" t="s">
        <v>19</v>
      </c>
      <c r="C22" s="15"/>
      <c r="D22" s="15"/>
      <c r="E22" s="15"/>
      <c r="F22" s="15"/>
      <c r="G22" s="5"/>
      <c r="H22" s="6"/>
      <c r="I22" s="6">
        <f>SUM(H10:H21)</f>
        <v>22818705</v>
      </c>
    </row>
    <row r="23" spans="1:9" s="2" customFormat="1" ht="16.5" customHeight="1" x14ac:dyDescent="0.15">
      <c r="A23" s="12" t="s">
        <v>20</v>
      </c>
      <c r="B23" s="15"/>
      <c r="C23" s="15"/>
      <c r="D23" s="15"/>
      <c r="E23" s="15"/>
      <c r="F23" s="15"/>
      <c r="G23" s="5"/>
      <c r="H23" s="6"/>
      <c r="I23" s="7"/>
    </row>
    <row r="24" spans="1:9" s="2" customFormat="1" ht="16.5" customHeight="1" x14ac:dyDescent="0.15">
      <c r="A24" s="12"/>
      <c r="B24" s="15" t="s">
        <v>21</v>
      </c>
      <c r="C24" s="15"/>
      <c r="D24" s="15"/>
      <c r="E24" s="15"/>
      <c r="F24" s="15"/>
      <c r="G24" s="5"/>
      <c r="H24" s="6"/>
      <c r="I24" s="7"/>
    </row>
    <row r="25" spans="1:9" s="2" customFormat="1" ht="16.5" customHeight="1" x14ac:dyDescent="0.15">
      <c r="A25" s="12"/>
      <c r="B25" s="15"/>
      <c r="C25" s="14" t="s">
        <v>22</v>
      </c>
      <c r="D25" s="15"/>
      <c r="E25" s="15"/>
      <c r="F25" s="15"/>
      <c r="G25" s="5"/>
      <c r="H25" s="6"/>
      <c r="I25" s="7"/>
    </row>
    <row r="26" spans="1:9" s="2" customFormat="1" ht="16.5" customHeight="1" x14ac:dyDescent="0.15">
      <c r="A26" s="12"/>
      <c r="B26" s="15"/>
      <c r="C26" s="15"/>
      <c r="D26" s="15" t="s">
        <v>23</v>
      </c>
      <c r="E26" s="15"/>
      <c r="F26" s="15"/>
      <c r="G26" s="5">
        <v>9000250</v>
      </c>
      <c r="H26" s="6"/>
      <c r="I26" s="7"/>
    </row>
    <row r="27" spans="1:9" s="2" customFormat="1" ht="16.5" hidden="1" customHeight="1" x14ac:dyDescent="0.15">
      <c r="A27" s="12"/>
      <c r="B27" s="15"/>
      <c r="C27" s="15"/>
      <c r="D27" s="15" t="s">
        <v>116</v>
      </c>
      <c r="E27" s="15"/>
      <c r="F27" s="15"/>
      <c r="G27" s="5">
        <v>0</v>
      </c>
      <c r="H27" s="6"/>
      <c r="I27" s="7"/>
    </row>
    <row r="28" spans="1:9" s="2" customFormat="1" ht="16.5" customHeight="1" x14ac:dyDescent="0.15">
      <c r="A28" s="12"/>
      <c r="B28" s="15"/>
      <c r="C28" s="15"/>
      <c r="D28" s="15" t="s">
        <v>24</v>
      </c>
      <c r="E28" s="15"/>
      <c r="F28" s="15"/>
      <c r="G28" s="5">
        <v>428004</v>
      </c>
      <c r="H28" s="6"/>
      <c r="I28" s="7"/>
    </row>
    <row r="29" spans="1:9" s="2" customFormat="1" ht="16.5" customHeight="1" x14ac:dyDescent="0.15">
      <c r="A29" s="12"/>
      <c r="B29" s="15"/>
      <c r="C29" s="15"/>
      <c r="D29" s="15" t="s">
        <v>25</v>
      </c>
      <c r="E29" s="15"/>
      <c r="F29" s="15"/>
      <c r="G29" s="17">
        <f>SUM(G26:G28)</f>
        <v>9428254</v>
      </c>
      <c r="H29" s="6"/>
      <c r="I29" s="7"/>
    </row>
    <row r="30" spans="1:9" s="2" customFormat="1" ht="16.5" customHeight="1" x14ac:dyDescent="0.15">
      <c r="A30" s="12"/>
      <c r="B30" s="15"/>
      <c r="C30" s="15" t="s">
        <v>26</v>
      </c>
      <c r="D30" s="15"/>
      <c r="E30" s="15"/>
      <c r="F30" s="15"/>
      <c r="G30" s="5"/>
      <c r="H30" s="6"/>
      <c r="I30" s="7"/>
    </row>
    <row r="31" spans="1:9" s="2" customFormat="1" ht="16.5" customHeight="1" x14ac:dyDescent="0.15">
      <c r="A31" s="12"/>
      <c r="B31" s="15"/>
      <c r="D31" s="15" t="s">
        <v>121</v>
      </c>
      <c r="E31" s="15"/>
      <c r="F31" s="15"/>
      <c r="G31" s="9">
        <v>1188160</v>
      </c>
      <c r="H31" s="6"/>
      <c r="I31" s="7"/>
    </row>
    <row r="32" spans="1:9" s="2" customFormat="1" ht="16.5" customHeight="1" x14ac:dyDescent="0.15">
      <c r="A32" s="12"/>
      <c r="B32" s="15"/>
      <c r="D32" s="15" t="s">
        <v>27</v>
      </c>
      <c r="E32" s="15"/>
      <c r="F32" s="15"/>
      <c r="G32" s="9">
        <v>268164</v>
      </c>
      <c r="H32" s="6"/>
      <c r="I32" s="7"/>
    </row>
    <row r="33" spans="1:9" s="2" customFormat="1" ht="16.5" customHeight="1" x14ac:dyDescent="0.15">
      <c r="A33" s="12"/>
      <c r="B33" s="15"/>
      <c r="D33" s="15" t="s">
        <v>28</v>
      </c>
      <c r="E33" s="15"/>
      <c r="F33" s="15"/>
      <c r="G33" s="5">
        <v>621343</v>
      </c>
      <c r="H33" s="6"/>
      <c r="I33" s="7"/>
    </row>
    <row r="34" spans="1:9" s="2" customFormat="1" ht="16.5" customHeight="1" x14ac:dyDescent="0.15">
      <c r="A34" s="12"/>
      <c r="B34" s="15"/>
      <c r="D34" s="15" t="s">
        <v>47</v>
      </c>
      <c r="E34" s="15"/>
      <c r="F34" s="15"/>
      <c r="G34" s="5">
        <v>52000</v>
      </c>
      <c r="H34" s="6"/>
      <c r="I34" s="7"/>
    </row>
    <row r="35" spans="1:9" s="2" customFormat="1" ht="16.5" customHeight="1" x14ac:dyDescent="0.15">
      <c r="A35" s="12"/>
      <c r="B35" s="15"/>
      <c r="D35" s="15" t="s">
        <v>48</v>
      </c>
      <c r="E35" s="15"/>
      <c r="F35" s="15"/>
      <c r="G35" s="5">
        <v>347210</v>
      </c>
      <c r="H35" s="6"/>
      <c r="I35" s="7"/>
    </row>
    <row r="36" spans="1:9" s="2" customFormat="1" ht="16.5" customHeight="1" x14ac:dyDescent="0.15">
      <c r="A36" s="12"/>
      <c r="B36" s="15"/>
      <c r="D36" s="15" t="s">
        <v>29</v>
      </c>
      <c r="E36" s="15"/>
      <c r="F36" s="15"/>
      <c r="G36" s="5">
        <v>2051890</v>
      </c>
      <c r="H36" s="6"/>
      <c r="I36" s="7"/>
    </row>
    <row r="37" spans="1:9" s="2" customFormat="1" ht="16.149999999999999" customHeight="1" x14ac:dyDescent="0.15">
      <c r="A37" s="12"/>
      <c r="B37" s="15"/>
      <c r="D37" s="15" t="s">
        <v>30</v>
      </c>
      <c r="E37" s="15"/>
      <c r="F37" s="15"/>
      <c r="G37" s="5">
        <v>108050</v>
      </c>
      <c r="H37" s="6"/>
      <c r="I37" s="7"/>
    </row>
    <row r="38" spans="1:9" s="2" customFormat="1" ht="16.5" customHeight="1" x14ac:dyDescent="0.15">
      <c r="A38" s="12"/>
      <c r="B38" s="15"/>
      <c r="D38" s="15" t="s">
        <v>31</v>
      </c>
      <c r="E38" s="15"/>
      <c r="F38" s="15"/>
      <c r="G38" s="5">
        <v>91230</v>
      </c>
      <c r="H38" s="6"/>
      <c r="I38" s="7"/>
    </row>
    <row r="39" spans="1:9" s="2" customFormat="1" ht="16.5" customHeight="1" x14ac:dyDescent="0.15">
      <c r="A39" s="12"/>
      <c r="B39" s="15"/>
      <c r="D39" s="15" t="s">
        <v>32</v>
      </c>
      <c r="E39" s="15"/>
      <c r="F39" s="15"/>
      <c r="G39" s="5">
        <v>721382</v>
      </c>
      <c r="H39" s="6"/>
      <c r="I39" s="7"/>
    </row>
    <row r="40" spans="1:9" s="2" customFormat="1" ht="16.5" customHeight="1" x14ac:dyDescent="0.15">
      <c r="A40" s="12"/>
      <c r="B40" s="15"/>
      <c r="D40" s="15" t="s">
        <v>33</v>
      </c>
      <c r="E40" s="15"/>
      <c r="F40" s="15"/>
      <c r="G40" s="5">
        <v>53180</v>
      </c>
      <c r="H40" s="6"/>
      <c r="I40" s="7"/>
    </row>
    <row r="41" spans="1:9" s="2" customFormat="1" ht="16.5" customHeight="1" x14ac:dyDescent="0.15">
      <c r="A41" s="12"/>
      <c r="B41" s="15"/>
      <c r="D41" s="15" t="s">
        <v>34</v>
      </c>
      <c r="E41" s="15"/>
      <c r="F41" s="15"/>
      <c r="G41" s="5">
        <v>3635652</v>
      </c>
      <c r="H41" s="6"/>
      <c r="I41" s="7"/>
    </row>
    <row r="42" spans="1:9" s="2" customFormat="1" ht="16.5" customHeight="1" x14ac:dyDescent="0.15">
      <c r="A42" s="12"/>
      <c r="B42" s="15"/>
      <c r="D42" s="15" t="s">
        <v>35</v>
      </c>
      <c r="E42" s="15"/>
      <c r="F42" s="15"/>
      <c r="G42" s="5">
        <v>15500</v>
      </c>
      <c r="H42" s="6"/>
      <c r="I42" s="7"/>
    </row>
    <row r="43" spans="1:9" s="2" customFormat="1" ht="16.5" customHeight="1" x14ac:dyDescent="0.15">
      <c r="A43" s="12"/>
      <c r="B43" s="15"/>
      <c r="D43" s="15" t="s">
        <v>36</v>
      </c>
      <c r="E43" s="15"/>
      <c r="F43" s="15"/>
      <c r="G43" s="5">
        <v>254974</v>
      </c>
      <c r="H43" s="6"/>
      <c r="I43" s="7"/>
    </row>
    <row r="44" spans="1:9" s="2" customFormat="1" ht="16.5" customHeight="1" x14ac:dyDescent="0.15">
      <c r="A44" s="12"/>
      <c r="B44" s="15"/>
      <c r="D44" s="15" t="s">
        <v>117</v>
      </c>
      <c r="E44" s="15"/>
      <c r="F44" s="15"/>
      <c r="G44" s="5">
        <v>1000</v>
      </c>
      <c r="H44" s="6"/>
      <c r="I44" s="7"/>
    </row>
    <row r="45" spans="1:9" s="2" customFormat="1" ht="16.5" customHeight="1" x14ac:dyDescent="0.15">
      <c r="A45" s="12"/>
      <c r="B45" s="15"/>
      <c r="D45" s="15" t="s">
        <v>107</v>
      </c>
      <c r="E45" s="15"/>
      <c r="F45" s="15"/>
      <c r="G45" s="5">
        <v>451000</v>
      </c>
      <c r="H45" s="6"/>
      <c r="I45" s="7"/>
    </row>
    <row r="46" spans="1:9" s="2" customFormat="1" ht="16.5" customHeight="1" x14ac:dyDescent="0.15">
      <c r="A46" s="12"/>
      <c r="B46" s="15"/>
      <c r="D46" s="15" t="s">
        <v>38</v>
      </c>
      <c r="E46" s="15"/>
      <c r="F46" s="15"/>
      <c r="G46" s="5">
        <v>313920</v>
      </c>
      <c r="H46" s="6"/>
      <c r="I46" s="7"/>
    </row>
    <row r="47" spans="1:9" s="2" customFormat="1" ht="16.5" hidden="1" customHeight="1" x14ac:dyDescent="0.15">
      <c r="A47" s="12"/>
      <c r="B47" s="15"/>
      <c r="D47" s="15" t="s">
        <v>39</v>
      </c>
      <c r="E47" s="15"/>
      <c r="F47" s="15"/>
      <c r="G47" s="5">
        <v>0</v>
      </c>
      <c r="H47" s="6"/>
      <c r="I47" s="7"/>
    </row>
    <row r="48" spans="1:9" s="2" customFormat="1" ht="16.5" hidden="1" customHeight="1" x14ac:dyDescent="0.15">
      <c r="A48" s="12"/>
      <c r="B48" s="15"/>
      <c r="D48" s="15" t="s">
        <v>40</v>
      </c>
      <c r="E48" s="15"/>
      <c r="F48" s="15"/>
      <c r="G48" s="5">
        <v>0</v>
      </c>
      <c r="H48" s="6"/>
      <c r="I48" s="7"/>
    </row>
    <row r="49" spans="1:9" s="2" customFormat="1" ht="16.5" customHeight="1" x14ac:dyDescent="0.15">
      <c r="A49" s="12"/>
      <c r="B49" s="15"/>
      <c r="D49" s="15" t="s">
        <v>41</v>
      </c>
      <c r="E49" s="15"/>
      <c r="F49" s="15"/>
      <c r="G49" s="5">
        <v>439056</v>
      </c>
      <c r="H49" s="6"/>
      <c r="I49" s="7"/>
    </row>
    <row r="50" spans="1:9" s="2" customFormat="1" ht="16.5" customHeight="1" x14ac:dyDescent="0.15">
      <c r="A50" s="12"/>
      <c r="B50" s="15"/>
      <c r="D50" s="15" t="s">
        <v>42</v>
      </c>
      <c r="E50" s="15"/>
      <c r="F50" s="15"/>
      <c r="G50" s="5">
        <v>567040</v>
      </c>
      <c r="H50" s="6"/>
      <c r="I50" s="7"/>
    </row>
    <row r="51" spans="1:9" s="2" customFormat="1" ht="16.5" customHeight="1" x14ac:dyDescent="0.15">
      <c r="A51" s="12"/>
      <c r="B51" s="15"/>
      <c r="D51" s="15" t="s">
        <v>139</v>
      </c>
      <c r="E51" s="15"/>
      <c r="F51" s="15"/>
      <c r="G51" s="5">
        <v>110621</v>
      </c>
      <c r="H51" s="6"/>
      <c r="I51" s="7"/>
    </row>
    <row r="52" spans="1:9" s="2" customFormat="1" ht="16.5" customHeight="1" x14ac:dyDescent="0.15">
      <c r="A52" s="12"/>
      <c r="B52" s="15"/>
      <c r="D52" s="15" t="s">
        <v>140</v>
      </c>
      <c r="E52" s="15"/>
      <c r="F52" s="15"/>
      <c r="G52" s="5">
        <v>604149</v>
      </c>
      <c r="H52" s="6"/>
      <c r="I52" s="7"/>
    </row>
    <row r="53" spans="1:9" s="2" customFormat="1" ht="16.5" hidden="1" customHeight="1" x14ac:dyDescent="0.15">
      <c r="A53" s="12"/>
      <c r="B53" s="15"/>
      <c r="D53" s="15" t="s">
        <v>43</v>
      </c>
      <c r="E53" s="15"/>
      <c r="F53" s="15"/>
      <c r="G53" s="5">
        <v>0</v>
      </c>
      <c r="H53" s="6"/>
      <c r="I53" s="7"/>
    </row>
    <row r="54" spans="1:9" s="2" customFormat="1" ht="16.5" customHeight="1" x14ac:dyDescent="0.15">
      <c r="A54" s="12"/>
      <c r="B54" s="15"/>
      <c r="D54" s="15" t="s">
        <v>44</v>
      </c>
      <c r="E54" s="15"/>
      <c r="F54" s="15"/>
      <c r="G54" s="17">
        <f>SUM(G31:G53)</f>
        <v>11895521</v>
      </c>
      <c r="H54" s="6"/>
      <c r="I54" s="7"/>
    </row>
    <row r="55" spans="1:9" s="2" customFormat="1" ht="16.5" customHeight="1" x14ac:dyDescent="0.15">
      <c r="A55" s="12"/>
      <c r="B55" s="15"/>
      <c r="C55" s="15" t="s">
        <v>45</v>
      </c>
      <c r="D55" s="15"/>
      <c r="E55" s="15"/>
      <c r="F55" s="15"/>
      <c r="G55" s="5"/>
      <c r="H55" s="6">
        <f>G29+G54</f>
        <v>21323775</v>
      </c>
      <c r="I55" s="7"/>
    </row>
    <row r="56" spans="1:9" s="2" customFormat="1" ht="16.5" customHeight="1" x14ac:dyDescent="0.15">
      <c r="A56" s="12"/>
      <c r="B56" s="15" t="s">
        <v>46</v>
      </c>
      <c r="C56" s="15"/>
      <c r="D56" s="15"/>
      <c r="E56" s="15"/>
      <c r="F56" s="15"/>
      <c r="G56" s="5"/>
      <c r="H56" s="6"/>
      <c r="I56" s="7"/>
    </row>
    <row r="57" spans="1:9" s="2" customFormat="1" ht="16.5" customHeight="1" x14ac:dyDescent="0.15">
      <c r="A57" s="12"/>
      <c r="B57" s="15"/>
      <c r="C57" s="14" t="s">
        <v>22</v>
      </c>
      <c r="D57" s="15"/>
      <c r="E57" s="15"/>
      <c r="F57" s="15"/>
      <c r="G57" s="5"/>
      <c r="H57" s="6"/>
      <c r="I57" s="7"/>
    </row>
    <row r="58" spans="1:9" s="2" customFormat="1" ht="16.5" hidden="1" customHeight="1" x14ac:dyDescent="0.15">
      <c r="A58" s="12"/>
      <c r="B58" s="15"/>
      <c r="C58" s="15"/>
      <c r="D58" s="15" t="s">
        <v>23</v>
      </c>
      <c r="E58" s="15"/>
      <c r="F58" s="15"/>
      <c r="G58" s="5"/>
      <c r="H58" s="6"/>
      <c r="I58" s="7"/>
    </row>
    <row r="59" spans="1:9" s="2" customFormat="1" ht="16.5" hidden="1" customHeight="1" x14ac:dyDescent="0.15">
      <c r="A59" s="12"/>
      <c r="B59" s="15"/>
      <c r="C59" s="15"/>
      <c r="D59" s="15" t="s">
        <v>120</v>
      </c>
      <c r="E59" s="15"/>
      <c r="F59" s="15"/>
      <c r="G59" s="5">
        <v>0</v>
      </c>
      <c r="H59" s="6"/>
      <c r="I59" s="7"/>
    </row>
    <row r="60" spans="1:9" s="2" customFormat="1" ht="16.5" hidden="1" customHeight="1" x14ac:dyDescent="0.15">
      <c r="A60" s="12"/>
      <c r="B60" s="15"/>
      <c r="C60" s="15"/>
      <c r="D60" s="15" t="s">
        <v>24</v>
      </c>
      <c r="E60" s="15"/>
      <c r="F60" s="15"/>
      <c r="G60" s="5"/>
      <c r="H60" s="6"/>
      <c r="I60" s="7"/>
    </row>
    <row r="61" spans="1:9" s="2" customFormat="1" ht="16.5" customHeight="1" x14ac:dyDescent="0.15">
      <c r="A61" s="12"/>
      <c r="B61" s="15"/>
      <c r="C61" s="15"/>
      <c r="D61" s="15" t="s">
        <v>25</v>
      </c>
      <c r="E61" s="15"/>
      <c r="F61" s="15"/>
      <c r="G61" s="17">
        <f>SUM(G58:G60)</f>
        <v>0</v>
      </c>
      <c r="H61" s="6"/>
      <c r="I61" s="7"/>
    </row>
    <row r="62" spans="1:9" s="2" customFormat="1" ht="16.5" customHeight="1" x14ac:dyDescent="0.15">
      <c r="A62" s="12"/>
      <c r="B62" s="15"/>
      <c r="C62" s="15" t="s">
        <v>26</v>
      </c>
      <c r="D62" s="15"/>
      <c r="E62" s="15"/>
      <c r="F62" s="15"/>
      <c r="G62" s="5"/>
      <c r="H62" s="6"/>
      <c r="I62" s="7"/>
    </row>
    <row r="63" spans="1:9" s="2" customFormat="1" ht="16.5" hidden="1" customHeight="1" x14ac:dyDescent="0.15">
      <c r="A63" s="12"/>
      <c r="B63" s="15"/>
      <c r="D63" s="15" t="s">
        <v>27</v>
      </c>
      <c r="E63" s="15"/>
      <c r="F63" s="15"/>
      <c r="G63" s="5"/>
      <c r="H63" s="6"/>
      <c r="I63" s="7"/>
    </row>
    <row r="64" spans="1:9" s="2" customFormat="1" ht="16.5" customHeight="1" x14ac:dyDescent="0.15">
      <c r="A64" s="12"/>
      <c r="B64" s="15"/>
      <c r="D64" s="15" t="s">
        <v>85</v>
      </c>
      <c r="E64" s="15"/>
      <c r="F64" s="15"/>
      <c r="G64" s="5">
        <v>100</v>
      </c>
      <c r="H64" s="6"/>
      <c r="I64" s="7"/>
    </row>
    <row r="65" spans="1:9" s="2" customFormat="1" ht="16.5" customHeight="1" x14ac:dyDescent="0.15">
      <c r="A65" s="12"/>
      <c r="B65" s="15"/>
      <c r="D65" s="15" t="s">
        <v>28</v>
      </c>
      <c r="E65" s="15"/>
      <c r="F65" s="15"/>
      <c r="G65" s="5">
        <v>83525</v>
      </c>
      <c r="H65" s="6"/>
      <c r="I65" s="7"/>
    </row>
    <row r="66" spans="1:9" s="2" customFormat="1" ht="16.5" hidden="1" customHeight="1" x14ac:dyDescent="0.15">
      <c r="A66" s="12"/>
      <c r="B66" s="15"/>
      <c r="D66" s="15" t="s">
        <v>47</v>
      </c>
      <c r="E66" s="15"/>
      <c r="F66" s="15"/>
      <c r="G66" s="5">
        <v>0</v>
      </c>
      <c r="H66" s="6"/>
      <c r="I66" s="7"/>
    </row>
    <row r="67" spans="1:9" s="2" customFormat="1" ht="16.149999999999999" hidden="1" customHeight="1" x14ac:dyDescent="0.15">
      <c r="A67" s="12"/>
      <c r="B67" s="15"/>
      <c r="D67" s="15" t="s">
        <v>48</v>
      </c>
      <c r="E67" s="15"/>
      <c r="F67" s="15"/>
      <c r="G67" s="5">
        <v>0</v>
      </c>
      <c r="H67" s="6"/>
      <c r="I67" s="7"/>
    </row>
    <row r="68" spans="1:9" s="2" customFormat="1" ht="16.149999999999999" hidden="1" customHeight="1" x14ac:dyDescent="0.15">
      <c r="A68" s="12"/>
      <c r="B68" s="15"/>
      <c r="D68" s="15" t="s">
        <v>30</v>
      </c>
      <c r="E68" s="15"/>
      <c r="F68" s="15"/>
      <c r="G68" s="5">
        <v>0</v>
      </c>
      <c r="H68" s="6"/>
      <c r="I68" s="7"/>
    </row>
    <row r="69" spans="1:9" s="2" customFormat="1" ht="16.5" hidden="1" customHeight="1" x14ac:dyDescent="0.15">
      <c r="A69" s="12"/>
      <c r="B69" s="15"/>
      <c r="D69" s="15" t="s">
        <v>33</v>
      </c>
      <c r="E69" s="15"/>
      <c r="F69" s="15"/>
      <c r="G69" s="5">
        <v>0</v>
      </c>
      <c r="H69" s="6"/>
      <c r="I69" s="7"/>
    </row>
    <row r="70" spans="1:9" s="2" customFormat="1" ht="16.5" customHeight="1" x14ac:dyDescent="0.15">
      <c r="A70" s="12"/>
      <c r="B70" s="15"/>
      <c r="D70" s="15" t="s">
        <v>29</v>
      </c>
      <c r="E70" s="15"/>
      <c r="F70" s="15"/>
      <c r="G70" s="5">
        <v>165888</v>
      </c>
      <c r="H70" s="6"/>
      <c r="I70" s="7"/>
    </row>
    <row r="71" spans="1:9" s="2" customFormat="1" ht="16.5" hidden="1" customHeight="1" x14ac:dyDescent="0.15">
      <c r="A71" s="12"/>
      <c r="B71" s="15"/>
      <c r="D71" s="15" t="s">
        <v>34</v>
      </c>
      <c r="E71" s="15"/>
      <c r="F71" s="15"/>
      <c r="G71" s="5">
        <v>0</v>
      </c>
      <c r="H71" s="6"/>
      <c r="I71" s="7"/>
    </row>
    <row r="72" spans="1:9" s="2" customFormat="1" ht="16.5" hidden="1" customHeight="1" x14ac:dyDescent="0.15">
      <c r="A72" s="12"/>
      <c r="B72" s="15"/>
      <c r="D72" s="15" t="s">
        <v>35</v>
      </c>
      <c r="E72" s="15"/>
      <c r="F72" s="15"/>
      <c r="G72" s="5">
        <v>0</v>
      </c>
      <c r="H72" s="6"/>
      <c r="I72" s="7"/>
    </row>
    <row r="73" spans="1:9" s="2" customFormat="1" ht="16.5" hidden="1" customHeight="1" x14ac:dyDescent="0.15">
      <c r="A73" s="12"/>
      <c r="B73" s="15"/>
      <c r="D73" s="15" t="s">
        <v>36</v>
      </c>
      <c r="E73" s="15"/>
      <c r="F73" s="15"/>
      <c r="G73" s="5">
        <v>0</v>
      </c>
      <c r="H73" s="6"/>
      <c r="I73" s="7"/>
    </row>
    <row r="74" spans="1:9" s="2" customFormat="1" ht="16.5" hidden="1" customHeight="1" x14ac:dyDescent="0.15">
      <c r="A74" s="12"/>
      <c r="B74" s="15"/>
      <c r="D74" s="15" t="s">
        <v>37</v>
      </c>
      <c r="E74" s="15"/>
      <c r="F74" s="15"/>
      <c r="G74" s="5">
        <v>0</v>
      </c>
      <c r="H74" s="6"/>
      <c r="I74" s="7"/>
    </row>
    <row r="75" spans="1:9" s="2" customFormat="1" ht="16.5" customHeight="1" x14ac:dyDescent="0.15">
      <c r="A75" s="12"/>
      <c r="B75" s="15"/>
      <c r="D75" s="15" t="s">
        <v>38</v>
      </c>
      <c r="E75" s="15"/>
      <c r="F75" s="15"/>
      <c r="G75" s="5">
        <v>35839</v>
      </c>
      <c r="H75" s="6"/>
      <c r="I75" s="7"/>
    </row>
    <row r="76" spans="1:9" s="2" customFormat="1" ht="16.5" customHeight="1" x14ac:dyDescent="0.15">
      <c r="A76" s="12"/>
      <c r="B76" s="15"/>
      <c r="D76" s="15" t="s">
        <v>39</v>
      </c>
      <c r="E76" s="15"/>
      <c r="F76" s="15"/>
      <c r="G76" s="5">
        <v>108000</v>
      </c>
      <c r="H76" s="6"/>
      <c r="I76" s="7"/>
    </row>
    <row r="77" spans="1:9" s="2" customFormat="1" ht="16.5" hidden="1" customHeight="1" x14ac:dyDescent="0.15">
      <c r="A77" s="12"/>
      <c r="B77" s="15"/>
      <c r="D77" s="15" t="s">
        <v>40</v>
      </c>
      <c r="E77" s="15"/>
      <c r="F77" s="15"/>
      <c r="G77" s="5">
        <v>0</v>
      </c>
      <c r="H77" s="6"/>
      <c r="I77" s="7"/>
    </row>
    <row r="78" spans="1:9" s="2" customFormat="1" ht="16.5" hidden="1" customHeight="1" x14ac:dyDescent="0.15">
      <c r="A78" s="12"/>
      <c r="B78" s="15"/>
      <c r="D78" s="15" t="s">
        <v>41</v>
      </c>
      <c r="E78" s="15"/>
      <c r="F78" s="15"/>
      <c r="G78" s="5">
        <v>0</v>
      </c>
      <c r="H78" s="6"/>
      <c r="I78" s="7"/>
    </row>
    <row r="79" spans="1:9" s="2" customFormat="1" ht="16.5" hidden="1" customHeight="1" x14ac:dyDescent="0.15">
      <c r="A79" s="12"/>
      <c r="B79" s="15"/>
      <c r="D79" s="15" t="s">
        <v>42</v>
      </c>
      <c r="E79" s="15"/>
      <c r="F79" s="15"/>
      <c r="G79" s="5">
        <v>0</v>
      </c>
      <c r="H79" s="6"/>
      <c r="I79" s="7"/>
    </row>
    <row r="80" spans="1:9" s="2" customFormat="1" ht="16.5" customHeight="1" x14ac:dyDescent="0.15">
      <c r="A80" s="12"/>
      <c r="B80" s="15"/>
      <c r="D80" s="15" t="s">
        <v>44</v>
      </c>
      <c r="E80" s="15"/>
      <c r="F80" s="15"/>
      <c r="G80" s="17">
        <f>SUM(G63:G79)</f>
        <v>393352</v>
      </c>
      <c r="H80" s="6"/>
      <c r="I80" s="7"/>
    </row>
    <row r="81" spans="1:9" s="2" customFormat="1" ht="16.5" customHeight="1" x14ac:dyDescent="0.15">
      <c r="A81" s="12"/>
      <c r="B81" s="15"/>
      <c r="C81" s="15" t="s">
        <v>49</v>
      </c>
      <c r="D81" s="15"/>
      <c r="E81" s="15"/>
      <c r="F81" s="15"/>
      <c r="G81" s="5"/>
      <c r="H81" s="8">
        <f>G61+G80</f>
        <v>393352</v>
      </c>
      <c r="I81" s="7"/>
    </row>
    <row r="82" spans="1:9" s="2" customFormat="1" ht="16.5" customHeight="1" x14ac:dyDescent="0.15">
      <c r="A82" s="12"/>
      <c r="B82" s="15" t="s">
        <v>50</v>
      </c>
      <c r="C82" s="15"/>
      <c r="D82" s="15"/>
      <c r="E82" s="15"/>
      <c r="F82" s="15"/>
      <c r="G82" s="5"/>
      <c r="H82" s="6"/>
      <c r="I82" s="8">
        <f>SUM(H24:H81)</f>
        <v>21717127</v>
      </c>
    </row>
    <row r="83" spans="1:9" s="2" customFormat="1" ht="16.5" customHeight="1" x14ac:dyDescent="0.15">
      <c r="A83" s="12"/>
      <c r="B83" s="15"/>
      <c r="C83" s="15" t="s">
        <v>51</v>
      </c>
      <c r="D83" s="15"/>
      <c r="E83" s="15"/>
      <c r="F83" s="15"/>
      <c r="G83" s="5"/>
      <c r="H83" s="6"/>
      <c r="I83" s="7">
        <f>I22-I82</f>
        <v>1101578</v>
      </c>
    </row>
    <row r="84" spans="1:9" s="2" customFormat="1" ht="16.5" customHeight="1" x14ac:dyDescent="0.15">
      <c r="A84" s="12"/>
      <c r="B84" s="15"/>
      <c r="C84" s="15" t="s">
        <v>52</v>
      </c>
      <c r="D84" s="15"/>
      <c r="E84" s="15"/>
      <c r="F84" s="15"/>
      <c r="G84" s="5"/>
      <c r="H84" s="6"/>
      <c r="I84" s="8">
        <v>0</v>
      </c>
    </row>
    <row r="85" spans="1:9" s="2" customFormat="1" ht="16.5" customHeight="1" x14ac:dyDescent="0.15">
      <c r="A85" s="12"/>
      <c r="B85" s="15"/>
      <c r="C85" s="15" t="s">
        <v>53</v>
      </c>
      <c r="D85" s="15"/>
      <c r="E85" s="15"/>
      <c r="F85" s="15"/>
      <c r="G85" s="5"/>
      <c r="H85" s="6"/>
      <c r="I85" s="7">
        <f>I83-I84</f>
        <v>1101578</v>
      </c>
    </row>
    <row r="86" spans="1:9" s="2" customFormat="1" ht="16.5" customHeight="1" x14ac:dyDescent="0.15">
      <c r="A86" s="12"/>
      <c r="B86" s="15"/>
      <c r="C86" s="15" t="s">
        <v>54</v>
      </c>
      <c r="D86" s="15"/>
      <c r="E86" s="15"/>
      <c r="F86" s="15"/>
      <c r="G86" s="5"/>
      <c r="H86" s="6"/>
      <c r="I86" s="7">
        <v>1833131</v>
      </c>
    </row>
    <row r="87" spans="1:9" s="2" customFormat="1" ht="16.5" customHeight="1" thickBot="1" x14ac:dyDescent="0.2">
      <c r="A87" s="18"/>
      <c r="B87" s="19"/>
      <c r="C87" s="19" t="s">
        <v>55</v>
      </c>
      <c r="D87" s="19"/>
      <c r="E87" s="19"/>
      <c r="F87" s="19"/>
      <c r="G87" s="10"/>
      <c r="H87" s="8"/>
      <c r="I87" s="20">
        <f>SUM(I85:I86)</f>
        <v>2934709</v>
      </c>
    </row>
    <row r="88" spans="1:9" s="2" customFormat="1" ht="14.25" thickTop="1" x14ac:dyDescent="0.15">
      <c r="G88" s="1"/>
      <c r="H88" s="1"/>
      <c r="I88" s="1"/>
    </row>
    <row r="89" spans="1:9" s="2" customFormat="1" x14ac:dyDescent="0.15">
      <c r="G89" s="1"/>
      <c r="H89" s="1"/>
      <c r="I89" s="1"/>
    </row>
  </sheetData>
  <mergeCells count="4">
    <mergeCell ref="A3:I3"/>
    <mergeCell ref="A5:I5"/>
    <mergeCell ref="A8:F8"/>
    <mergeCell ref="G8:I8"/>
  </mergeCells>
  <phoneticPr fontId="4"/>
  <printOptions horizontalCentered="1"/>
  <pageMargins left="0.39370078740157483" right="0.39370078740157483" top="0.19685039370078741" bottom="0.19685039370078741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L158"/>
  <sheetViews>
    <sheetView zoomScaleNormal="100" workbookViewId="0"/>
  </sheetViews>
  <sheetFormatPr defaultRowHeight="13.5" x14ac:dyDescent="0.15"/>
  <cols>
    <col min="1" max="1" width="3.375" style="2" customWidth="1"/>
    <col min="2" max="2" width="2.375" style="2" customWidth="1"/>
    <col min="3" max="5" width="3.375" style="2" customWidth="1"/>
    <col min="6" max="6" width="5.5" style="2" customWidth="1"/>
    <col min="7" max="7" width="5" style="2" customWidth="1"/>
    <col min="8" max="14" width="10.625" style="2" customWidth="1"/>
    <col min="15" max="19" width="10.75" style="2" customWidth="1"/>
    <col min="20" max="21" width="6.125" style="2" customWidth="1"/>
    <col min="22" max="22" width="9" style="2"/>
  </cols>
  <sheetData>
    <row r="2" spans="1:22" ht="17.25" x14ac:dyDescent="0.2">
      <c r="A2" s="86" t="s">
        <v>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2"/>
      <c r="P2" s="22"/>
      <c r="Q2" s="22"/>
      <c r="R2" s="22"/>
      <c r="S2" s="22"/>
      <c r="T2" s="22"/>
      <c r="U2" s="22"/>
      <c r="V2" s="22"/>
    </row>
    <row r="4" spans="1:22" x14ac:dyDescent="0.15">
      <c r="A4" s="23" t="s">
        <v>4</v>
      </c>
      <c r="B4" s="2" t="s">
        <v>57</v>
      </c>
    </row>
    <row r="5" spans="1:22" x14ac:dyDescent="0.15">
      <c r="B5" s="2" t="s">
        <v>128</v>
      </c>
    </row>
    <row r="6" spans="1:22" x14ac:dyDescent="0.15">
      <c r="B6" s="2" t="s">
        <v>127</v>
      </c>
    </row>
    <row r="8" spans="1:22" x14ac:dyDescent="0.15">
      <c r="B8" s="84" t="s">
        <v>58</v>
      </c>
      <c r="C8" s="2" t="s">
        <v>59</v>
      </c>
    </row>
    <row r="9" spans="1:22" x14ac:dyDescent="0.15">
      <c r="C9" s="2" t="s">
        <v>114</v>
      </c>
    </row>
    <row r="10" spans="1:22" hidden="1" x14ac:dyDescent="0.15">
      <c r="B10" s="23" t="s">
        <v>60</v>
      </c>
      <c r="C10" s="2" t="s">
        <v>61</v>
      </c>
    </row>
    <row r="11" spans="1:22" hidden="1" x14ac:dyDescent="0.15">
      <c r="C11" s="2" t="s">
        <v>62</v>
      </c>
    </row>
    <row r="12" spans="1:22" hidden="1" x14ac:dyDescent="0.15">
      <c r="C12" s="2" t="s">
        <v>63</v>
      </c>
    </row>
    <row r="13" spans="1:22" hidden="1" x14ac:dyDescent="0.15">
      <c r="B13" s="23" t="s">
        <v>64</v>
      </c>
      <c r="C13" s="2" t="s">
        <v>65</v>
      </c>
    </row>
    <row r="14" spans="1:22" hidden="1" x14ac:dyDescent="0.15">
      <c r="C14" s="2" t="s">
        <v>66</v>
      </c>
    </row>
    <row r="15" spans="1:22" hidden="1" x14ac:dyDescent="0.15">
      <c r="C15" s="2" t="s">
        <v>67</v>
      </c>
    </row>
    <row r="16" spans="1:22" x14ac:dyDescent="0.15">
      <c r="B16" s="23"/>
    </row>
    <row r="18" spans="1:22" x14ac:dyDescent="0.15">
      <c r="V18"/>
    </row>
    <row r="19" spans="1:22" x14ac:dyDescent="0.15">
      <c r="A19" s="23" t="s">
        <v>5</v>
      </c>
      <c r="B19" s="2" t="s">
        <v>72</v>
      </c>
      <c r="V19"/>
    </row>
    <row r="20" spans="1:22" x14ac:dyDescent="0.15">
      <c r="C20" s="2" t="s">
        <v>73</v>
      </c>
      <c r="V20"/>
    </row>
    <row r="21" spans="1:22" x14ac:dyDescent="0.15">
      <c r="N21" s="3" t="s">
        <v>0</v>
      </c>
      <c r="V21"/>
    </row>
    <row r="22" spans="1:22" x14ac:dyDescent="0.15">
      <c r="B22" s="110" t="s">
        <v>74</v>
      </c>
      <c r="C22" s="111"/>
      <c r="D22" s="111"/>
      <c r="E22" s="111"/>
      <c r="F22" s="111"/>
      <c r="G22" s="112"/>
      <c r="H22" s="91" t="s">
        <v>103</v>
      </c>
      <c r="I22" s="92"/>
      <c r="J22" s="92"/>
      <c r="K22" s="92"/>
      <c r="L22" s="92"/>
      <c r="M22" s="92"/>
      <c r="N22" s="93"/>
    </row>
    <row r="23" spans="1:22" s="28" customFormat="1" ht="48.6" customHeight="1" x14ac:dyDescent="0.15">
      <c r="A23" s="27"/>
      <c r="B23" s="113"/>
      <c r="C23" s="114"/>
      <c r="D23" s="114"/>
      <c r="E23" s="114"/>
      <c r="F23" s="114"/>
      <c r="G23" s="115"/>
      <c r="H23" s="80" t="s">
        <v>104</v>
      </c>
      <c r="I23" s="37" t="s">
        <v>101</v>
      </c>
      <c r="J23" s="37" t="s">
        <v>141</v>
      </c>
      <c r="K23" s="78" t="s">
        <v>142</v>
      </c>
      <c r="L23" s="37" t="s">
        <v>129</v>
      </c>
      <c r="M23" s="78" t="s">
        <v>118</v>
      </c>
      <c r="N23" s="78" t="s">
        <v>122</v>
      </c>
      <c r="T23" s="27"/>
      <c r="U23" s="27"/>
    </row>
    <row r="24" spans="1:22" x14ac:dyDescent="0.15">
      <c r="B24" s="12" t="s">
        <v>77</v>
      </c>
      <c r="C24" s="15" t="s">
        <v>78</v>
      </c>
      <c r="D24" s="15"/>
      <c r="E24" s="15"/>
      <c r="F24" s="15"/>
      <c r="G24" s="15"/>
      <c r="H24" s="38"/>
      <c r="I24" s="39"/>
      <c r="J24" s="38"/>
      <c r="K24" s="38"/>
      <c r="L24" s="38"/>
      <c r="M24" s="38"/>
      <c r="N24" s="32"/>
      <c r="V24"/>
    </row>
    <row r="25" spans="1:22" x14ac:dyDescent="0.15">
      <c r="B25" s="12"/>
      <c r="C25" s="15" t="s">
        <v>8</v>
      </c>
      <c r="D25" s="15"/>
      <c r="E25" s="15"/>
      <c r="F25" s="15"/>
      <c r="G25" s="15"/>
      <c r="H25" s="38"/>
      <c r="I25" s="39"/>
      <c r="J25" s="38"/>
      <c r="K25" s="38"/>
      <c r="L25" s="38"/>
      <c r="M25" s="38"/>
      <c r="N25" s="32">
        <f>SUM($H25:$M25)</f>
        <v>0</v>
      </c>
      <c r="V25"/>
    </row>
    <row r="26" spans="1:22" x14ac:dyDescent="0.15">
      <c r="B26" s="12"/>
      <c r="C26" s="15" t="s">
        <v>11</v>
      </c>
      <c r="D26" s="15"/>
      <c r="E26" s="15"/>
      <c r="F26" s="15"/>
      <c r="G26" s="15"/>
      <c r="H26" s="38">
        <v>111925</v>
      </c>
      <c r="I26" s="39"/>
      <c r="J26" s="38"/>
      <c r="K26" s="38"/>
      <c r="L26" s="38"/>
      <c r="M26" s="38">
        <v>477268</v>
      </c>
      <c r="N26" s="32">
        <f>SUM($H26:$M26)</f>
        <v>589193</v>
      </c>
    </row>
    <row r="27" spans="1:22" x14ac:dyDescent="0.15">
      <c r="B27" s="12"/>
      <c r="C27" s="15" t="s">
        <v>79</v>
      </c>
      <c r="D27" s="15"/>
      <c r="E27" s="15"/>
      <c r="F27" s="15"/>
      <c r="G27" s="15"/>
      <c r="H27" s="38">
        <v>2029084</v>
      </c>
      <c r="I27" s="39">
        <v>11931000</v>
      </c>
      <c r="J27" s="38">
        <v>5040000</v>
      </c>
      <c r="K27" s="38">
        <v>250310</v>
      </c>
      <c r="L27" s="38">
        <v>300000</v>
      </c>
      <c r="M27" s="38"/>
      <c r="N27" s="32">
        <f>SUM($H27:$M27)</f>
        <v>19550394</v>
      </c>
    </row>
    <row r="28" spans="1:22" x14ac:dyDescent="0.15">
      <c r="B28" s="12"/>
      <c r="C28" s="15" t="s">
        <v>16</v>
      </c>
      <c r="D28" s="15"/>
      <c r="E28" s="15"/>
      <c r="F28" s="15"/>
      <c r="G28" s="15"/>
      <c r="H28" s="38">
        <v>1569300</v>
      </c>
      <c r="I28" s="39"/>
      <c r="J28" s="38"/>
      <c r="K28" s="38"/>
      <c r="L28" s="38"/>
      <c r="M28" s="38"/>
      <c r="N28" s="32">
        <f>SUM($H28:$M28)</f>
        <v>1569300</v>
      </c>
    </row>
    <row r="29" spans="1:22" x14ac:dyDescent="0.15">
      <c r="B29" s="12"/>
      <c r="C29" s="15" t="s">
        <v>80</v>
      </c>
      <c r="D29" s="15"/>
      <c r="E29" s="15"/>
      <c r="F29" s="15"/>
      <c r="G29" s="15"/>
      <c r="H29" s="38">
        <v>11</v>
      </c>
      <c r="I29" s="39"/>
      <c r="J29" s="38"/>
      <c r="K29" s="38"/>
      <c r="L29" s="38"/>
      <c r="M29" s="38">
        <v>4812</v>
      </c>
      <c r="N29" s="32">
        <f>SUM($H29:$M29)</f>
        <v>4823</v>
      </c>
    </row>
    <row r="30" spans="1:22" x14ac:dyDescent="0.15">
      <c r="B30" s="12"/>
      <c r="C30" s="15" t="s">
        <v>19</v>
      </c>
      <c r="D30" s="15"/>
      <c r="E30" s="15"/>
      <c r="F30" s="15"/>
      <c r="G30" s="15"/>
      <c r="H30" s="40">
        <f>SUM(H25:H29)</f>
        <v>3710320</v>
      </c>
      <c r="I30" s="40">
        <f t="shared" ref="I30" si="0">SUM(I25:I29)</f>
        <v>11931000</v>
      </c>
      <c r="J30" s="40">
        <f>SUM(J25:J29)</f>
        <v>5040000</v>
      </c>
      <c r="K30" s="40">
        <f>SUM(K25:K29)</f>
        <v>250310</v>
      </c>
      <c r="L30" s="40">
        <f>SUM(L25:L29)</f>
        <v>300000</v>
      </c>
      <c r="M30" s="40">
        <f>SUM(M25:M29)</f>
        <v>482080</v>
      </c>
      <c r="N30" s="33">
        <f>SUM(N25:N29)</f>
        <v>21713710</v>
      </c>
    </row>
    <row r="31" spans="1:22" x14ac:dyDescent="0.15">
      <c r="B31" s="12" t="s">
        <v>81</v>
      </c>
      <c r="C31" s="15" t="s">
        <v>82</v>
      </c>
      <c r="D31" s="15"/>
      <c r="E31" s="15"/>
      <c r="F31" s="15"/>
      <c r="G31" s="15"/>
      <c r="H31" s="38"/>
      <c r="I31" s="39"/>
      <c r="J31" s="38"/>
      <c r="K31" s="38"/>
      <c r="L31" s="38"/>
      <c r="M31" s="38"/>
      <c r="N31" s="32"/>
    </row>
    <row r="32" spans="1:22" x14ac:dyDescent="0.15">
      <c r="B32" s="12"/>
      <c r="C32" s="15" t="s">
        <v>83</v>
      </c>
      <c r="D32" s="15"/>
      <c r="E32" s="15"/>
      <c r="F32" s="15"/>
      <c r="G32" s="15"/>
      <c r="H32" s="38"/>
      <c r="I32" s="39"/>
      <c r="J32" s="38"/>
      <c r="K32" s="38"/>
      <c r="L32" s="38"/>
      <c r="M32" s="38"/>
      <c r="N32" s="32"/>
    </row>
    <row r="33" spans="2:38" x14ac:dyDescent="0.15">
      <c r="B33" s="12"/>
      <c r="C33" s="15"/>
      <c r="D33" s="15" t="s">
        <v>125</v>
      </c>
      <c r="E33" s="15"/>
      <c r="F33" s="15"/>
      <c r="G33" s="15"/>
      <c r="H33" s="38">
        <v>1686300</v>
      </c>
      <c r="I33" s="39">
        <v>5080775</v>
      </c>
      <c r="J33" s="38">
        <v>2020875</v>
      </c>
      <c r="K33" s="38">
        <v>212300</v>
      </c>
      <c r="L33" s="38"/>
      <c r="M33" s="38"/>
      <c r="N33" s="32">
        <f>SUM($H33:$M33)</f>
        <v>9000250</v>
      </c>
    </row>
    <row r="34" spans="2:38" ht="13.5" hidden="1" customHeight="1" x14ac:dyDescent="0.15">
      <c r="B34" s="12"/>
      <c r="C34" s="15"/>
      <c r="D34" s="15" t="s">
        <v>116</v>
      </c>
      <c r="E34" s="15"/>
      <c r="F34" s="15"/>
      <c r="G34" s="15"/>
      <c r="H34" s="38"/>
      <c r="I34" s="39"/>
      <c r="J34" s="38"/>
      <c r="K34" s="38"/>
      <c r="L34" s="38"/>
      <c r="M34" s="38"/>
      <c r="N34" s="32">
        <f>SUM($H34:$M34)</f>
        <v>0</v>
      </c>
    </row>
    <row r="35" spans="2:38" x14ac:dyDescent="0.15">
      <c r="B35" s="12"/>
      <c r="C35" s="15"/>
      <c r="D35" s="15" t="s">
        <v>24</v>
      </c>
      <c r="E35" s="15"/>
      <c r="F35" s="15"/>
      <c r="G35" s="15"/>
      <c r="H35" s="38">
        <v>7722</v>
      </c>
      <c r="I35" s="39">
        <v>420282</v>
      </c>
      <c r="J35" s="38"/>
      <c r="K35" s="38"/>
      <c r="L35" s="38"/>
      <c r="M35" s="38"/>
      <c r="N35" s="32">
        <f>SUM($H35:$M35)</f>
        <v>428004</v>
      </c>
    </row>
    <row r="36" spans="2:38" hidden="1" x14ac:dyDescent="0.15">
      <c r="B36" s="12"/>
      <c r="C36" s="15"/>
      <c r="D36" s="15" t="s">
        <v>119</v>
      </c>
      <c r="E36" s="15"/>
      <c r="F36" s="15"/>
      <c r="G36" s="15"/>
      <c r="H36" s="38"/>
      <c r="I36" s="39"/>
      <c r="J36" s="38"/>
      <c r="K36" s="38"/>
      <c r="L36" s="38"/>
      <c r="M36" s="38"/>
      <c r="N36" s="32">
        <f>SUM($H36:$M36)</f>
        <v>0</v>
      </c>
    </row>
    <row r="37" spans="2:38" x14ac:dyDescent="0.15">
      <c r="B37" s="12"/>
      <c r="C37" s="15"/>
      <c r="D37" s="15" t="s">
        <v>25</v>
      </c>
      <c r="E37" s="15"/>
      <c r="F37" s="15"/>
      <c r="G37" s="15"/>
      <c r="H37" s="40">
        <f>SUM(H32:H36)</f>
        <v>1694022</v>
      </c>
      <c r="I37" s="40">
        <f t="shared" ref="I37" si="1">SUM(I32:I36)</f>
        <v>5501057</v>
      </c>
      <c r="J37" s="40">
        <f>SUM(J32:J36)</f>
        <v>2020875</v>
      </c>
      <c r="K37" s="40">
        <f>SUM(K32:K36)</f>
        <v>212300</v>
      </c>
      <c r="L37" s="40">
        <f>SUM(L32:L36)</f>
        <v>0</v>
      </c>
      <c r="M37" s="40">
        <f>SUM(M32:M36)</f>
        <v>0</v>
      </c>
      <c r="N37" s="40">
        <f>SUM(N32:N36)</f>
        <v>9428254</v>
      </c>
    </row>
    <row r="38" spans="2:38" x14ac:dyDescent="0.15">
      <c r="B38" s="12"/>
      <c r="C38" s="15" t="s">
        <v>84</v>
      </c>
      <c r="D38" s="15"/>
      <c r="E38" s="15"/>
      <c r="F38" s="15"/>
      <c r="G38" s="15"/>
      <c r="H38" s="38"/>
      <c r="I38" s="39"/>
      <c r="J38" s="38"/>
      <c r="K38" s="38"/>
      <c r="L38" s="38"/>
      <c r="M38" s="38"/>
      <c r="N38" s="32"/>
    </row>
    <row r="39" spans="2:38" x14ac:dyDescent="0.15">
      <c r="B39" s="12"/>
      <c r="C39" s="15"/>
      <c r="D39" s="15" t="s">
        <v>121</v>
      </c>
      <c r="E39" s="15"/>
      <c r="F39" s="15"/>
      <c r="G39" s="15"/>
      <c r="H39" s="38"/>
      <c r="I39" s="39">
        <v>674260</v>
      </c>
      <c r="J39" s="38">
        <v>423900</v>
      </c>
      <c r="K39" s="38"/>
      <c r="L39" s="38">
        <v>90000</v>
      </c>
      <c r="M39" s="38"/>
      <c r="N39" s="32">
        <f t="shared" ref="N39:N61" si="2">SUM($H39:$M39)</f>
        <v>1188160</v>
      </c>
    </row>
    <row r="40" spans="2:38" x14ac:dyDescent="0.15">
      <c r="B40" s="12"/>
      <c r="C40" s="15"/>
      <c r="D40" s="15" t="s">
        <v>85</v>
      </c>
      <c r="E40" s="15"/>
      <c r="F40" s="15"/>
      <c r="G40" s="15"/>
      <c r="H40" s="38"/>
      <c r="I40" s="39">
        <v>226688</v>
      </c>
      <c r="J40" s="38">
        <v>31476</v>
      </c>
      <c r="K40" s="38"/>
      <c r="L40" s="38">
        <v>10000</v>
      </c>
      <c r="M40" s="38"/>
      <c r="N40" s="32">
        <f t="shared" si="2"/>
        <v>268164</v>
      </c>
    </row>
    <row r="41" spans="2:38" x14ac:dyDescent="0.15">
      <c r="B41" s="12"/>
      <c r="C41" s="15"/>
      <c r="D41" s="15" t="s">
        <v>28</v>
      </c>
      <c r="E41" s="15"/>
      <c r="F41" s="15"/>
      <c r="G41" s="15"/>
      <c r="H41" s="38">
        <v>175087</v>
      </c>
      <c r="I41" s="39">
        <v>292149</v>
      </c>
      <c r="J41" s="38">
        <v>139094</v>
      </c>
      <c r="K41" s="38">
        <v>770</v>
      </c>
      <c r="L41" s="38">
        <v>12166</v>
      </c>
      <c r="M41" s="38">
        <v>2077</v>
      </c>
      <c r="N41" s="32">
        <f t="shared" si="2"/>
        <v>621343</v>
      </c>
    </row>
    <row r="42" spans="2:38" x14ac:dyDescent="0.15">
      <c r="B42" s="12"/>
      <c r="C42" s="15"/>
      <c r="D42" s="15" t="s">
        <v>47</v>
      </c>
      <c r="E42" s="15"/>
      <c r="F42" s="15"/>
      <c r="G42" s="15"/>
      <c r="H42" s="38"/>
      <c r="I42" s="39"/>
      <c r="J42" s="38"/>
      <c r="K42" s="38"/>
      <c r="L42" s="38"/>
      <c r="M42" s="38">
        <v>52000</v>
      </c>
      <c r="N42" s="32">
        <f t="shared" si="2"/>
        <v>52000</v>
      </c>
    </row>
    <row r="43" spans="2:38" x14ac:dyDescent="0.15">
      <c r="B43" s="12"/>
      <c r="C43" s="15"/>
      <c r="D43" s="15" t="s">
        <v>48</v>
      </c>
      <c r="E43" s="15"/>
      <c r="F43" s="15"/>
      <c r="G43" s="15"/>
      <c r="H43" s="38"/>
      <c r="I43" s="39"/>
      <c r="J43" s="38"/>
      <c r="K43" s="38"/>
      <c r="L43" s="38"/>
      <c r="M43" s="38">
        <v>347210</v>
      </c>
      <c r="N43" s="32">
        <f t="shared" si="2"/>
        <v>347210</v>
      </c>
    </row>
    <row r="44" spans="2:38" x14ac:dyDescent="0.15">
      <c r="B44" s="12"/>
      <c r="C44" s="15"/>
      <c r="D44" s="15" t="s">
        <v>29</v>
      </c>
      <c r="E44" s="15"/>
      <c r="F44" s="15"/>
      <c r="G44" s="15"/>
      <c r="H44" s="38">
        <v>68640</v>
      </c>
      <c r="I44" s="39">
        <v>1942250</v>
      </c>
      <c r="J44" s="38"/>
      <c r="K44" s="38"/>
      <c r="L44" s="38">
        <v>41000</v>
      </c>
      <c r="M44" s="38"/>
      <c r="N44" s="32">
        <f t="shared" si="2"/>
        <v>2051890</v>
      </c>
    </row>
    <row r="45" spans="2:38" x14ac:dyDescent="0.15">
      <c r="B45" s="12"/>
      <c r="C45" s="15"/>
      <c r="D45" s="15" t="s">
        <v>30</v>
      </c>
      <c r="E45" s="15"/>
      <c r="F45" s="15"/>
      <c r="G45" s="15"/>
      <c r="H45" s="38">
        <v>22510</v>
      </c>
      <c r="I45" s="39">
        <v>84540</v>
      </c>
      <c r="J45" s="38"/>
      <c r="K45" s="38"/>
      <c r="L45" s="38"/>
      <c r="M45" s="38">
        <v>1000</v>
      </c>
      <c r="N45" s="32">
        <f t="shared" si="2"/>
        <v>108050</v>
      </c>
    </row>
    <row r="46" spans="2:38" x14ac:dyDescent="0.15">
      <c r="B46" s="12"/>
      <c r="C46" s="15"/>
      <c r="D46" s="15" t="s">
        <v>31</v>
      </c>
      <c r="E46" s="15"/>
      <c r="F46" s="15"/>
      <c r="G46" s="15"/>
      <c r="H46" s="38">
        <v>91230</v>
      </c>
      <c r="I46" s="39"/>
      <c r="J46" s="38"/>
      <c r="K46" s="38"/>
      <c r="L46" s="38"/>
      <c r="M46" s="38"/>
      <c r="N46" s="32">
        <f t="shared" si="2"/>
        <v>91230</v>
      </c>
    </row>
    <row r="47" spans="2:38" s="2" customFormat="1" x14ac:dyDescent="0.15">
      <c r="B47" s="12"/>
      <c r="C47" s="15"/>
      <c r="D47" s="15" t="s">
        <v>32</v>
      </c>
      <c r="E47" s="15"/>
      <c r="F47" s="15"/>
      <c r="G47" s="15"/>
      <c r="H47" s="38">
        <v>587923</v>
      </c>
      <c r="I47" s="39">
        <v>133459</v>
      </c>
      <c r="J47" s="38"/>
      <c r="K47" s="38"/>
      <c r="L47" s="38"/>
      <c r="M47" s="38"/>
      <c r="N47" s="32">
        <f t="shared" si="2"/>
        <v>721382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2:38" s="2" customFormat="1" x14ac:dyDescent="0.15">
      <c r="B48" s="12"/>
      <c r="C48" s="15"/>
      <c r="D48" s="15" t="s">
        <v>33</v>
      </c>
      <c r="E48" s="15"/>
      <c r="F48" s="15"/>
      <c r="G48" s="15"/>
      <c r="H48" s="38"/>
      <c r="I48" s="39">
        <v>4880</v>
      </c>
      <c r="J48" s="38"/>
      <c r="K48" s="38"/>
      <c r="L48" s="38"/>
      <c r="M48" s="38">
        <v>48300</v>
      </c>
      <c r="N48" s="32">
        <f t="shared" si="2"/>
        <v>53180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2:38" s="2" customFormat="1" x14ac:dyDescent="0.15">
      <c r="B49" s="12"/>
      <c r="C49" s="15"/>
      <c r="D49" s="15" t="s">
        <v>86</v>
      </c>
      <c r="E49" s="15"/>
      <c r="F49" s="15"/>
      <c r="G49" s="15"/>
      <c r="H49" s="38">
        <v>104738</v>
      </c>
      <c r="I49" s="39">
        <v>1572016</v>
      </c>
      <c r="J49" s="38">
        <v>1775347</v>
      </c>
      <c r="K49" s="38">
        <v>35590</v>
      </c>
      <c r="L49" s="38">
        <v>147817</v>
      </c>
      <c r="M49" s="38">
        <v>144</v>
      </c>
      <c r="N49" s="32">
        <f t="shared" si="2"/>
        <v>3635652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2:38" s="2" customFormat="1" x14ac:dyDescent="0.15">
      <c r="B50" s="12"/>
      <c r="C50" s="15"/>
      <c r="D50" s="15" t="s">
        <v>35</v>
      </c>
      <c r="E50" s="15"/>
      <c r="F50" s="15"/>
      <c r="G50" s="15"/>
      <c r="H50" s="38"/>
      <c r="I50" s="39"/>
      <c r="J50" s="38"/>
      <c r="K50" s="38"/>
      <c r="L50" s="38"/>
      <c r="M50" s="38">
        <v>15500</v>
      </c>
      <c r="N50" s="32">
        <f t="shared" si="2"/>
        <v>15500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2:38" s="2" customFormat="1" x14ac:dyDescent="0.15">
      <c r="B51" s="12"/>
      <c r="C51" s="15"/>
      <c r="D51" s="15" t="s">
        <v>36</v>
      </c>
      <c r="E51" s="15"/>
      <c r="F51" s="15"/>
      <c r="G51" s="15"/>
      <c r="H51" s="38"/>
      <c r="I51" s="39">
        <v>242916</v>
      </c>
      <c r="J51" s="38">
        <v>12058</v>
      </c>
      <c r="K51" s="38"/>
      <c r="L51" s="38"/>
      <c r="M51" s="38"/>
      <c r="N51" s="32">
        <f t="shared" si="2"/>
        <v>254974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2:38" s="2" customFormat="1" x14ac:dyDescent="0.15">
      <c r="B52" s="12"/>
      <c r="C52" s="15"/>
      <c r="D52" s="15" t="s">
        <v>117</v>
      </c>
      <c r="E52" s="15"/>
      <c r="F52" s="15"/>
      <c r="G52" s="15"/>
      <c r="H52" s="38"/>
      <c r="I52" s="39">
        <v>1000</v>
      </c>
      <c r="J52" s="38"/>
      <c r="K52" s="38"/>
      <c r="L52" s="38"/>
      <c r="M52" s="38"/>
      <c r="N52" s="32">
        <f t="shared" si="2"/>
        <v>1000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2:38" s="2" customFormat="1" x14ac:dyDescent="0.15">
      <c r="B53" s="12"/>
      <c r="C53" s="15"/>
      <c r="D53" s="15" t="s">
        <v>108</v>
      </c>
      <c r="E53" s="15"/>
      <c r="F53" s="15"/>
      <c r="G53" s="15"/>
      <c r="H53" s="38"/>
      <c r="I53" s="39">
        <v>451000</v>
      </c>
      <c r="J53" s="38"/>
      <c r="K53" s="38"/>
      <c r="L53" s="38"/>
      <c r="M53" s="38"/>
      <c r="N53" s="32">
        <f t="shared" si="2"/>
        <v>451000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2:38" s="2" customFormat="1" x14ac:dyDescent="0.15">
      <c r="B54" s="12"/>
      <c r="C54" s="15"/>
      <c r="D54" s="15" t="s">
        <v>38</v>
      </c>
      <c r="E54" s="15"/>
      <c r="F54" s="15"/>
      <c r="G54" s="15"/>
      <c r="H54" s="38">
        <v>19110</v>
      </c>
      <c r="I54" s="39">
        <v>255430</v>
      </c>
      <c r="J54" s="38">
        <v>35420</v>
      </c>
      <c r="K54" s="38">
        <v>1650</v>
      </c>
      <c r="L54" s="38">
        <v>1760</v>
      </c>
      <c r="M54" s="38">
        <v>550</v>
      </c>
      <c r="N54" s="32">
        <f t="shared" si="2"/>
        <v>313920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2:38" s="2" customFormat="1" x14ac:dyDescent="0.15">
      <c r="B55" s="12"/>
      <c r="C55" s="15"/>
      <c r="D55" s="15" t="s">
        <v>39</v>
      </c>
      <c r="E55" s="15"/>
      <c r="F55" s="15"/>
      <c r="G55" s="15"/>
      <c r="H55" s="38"/>
      <c r="I55" s="39"/>
      <c r="J55" s="38"/>
      <c r="K55" s="38"/>
      <c r="L55" s="38"/>
      <c r="M55" s="38"/>
      <c r="N55" s="32">
        <f t="shared" si="2"/>
        <v>0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2:38" s="2" customFormat="1" hidden="1" x14ac:dyDescent="0.15">
      <c r="B56" s="12"/>
      <c r="C56" s="15"/>
      <c r="D56" s="15" t="s">
        <v>40</v>
      </c>
      <c r="E56" s="15"/>
      <c r="F56" s="15"/>
      <c r="G56" s="15"/>
      <c r="H56" s="38"/>
      <c r="I56" s="39"/>
      <c r="J56" s="38"/>
      <c r="K56" s="38"/>
      <c r="L56" s="38"/>
      <c r="M56" s="38"/>
      <c r="N56" s="32">
        <f t="shared" si="2"/>
        <v>0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2:38" s="2" customFormat="1" x14ac:dyDescent="0.15">
      <c r="B57" s="12"/>
      <c r="C57" s="15"/>
      <c r="D57" s="15" t="s">
        <v>41</v>
      </c>
      <c r="E57" s="15"/>
      <c r="F57" s="15"/>
      <c r="G57" s="15"/>
      <c r="H57" s="38">
        <v>322</v>
      </c>
      <c r="I57" s="39">
        <v>438734</v>
      </c>
      <c r="J57" s="38"/>
      <c r="K57" s="38"/>
      <c r="L57" s="38"/>
      <c r="M57" s="38"/>
      <c r="N57" s="32">
        <f t="shared" si="2"/>
        <v>439056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2:38" s="2" customFormat="1" x14ac:dyDescent="0.15">
      <c r="B58" s="12"/>
      <c r="C58" s="15"/>
      <c r="D58" s="15" t="s">
        <v>42</v>
      </c>
      <c r="E58" s="15"/>
      <c r="F58" s="15"/>
      <c r="G58" s="15"/>
      <c r="H58" s="38">
        <v>567040</v>
      </c>
      <c r="I58" s="39"/>
      <c r="J58" s="38"/>
      <c r="K58" s="38"/>
      <c r="L58" s="38"/>
      <c r="M58" s="38"/>
      <c r="N58" s="32">
        <f t="shared" si="2"/>
        <v>567040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2:38" s="2" customFormat="1" x14ac:dyDescent="0.15">
      <c r="B59" s="12"/>
      <c r="C59" s="15"/>
      <c r="D59" s="15" t="s">
        <v>139</v>
      </c>
      <c r="E59" s="15"/>
      <c r="F59" s="15"/>
      <c r="G59" s="15"/>
      <c r="H59" s="38"/>
      <c r="I59" s="39">
        <v>110621</v>
      </c>
      <c r="J59" s="38"/>
      <c r="K59" s="38"/>
      <c r="L59" s="38"/>
      <c r="M59" s="38"/>
      <c r="N59" s="32">
        <f t="shared" si="2"/>
        <v>110621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2:38" s="2" customFormat="1" x14ac:dyDescent="0.15">
      <c r="B60" s="12"/>
      <c r="C60" s="15"/>
      <c r="D60" s="15" t="s">
        <v>140</v>
      </c>
      <c r="E60" s="15"/>
      <c r="F60" s="15"/>
      <c r="G60" s="15"/>
      <c r="H60" s="38"/>
      <c r="I60" s="39"/>
      <c r="J60" s="38">
        <v>604149</v>
      </c>
      <c r="K60" s="38"/>
      <c r="L60" s="38"/>
      <c r="M60" s="38"/>
      <c r="N60" s="32">
        <f t="shared" si="2"/>
        <v>604149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2:38" s="2" customFormat="1" ht="13.5" hidden="1" customHeight="1" x14ac:dyDescent="0.15">
      <c r="B61" s="12"/>
      <c r="C61" s="15"/>
      <c r="D61" s="15" t="s">
        <v>43</v>
      </c>
      <c r="E61" s="15"/>
      <c r="F61" s="15"/>
      <c r="G61" s="15"/>
      <c r="H61" s="38"/>
      <c r="I61" s="39"/>
      <c r="J61" s="38"/>
      <c r="K61" s="38"/>
      <c r="L61" s="38"/>
      <c r="M61" s="38"/>
      <c r="N61" s="32">
        <f t="shared" si="2"/>
        <v>0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2:38" s="2" customFormat="1" x14ac:dyDescent="0.15">
      <c r="B62" s="12"/>
      <c r="C62" s="15"/>
      <c r="D62" s="15" t="s">
        <v>87</v>
      </c>
      <c r="E62" s="15"/>
      <c r="F62" s="15"/>
      <c r="G62" s="15"/>
      <c r="H62" s="40">
        <f>SUM(H38:H61)</f>
        <v>1636600</v>
      </c>
      <c r="I62" s="40">
        <f>SUM(I38:I61)</f>
        <v>6429943</v>
      </c>
      <c r="J62" s="40">
        <f>SUM(J38:J61)</f>
        <v>3021444</v>
      </c>
      <c r="K62" s="40">
        <f t="shared" ref="K62:N62" si="3">SUM(K38:K61)</f>
        <v>38010</v>
      </c>
      <c r="L62" s="40">
        <f t="shared" si="3"/>
        <v>302743</v>
      </c>
      <c r="M62" s="40">
        <f t="shared" si="3"/>
        <v>466781</v>
      </c>
      <c r="N62" s="40">
        <f t="shared" si="3"/>
        <v>11895521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2:38" s="2" customFormat="1" x14ac:dyDescent="0.15">
      <c r="B63" s="12"/>
      <c r="C63" s="15" t="s">
        <v>50</v>
      </c>
      <c r="D63" s="15"/>
      <c r="E63" s="15"/>
      <c r="F63" s="15"/>
      <c r="G63" s="15"/>
      <c r="H63" s="38">
        <f t="shared" ref="H63:I63" si="4">H37+H62</f>
        <v>3330622</v>
      </c>
      <c r="I63" s="38">
        <f t="shared" si="4"/>
        <v>11931000</v>
      </c>
      <c r="J63" s="38">
        <f>J37+J62</f>
        <v>5042319</v>
      </c>
      <c r="K63" s="38">
        <f>K37+K62</f>
        <v>250310</v>
      </c>
      <c r="L63" s="38">
        <f>L37+L62</f>
        <v>302743</v>
      </c>
      <c r="M63" s="38">
        <f>M37+M62</f>
        <v>466781</v>
      </c>
      <c r="N63" s="32">
        <f>N37+N62</f>
        <v>21323775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2:38" s="2" customFormat="1" x14ac:dyDescent="0.15">
      <c r="B64" s="12"/>
      <c r="C64" s="29" t="s">
        <v>51</v>
      </c>
      <c r="D64" s="15"/>
      <c r="E64" s="15"/>
      <c r="F64" s="15"/>
      <c r="G64" s="16"/>
      <c r="H64" s="35">
        <f t="shared" ref="H64:I64" si="5">H30-H63</f>
        <v>379698</v>
      </c>
      <c r="I64" s="35">
        <f t="shared" si="5"/>
        <v>0</v>
      </c>
      <c r="J64" s="35">
        <f>J30-J63</f>
        <v>-2319</v>
      </c>
      <c r="K64" s="35">
        <f>K30-K63</f>
        <v>0</v>
      </c>
      <c r="L64" s="35">
        <f>L30-L63</f>
        <v>-2743</v>
      </c>
      <c r="M64" s="35">
        <f>M30-M63</f>
        <v>15299</v>
      </c>
      <c r="N64" s="34">
        <f>N30-N63</f>
        <v>389935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s="2" customFormat="1" x14ac:dyDescent="0.15">
      <c r="B65" s="12"/>
      <c r="C65" s="29" t="s">
        <v>52</v>
      </c>
      <c r="D65" s="15"/>
      <c r="E65" s="15"/>
      <c r="F65" s="15"/>
      <c r="G65" s="15"/>
      <c r="H65" s="40"/>
      <c r="I65" s="40"/>
      <c r="J65" s="40"/>
      <c r="K65" s="40"/>
      <c r="L65" s="40"/>
      <c r="M65" s="40"/>
      <c r="N65" s="40">
        <f>SUM($H65:$M65)</f>
        <v>0</v>
      </c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s="2" customFormat="1" ht="14.25" thickBot="1" x14ac:dyDescent="0.2">
      <c r="B66" s="18"/>
      <c r="C66" s="81" t="s">
        <v>53</v>
      </c>
      <c r="D66" s="19"/>
      <c r="E66" s="19"/>
      <c r="F66" s="19"/>
      <c r="G66" s="19"/>
      <c r="H66" s="31">
        <f>H64-H65</f>
        <v>379698</v>
      </c>
      <c r="I66" s="31">
        <f t="shared" ref="I66" si="6">I64-I65</f>
        <v>0</v>
      </c>
      <c r="J66" s="31">
        <f>J64-J65</f>
        <v>-2319</v>
      </c>
      <c r="K66" s="31">
        <f>K64-K65</f>
        <v>0</v>
      </c>
      <c r="L66" s="31">
        <f>L64-L65</f>
        <v>-2743</v>
      </c>
      <c r="M66" s="31">
        <f>M64-M65</f>
        <v>15299</v>
      </c>
      <c r="N66" s="36">
        <f>N64-N65</f>
        <v>389935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ht="14.25" thickTop="1" x14ac:dyDescent="0.15"/>
    <row r="68" spans="1:38" ht="17.25" x14ac:dyDescent="0.2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22"/>
      <c r="P68" s="22"/>
      <c r="Q68" s="22"/>
      <c r="R68" s="22"/>
      <c r="S68" s="22"/>
      <c r="T68" s="22"/>
      <c r="U68" s="22"/>
      <c r="V68" s="22"/>
    </row>
    <row r="70" spans="1:38" x14ac:dyDescent="0.15">
      <c r="A70" s="23"/>
    </row>
    <row r="75" spans="1:38" x14ac:dyDescent="0.15">
      <c r="B75" s="23"/>
    </row>
    <row r="78" spans="1:38" x14ac:dyDescent="0.15">
      <c r="V78"/>
    </row>
    <row r="79" spans="1:38" x14ac:dyDescent="0.15">
      <c r="A79" s="23"/>
      <c r="V79"/>
    </row>
    <row r="80" spans="1:38" x14ac:dyDescent="0.15">
      <c r="V80"/>
    </row>
    <row r="81" spans="1:27" x14ac:dyDescent="0.15">
      <c r="I81" s="3" t="s">
        <v>0</v>
      </c>
      <c r="W81" s="2"/>
      <c r="X81" s="2"/>
      <c r="Y81" s="2"/>
      <c r="Z81" s="2"/>
      <c r="AA81" s="2"/>
    </row>
    <row r="82" spans="1:27" x14ac:dyDescent="0.15">
      <c r="B82" s="118" t="s">
        <v>74</v>
      </c>
      <c r="C82" s="118"/>
      <c r="D82" s="118"/>
      <c r="E82" s="118"/>
      <c r="F82" s="118"/>
      <c r="G82" s="118"/>
      <c r="H82" s="118" t="s">
        <v>75</v>
      </c>
      <c r="I82" s="118" t="s">
        <v>76</v>
      </c>
      <c r="T82"/>
      <c r="U82"/>
      <c r="V82"/>
    </row>
    <row r="83" spans="1:27" s="28" customFormat="1" ht="48.6" customHeight="1" x14ac:dyDescent="0.15">
      <c r="A83" s="27"/>
      <c r="B83" s="118"/>
      <c r="C83" s="118"/>
      <c r="D83" s="118"/>
      <c r="E83" s="118"/>
      <c r="F83" s="118"/>
      <c r="G83" s="118"/>
      <c r="H83" s="118"/>
      <c r="I83" s="118"/>
      <c r="J83" s="41"/>
      <c r="K83" s="41"/>
      <c r="L83" s="41"/>
      <c r="X83" s="27"/>
      <c r="Y83" s="27"/>
    </row>
    <row r="84" spans="1:27" x14ac:dyDescent="0.15">
      <c r="B84" s="12" t="s">
        <v>77</v>
      </c>
      <c r="C84" s="15" t="s">
        <v>78</v>
      </c>
      <c r="D84" s="15"/>
      <c r="E84" s="15"/>
      <c r="F84" s="15"/>
      <c r="G84" s="15"/>
      <c r="H84" s="38"/>
      <c r="I84" s="42"/>
      <c r="J84" s="43"/>
      <c r="K84" s="39"/>
      <c r="L84" s="39"/>
      <c r="W84" s="2"/>
      <c r="X84" s="2"/>
      <c r="Y84" s="2"/>
    </row>
    <row r="85" spans="1:27" x14ac:dyDescent="0.15">
      <c r="B85" s="12"/>
      <c r="C85" s="15" t="s">
        <v>8</v>
      </c>
      <c r="D85" s="15"/>
      <c r="E85" s="15"/>
      <c r="F85" s="15"/>
      <c r="G85" s="15"/>
      <c r="H85" s="38">
        <v>545000</v>
      </c>
      <c r="I85" s="42">
        <f>N25+H85</f>
        <v>545000</v>
      </c>
      <c r="J85" s="43"/>
      <c r="K85" s="39"/>
      <c r="L85" s="39"/>
      <c r="W85" s="2"/>
      <c r="X85" s="2"/>
      <c r="Y85" s="2"/>
    </row>
    <row r="86" spans="1:27" x14ac:dyDescent="0.15">
      <c r="B86" s="12"/>
      <c r="C86" s="15" t="s">
        <v>11</v>
      </c>
      <c r="D86" s="15"/>
      <c r="E86" s="15"/>
      <c r="F86" s="15"/>
      <c r="G86" s="15"/>
      <c r="H86" s="38">
        <v>249988</v>
      </c>
      <c r="I86" s="42">
        <f>N26+H86</f>
        <v>839181</v>
      </c>
      <c r="J86" s="43"/>
      <c r="K86" s="39"/>
      <c r="L86" s="39"/>
      <c r="W86" s="2"/>
      <c r="X86" s="2"/>
      <c r="Y86" s="2"/>
      <c r="Z86" s="2"/>
    </row>
    <row r="87" spans="1:27" x14ac:dyDescent="0.15">
      <c r="B87" s="12"/>
      <c r="C87" s="15" t="s">
        <v>79</v>
      </c>
      <c r="D87" s="15"/>
      <c r="E87" s="15"/>
      <c r="F87" s="15"/>
      <c r="G87" s="15"/>
      <c r="H87" s="38">
        <v>310000</v>
      </c>
      <c r="I87" s="42">
        <f>N27+H87</f>
        <v>19860394</v>
      </c>
      <c r="J87" s="43"/>
      <c r="K87" s="39"/>
      <c r="L87" s="39"/>
      <c r="W87" s="2"/>
      <c r="X87" s="2"/>
      <c r="Y87" s="2"/>
      <c r="Z87" s="2"/>
    </row>
    <row r="88" spans="1:27" x14ac:dyDescent="0.15">
      <c r="B88" s="12"/>
      <c r="C88" s="15" t="s">
        <v>16</v>
      </c>
      <c r="D88" s="15"/>
      <c r="E88" s="15"/>
      <c r="F88" s="15"/>
      <c r="G88" s="15"/>
      <c r="H88" s="38"/>
      <c r="I88" s="42">
        <f>N28+H88</f>
        <v>1569300</v>
      </c>
      <c r="J88" s="43"/>
      <c r="K88" s="39"/>
      <c r="L88" s="39"/>
      <c r="W88" s="2"/>
      <c r="X88" s="2"/>
      <c r="Y88" s="2"/>
      <c r="Z88" s="2"/>
    </row>
    <row r="89" spans="1:27" x14ac:dyDescent="0.15">
      <c r="B89" s="12"/>
      <c r="C89" s="15" t="s">
        <v>80</v>
      </c>
      <c r="D89" s="15"/>
      <c r="E89" s="15"/>
      <c r="F89" s="15"/>
      <c r="G89" s="15"/>
      <c r="H89" s="38">
        <v>7</v>
      </c>
      <c r="I89" s="42">
        <f>N29+H89</f>
        <v>4830</v>
      </c>
      <c r="J89" s="43"/>
      <c r="K89" s="39"/>
      <c r="L89" s="39"/>
      <c r="W89" s="2"/>
      <c r="X89" s="2"/>
      <c r="Y89" s="2"/>
      <c r="Z89" s="2"/>
    </row>
    <row r="90" spans="1:27" x14ac:dyDescent="0.15">
      <c r="B90" s="12"/>
      <c r="C90" s="15" t="s">
        <v>19</v>
      </c>
      <c r="D90" s="15"/>
      <c r="E90" s="15"/>
      <c r="F90" s="15"/>
      <c r="G90" s="15"/>
      <c r="H90" s="40">
        <f>SUM(H85:H89)</f>
        <v>1104995</v>
      </c>
      <c r="I90" s="40">
        <f>SUM(I85:I89)</f>
        <v>22818705</v>
      </c>
      <c r="J90" s="43"/>
      <c r="K90" s="39"/>
      <c r="L90" s="39"/>
      <c r="W90" s="2"/>
      <c r="X90" s="2"/>
      <c r="Y90" s="2"/>
      <c r="Z90" s="2"/>
    </row>
    <row r="91" spans="1:27" x14ac:dyDescent="0.15">
      <c r="B91" s="12" t="s">
        <v>81</v>
      </c>
      <c r="C91" s="15" t="s">
        <v>82</v>
      </c>
      <c r="D91" s="15"/>
      <c r="E91" s="15"/>
      <c r="F91" s="15"/>
      <c r="G91" s="15"/>
      <c r="H91" s="38"/>
      <c r="I91" s="42"/>
      <c r="J91" s="43"/>
      <c r="K91" s="39"/>
      <c r="L91" s="39"/>
      <c r="W91" s="2"/>
      <c r="X91" s="2"/>
      <c r="Y91" s="2"/>
      <c r="Z91" s="2"/>
    </row>
    <row r="92" spans="1:27" x14ac:dyDescent="0.15">
      <c r="B92" s="12"/>
      <c r="C92" s="15" t="s">
        <v>83</v>
      </c>
      <c r="D92" s="15"/>
      <c r="E92" s="15"/>
      <c r="F92" s="15"/>
      <c r="G92" s="15"/>
      <c r="H92" s="38"/>
      <c r="I92" s="42"/>
      <c r="J92" s="43"/>
      <c r="K92" s="39"/>
      <c r="L92" s="39"/>
      <c r="W92" s="2"/>
      <c r="X92" s="2"/>
      <c r="Y92" s="2"/>
      <c r="Z92" s="2"/>
    </row>
    <row r="93" spans="1:27" x14ac:dyDescent="0.15">
      <c r="B93" s="12"/>
      <c r="C93" s="15"/>
      <c r="D93" s="15" t="s">
        <v>125</v>
      </c>
      <c r="E93" s="15"/>
      <c r="F93" s="15"/>
      <c r="G93" s="15"/>
      <c r="H93" s="38"/>
      <c r="I93" s="42">
        <f>N33+H93</f>
        <v>9000250</v>
      </c>
      <c r="J93" s="43"/>
      <c r="K93" s="39"/>
      <c r="L93" s="39"/>
      <c r="W93" s="2"/>
      <c r="X93" s="2"/>
      <c r="Y93" s="2"/>
      <c r="Z93" s="2"/>
    </row>
    <row r="94" spans="1:27" hidden="1" x14ac:dyDescent="0.15">
      <c r="B94" s="12"/>
      <c r="C94" s="15"/>
      <c r="D94" s="15" t="s">
        <v>116</v>
      </c>
      <c r="E94" s="15"/>
      <c r="F94" s="15"/>
      <c r="G94" s="15"/>
      <c r="H94" s="38"/>
      <c r="I94" s="42">
        <f>N34+H94</f>
        <v>0</v>
      </c>
      <c r="J94" s="43"/>
      <c r="K94" s="39"/>
      <c r="L94" s="39"/>
      <c r="W94" s="2"/>
      <c r="X94" s="2"/>
      <c r="Y94" s="2"/>
      <c r="Z94" s="2"/>
    </row>
    <row r="95" spans="1:27" x14ac:dyDescent="0.15">
      <c r="B95" s="12"/>
      <c r="C95" s="15"/>
      <c r="D95" s="15" t="s">
        <v>24</v>
      </c>
      <c r="E95" s="15"/>
      <c r="F95" s="15"/>
      <c r="G95" s="15"/>
      <c r="H95" s="38"/>
      <c r="I95" s="42">
        <f>N35+H95</f>
        <v>428004</v>
      </c>
      <c r="J95" s="43"/>
      <c r="K95" s="39"/>
      <c r="L95" s="39"/>
      <c r="W95" s="2"/>
      <c r="X95" s="2"/>
      <c r="Y95" s="2"/>
      <c r="Z95" s="2"/>
    </row>
    <row r="96" spans="1:27" hidden="1" x14ac:dyDescent="0.15">
      <c r="B96" s="12"/>
      <c r="C96" s="15"/>
      <c r="D96" s="15" t="s">
        <v>119</v>
      </c>
      <c r="E96" s="15"/>
      <c r="F96" s="15"/>
      <c r="G96" s="15"/>
      <c r="H96" s="38"/>
      <c r="I96" s="42">
        <f>N36+H96</f>
        <v>0</v>
      </c>
      <c r="J96" s="43"/>
      <c r="K96" s="39"/>
      <c r="L96" s="39"/>
      <c r="W96" s="2"/>
      <c r="X96" s="2"/>
      <c r="Y96" s="2"/>
      <c r="Z96" s="2"/>
    </row>
    <row r="97" spans="2:26" x14ac:dyDescent="0.15">
      <c r="B97" s="12"/>
      <c r="C97" s="15"/>
      <c r="D97" s="15" t="s">
        <v>25</v>
      </c>
      <c r="E97" s="15"/>
      <c r="F97" s="15"/>
      <c r="G97" s="15"/>
      <c r="H97" s="40">
        <f>SUM(H92:H96)</f>
        <v>0</v>
      </c>
      <c r="I97" s="40">
        <f>SUM(I92:I96)</f>
        <v>9428254</v>
      </c>
      <c r="J97" s="43"/>
      <c r="K97" s="39"/>
      <c r="L97" s="39"/>
      <c r="W97" s="2"/>
      <c r="X97" s="2"/>
      <c r="Y97" s="2"/>
      <c r="Z97" s="2"/>
    </row>
    <row r="98" spans="2:26" x14ac:dyDescent="0.15">
      <c r="B98" s="12"/>
      <c r="C98" s="15" t="s">
        <v>84</v>
      </c>
      <c r="D98" s="15"/>
      <c r="E98" s="15"/>
      <c r="F98" s="15"/>
      <c r="G98" s="15"/>
      <c r="H98" s="38"/>
      <c r="I98" s="42"/>
      <c r="J98" s="43"/>
      <c r="K98" s="39"/>
      <c r="L98" s="39"/>
      <c r="W98" s="2"/>
      <c r="X98" s="2"/>
      <c r="Y98" s="2"/>
      <c r="Z98" s="2"/>
    </row>
    <row r="99" spans="2:26" x14ac:dyDescent="0.15">
      <c r="B99" s="12"/>
      <c r="C99" s="15"/>
      <c r="D99" s="15" t="s">
        <v>121</v>
      </c>
      <c r="E99" s="15"/>
      <c r="F99" s="15"/>
      <c r="G99" s="15"/>
      <c r="H99" s="38"/>
      <c r="I99" s="42">
        <f t="shared" ref="I99:I121" si="7">N39+H99</f>
        <v>1188160</v>
      </c>
      <c r="J99" s="43"/>
      <c r="K99" s="39"/>
      <c r="L99" s="39"/>
      <c r="T99"/>
      <c r="U99"/>
      <c r="V99"/>
    </row>
    <row r="100" spans="2:26" x14ac:dyDescent="0.15">
      <c r="B100" s="12"/>
      <c r="C100" s="15"/>
      <c r="D100" s="15" t="s">
        <v>85</v>
      </c>
      <c r="E100" s="15"/>
      <c r="F100" s="15"/>
      <c r="G100" s="15"/>
      <c r="H100" s="38">
        <v>100</v>
      </c>
      <c r="I100" s="42">
        <f t="shared" si="7"/>
        <v>268264</v>
      </c>
      <c r="J100" s="43"/>
      <c r="K100" s="39"/>
      <c r="L100" s="39"/>
      <c r="T100"/>
      <c r="U100"/>
      <c r="V100"/>
    </row>
    <row r="101" spans="2:26" x14ac:dyDescent="0.15">
      <c r="B101" s="12"/>
      <c r="C101" s="15"/>
      <c r="D101" s="15" t="s">
        <v>28</v>
      </c>
      <c r="E101" s="15"/>
      <c r="F101" s="15"/>
      <c r="G101" s="15"/>
      <c r="H101" s="38">
        <v>83525</v>
      </c>
      <c r="I101" s="42">
        <f t="shared" si="7"/>
        <v>704868</v>
      </c>
      <c r="J101" s="43"/>
      <c r="K101" s="39"/>
      <c r="L101" s="39"/>
      <c r="T101"/>
      <c r="U101"/>
      <c r="V101"/>
    </row>
    <row r="102" spans="2:26" x14ac:dyDescent="0.15">
      <c r="B102" s="12"/>
      <c r="C102" s="15"/>
      <c r="D102" s="15" t="s">
        <v>47</v>
      </c>
      <c r="E102" s="15"/>
      <c r="F102" s="15"/>
      <c r="G102" s="15"/>
      <c r="H102" s="38"/>
      <c r="I102" s="42">
        <f t="shared" si="7"/>
        <v>52000</v>
      </c>
      <c r="J102" s="43"/>
      <c r="K102" s="39"/>
      <c r="L102" s="39"/>
      <c r="T102"/>
      <c r="U102"/>
      <c r="V102"/>
    </row>
    <row r="103" spans="2:26" x14ac:dyDescent="0.15">
      <c r="B103" s="12"/>
      <c r="C103" s="15"/>
      <c r="D103" s="15" t="s">
        <v>48</v>
      </c>
      <c r="E103" s="15"/>
      <c r="F103" s="15"/>
      <c r="G103" s="15"/>
      <c r="H103" s="38"/>
      <c r="I103" s="42">
        <f t="shared" si="7"/>
        <v>347210</v>
      </c>
      <c r="J103" s="43"/>
      <c r="K103" s="39"/>
      <c r="L103" s="39"/>
      <c r="T103"/>
      <c r="U103"/>
      <c r="V103"/>
    </row>
    <row r="104" spans="2:26" x14ac:dyDescent="0.15">
      <c r="B104" s="12"/>
      <c r="C104" s="15"/>
      <c r="D104" s="15" t="s">
        <v>29</v>
      </c>
      <c r="E104" s="15"/>
      <c r="F104" s="15"/>
      <c r="G104" s="15"/>
      <c r="H104" s="38">
        <v>165888</v>
      </c>
      <c r="I104" s="42">
        <f t="shared" si="7"/>
        <v>2217778</v>
      </c>
      <c r="J104" s="43"/>
      <c r="K104" s="39"/>
      <c r="L104" s="39"/>
      <c r="T104"/>
      <c r="U104"/>
      <c r="V104"/>
    </row>
    <row r="105" spans="2:26" x14ac:dyDescent="0.15">
      <c r="B105" s="12"/>
      <c r="C105" s="15"/>
      <c r="D105" s="15" t="s">
        <v>30</v>
      </c>
      <c r="E105" s="15"/>
      <c r="F105" s="15"/>
      <c r="G105" s="15"/>
      <c r="H105" s="38"/>
      <c r="I105" s="42">
        <f t="shared" si="7"/>
        <v>108050</v>
      </c>
      <c r="J105" s="43"/>
      <c r="K105" s="39"/>
      <c r="L105" s="39"/>
      <c r="T105"/>
      <c r="U105"/>
      <c r="V105"/>
    </row>
    <row r="106" spans="2:26" x14ac:dyDescent="0.15">
      <c r="B106" s="12"/>
      <c r="C106" s="15"/>
      <c r="D106" s="15" t="s">
        <v>31</v>
      </c>
      <c r="E106" s="15"/>
      <c r="F106" s="15"/>
      <c r="G106" s="15"/>
      <c r="H106" s="38"/>
      <c r="I106" s="42">
        <f t="shared" si="7"/>
        <v>91230</v>
      </c>
      <c r="J106" s="43"/>
      <c r="K106" s="39"/>
      <c r="L106" s="39"/>
      <c r="T106"/>
      <c r="U106"/>
      <c r="V106"/>
    </row>
    <row r="107" spans="2:26" x14ac:dyDescent="0.15">
      <c r="B107" s="12"/>
      <c r="C107" s="15"/>
      <c r="D107" s="15" t="s">
        <v>32</v>
      </c>
      <c r="E107" s="15"/>
      <c r="F107" s="15"/>
      <c r="G107" s="15"/>
      <c r="H107" s="38"/>
      <c r="I107" s="42">
        <f t="shared" si="7"/>
        <v>721382</v>
      </c>
      <c r="J107" s="43"/>
      <c r="K107" s="39"/>
      <c r="L107" s="39"/>
      <c r="T107"/>
      <c r="U107"/>
      <c r="V107"/>
    </row>
    <row r="108" spans="2:26" x14ac:dyDescent="0.15">
      <c r="B108" s="12"/>
      <c r="C108" s="15"/>
      <c r="D108" s="15" t="s">
        <v>33</v>
      </c>
      <c r="E108" s="15"/>
      <c r="F108" s="15"/>
      <c r="G108" s="15"/>
      <c r="H108" s="38"/>
      <c r="I108" s="42">
        <f t="shared" si="7"/>
        <v>53180</v>
      </c>
      <c r="J108" s="43"/>
      <c r="K108" s="39"/>
      <c r="L108" s="39"/>
      <c r="T108"/>
      <c r="U108"/>
      <c r="V108"/>
    </row>
    <row r="109" spans="2:26" x14ac:dyDescent="0.15">
      <c r="B109" s="12"/>
      <c r="C109" s="15"/>
      <c r="D109" s="15" t="s">
        <v>86</v>
      </c>
      <c r="E109" s="15"/>
      <c r="F109" s="15"/>
      <c r="G109" s="15"/>
      <c r="H109" s="38"/>
      <c r="I109" s="42">
        <f t="shared" si="7"/>
        <v>3635652</v>
      </c>
      <c r="J109" s="43"/>
      <c r="K109" s="39"/>
      <c r="L109" s="39"/>
      <c r="T109"/>
      <c r="U109"/>
      <c r="V109"/>
    </row>
    <row r="110" spans="2:26" x14ac:dyDescent="0.15">
      <c r="B110" s="12"/>
      <c r="C110" s="15"/>
      <c r="D110" s="15" t="s">
        <v>35</v>
      </c>
      <c r="E110" s="15"/>
      <c r="F110" s="15"/>
      <c r="G110" s="15"/>
      <c r="H110" s="38"/>
      <c r="I110" s="42">
        <f t="shared" si="7"/>
        <v>15500</v>
      </c>
      <c r="J110" s="43"/>
      <c r="K110" s="39"/>
      <c r="L110" s="39"/>
      <c r="T110"/>
      <c r="U110"/>
      <c r="V110"/>
    </row>
    <row r="111" spans="2:26" x14ac:dyDescent="0.15">
      <c r="B111" s="12"/>
      <c r="C111" s="15"/>
      <c r="D111" s="15" t="s">
        <v>36</v>
      </c>
      <c r="E111" s="15"/>
      <c r="F111" s="15"/>
      <c r="G111" s="15"/>
      <c r="H111" s="38"/>
      <c r="I111" s="42">
        <f t="shared" si="7"/>
        <v>254974</v>
      </c>
      <c r="J111" s="43"/>
      <c r="K111" s="39"/>
      <c r="L111" s="39"/>
      <c r="T111"/>
      <c r="U111"/>
      <c r="V111"/>
    </row>
    <row r="112" spans="2:26" x14ac:dyDescent="0.15">
      <c r="B112" s="12"/>
      <c r="C112" s="15"/>
      <c r="D112" s="15" t="s">
        <v>117</v>
      </c>
      <c r="E112" s="15"/>
      <c r="F112" s="15"/>
      <c r="G112" s="15"/>
      <c r="H112" s="38"/>
      <c r="I112" s="42">
        <f t="shared" si="7"/>
        <v>1000</v>
      </c>
      <c r="J112" s="43"/>
      <c r="K112" s="39"/>
      <c r="L112" s="39"/>
      <c r="T112"/>
      <c r="U112"/>
      <c r="V112"/>
    </row>
    <row r="113" spans="1:22" x14ac:dyDescent="0.15">
      <c r="B113" s="12"/>
      <c r="C113" s="15"/>
      <c r="D113" s="15" t="s">
        <v>107</v>
      </c>
      <c r="E113" s="15"/>
      <c r="F113" s="15"/>
      <c r="G113" s="15"/>
      <c r="H113" s="38"/>
      <c r="I113" s="42">
        <f t="shared" si="7"/>
        <v>451000</v>
      </c>
      <c r="J113" s="43"/>
      <c r="K113" s="39"/>
      <c r="L113" s="39"/>
      <c r="T113"/>
      <c r="U113"/>
      <c r="V113"/>
    </row>
    <row r="114" spans="1:22" x14ac:dyDescent="0.15">
      <c r="B114" s="12"/>
      <c r="C114" s="15"/>
      <c r="D114" s="15" t="s">
        <v>38</v>
      </c>
      <c r="E114" s="15"/>
      <c r="F114" s="15"/>
      <c r="G114" s="15"/>
      <c r="H114" s="38">
        <v>35839</v>
      </c>
      <c r="I114" s="42">
        <f t="shared" si="7"/>
        <v>349759</v>
      </c>
      <c r="J114" s="43"/>
      <c r="K114" s="39"/>
      <c r="L114" s="39"/>
      <c r="T114"/>
      <c r="U114"/>
      <c r="V114"/>
    </row>
    <row r="115" spans="1:22" x14ac:dyDescent="0.15">
      <c r="B115" s="12"/>
      <c r="C115" s="15"/>
      <c r="D115" s="15" t="s">
        <v>39</v>
      </c>
      <c r="E115" s="15"/>
      <c r="F115" s="15"/>
      <c r="G115" s="15"/>
      <c r="H115" s="38">
        <v>108000</v>
      </c>
      <c r="I115" s="42">
        <f t="shared" si="7"/>
        <v>108000</v>
      </c>
      <c r="J115" s="43"/>
      <c r="K115" s="39"/>
      <c r="L115" s="39"/>
      <c r="T115"/>
      <c r="U115"/>
      <c r="V115"/>
    </row>
    <row r="116" spans="1:22" hidden="1" x14ac:dyDescent="0.15">
      <c r="B116" s="12"/>
      <c r="C116" s="15"/>
      <c r="D116" s="15" t="s">
        <v>40</v>
      </c>
      <c r="E116" s="15"/>
      <c r="F116" s="15"/>
      <c r="G116" s="15"/>
      <c r="H116" s="38"/>
      <c r="I116" s="42">
        <f t="shared" si="7"/>
        <v>0</v>
      </c>
      <c r="J116" s="43"/>
      <c r="K116" s="39"/>
      <c r="L116" s="39"/>
      <c r="T116"/>
      <c r="U116"/>
      <c r="V116"/>
    </row>
    <row r="117" spans="1:22" x14ac:dyDescent="0.15">
      <c r="B117" s="12"/>
      <c r="C117" s="15"/>
      <c r="D117" s="15" t="s">
        <v>41</v>
      </c>
      <c r="E117" s="15"/>
      <c r="F117" s="15"/>
      <c r="G117" s="15"/>
      <c r="H117" s="38"/>
      <c r="I117" s="42">
        <f t="shared" si="7"/>
        <v>439056</v>
      </c>
      <c r="J117" s="43"/>
      <c r="K117" s="39"/>
      <c r="L117" s="39"/>
      <c r="T117"/>
      <c r="U117"/>
      <c r="V117"/>
    </row>
    <row r="118" spans="1:22" x14ac:dyDescent="0.15">
      <c r="B118" s="12"/>
      <c r="C118" s="15"/>
      <c r="D118" s="15" t="s">
        <v>42</v>
      </c>
      <c r="E118" s="15"/>
      <c r="F118" s="15"/>
      <c r="G118" s="15"/>
      <c r="H118" s="38"/>
      <c r="I118" s="42">
        <f t="shared" si="7"/>
        <v>567040</v>
      </c>
      <c r="J118" s="43"/>
      <c r="K118" s="39"/>
      <c r="L118" s="39"/>
      <c r="T118"/>
      <c r="U118"/>
      <c r="V118"/>
    </row>
    <row r="119" spans="1:22" x14ac:dyDescent="0.15">
      <c r="B119" s="12"/>
      <c r="C119" s="15"/>
      <c r="D119" s="15" t="s">
        <v>139</v>
      </c>
      <c r="E119" s="15"/>
      <c r="F119" s="15"/>
      <c r="G119" s="15"/>
      <c r="H119" s="38"/>
      <c r="I119" s="42">
        <f t="shared" si="7"/>
        <v>110621</v>
      </c>
      <c r="J119" s="43"/>
      <c r="K119" s="39"/>
      <c r="L119" s="39"/>
      <c r="T119"/>
      <c r="U119"/>
      <c r="V119"/>
    </row>
    <row r="120" spans="1:22" x14ac:dyDescent="0.15">
      <c r="B120" s="12"/>
      <c r="C120" s="15"/>
      <c r="D120" s="15" t="s">
        <v>140</v>
      </c>
      <c r="E120" s="15"/>
      <c r="F120" s="15"/>
      <c r="G120" s="15"/>
      <c r="H120" s="38"/>
      <c r="I120" s="42">
        <f t="shared" si="7"/>
        <v>604149</v>
      </c>
      <c r="J120" s="43"/>
      <c r="K120" s="39"/>
      <c r="L120" s="39"/>
      <c r="T120"/>
      <c r="U120"/>
      <c r="V120"/>
    </row>
    <row r="121" spans="1:22" hidden="1" x14ac:dyDescent="0.15">
      <c r="B121" s="12"/>
      <c r="C121" s="15"/>
      <c r="D121" s="15" t="s">
        <v>43</v>
      </c>
      <c r="E121" s="15"/>
      <c r="F121" s="15"/>
      <c r="G121" s="15"/>
      <c r="H121" s="38"/>
      <c r="I121" s="42">
        <f t="shared" si="7"/>
        <v>0</v>
      </c>
      <c r="J121" s="43"/>
      <c r="K121" s="39"/>
      <c r="L121" s="39"/>
      <c r="T121"/>
      <c r="U121"/>
      <c r="V121"/>
    </row>
    <row r="122" spans="1:22" x14ac:dyDescent="0.15">
      <c r="B122" s="12"/>
      <c r="C122" s="15"/>
      <c r="D122" s="15" t="s">
        <v>87</v>
      </c>
      <c r="E122" s="15"/>
      <c r="F122" s="15"/>
      <c r="G122" s="15"/>
      <c r="H122" s="40">
        <f>SUM(H98:H121)</f>
        <v>393352</v>
      </c>
      <c r="I122" s="40">
        <f>SUM(I98:I121)</f>
        <v>12288873</v>
      </c>
      <c r="J122" s="43"/>
      <c r="K122" s="39"/>
      <c r="L122" s="39"/>
      <c r="T122"/>
      <c r="U122"/>
      <c r="V122"/>
    </row>
    <row r="123" spans="1:22" x14ac:dyDescent="0.15">
      <c r="B123" s="12"/>
      <c r="C123" s="15" t="s">
        <v>50</v>
      </c>
      <c r="D123" s="15"/>
      <c r="E123" s="15"/>
      <c r="F123" s="15"/>
      <c r="G123" s="15"/>
      <c r="H123" s="38">
        <f>H97+H122</f>
        <v>393352</v>
      </c>
      <c r="I123" s="38">
        <f>I97+I122</f>
        <v>21717127</v>
      </c>
      <c r="J123" s="43"/>
      <c r="K123" s="39"/>
      <c r="L123" s="39"/>
      <c r="T123"/>
      <c r="U123"/>
      <c r="V123"/>
    </row>
    <row r="124" spans="1:22" x14ac:dyDescent="0.15">
      <c r="B124" s="12"/>
      <c r="C124" s="29" t="s">
        <v>51</v>
      </c>
      <c r="D124" s="15"/>
      <c r="E124" s="15"/>
      <c r="F124" s="15"/>
      <c r="G124" s="15"/>
      <c r="H124" s="35">
        <f>H90-H123</f>
        <v>711643</v>
      </c>
      <c r="I124" s="35">
        <f>I90-I123</f>
        <v>1101578</v>
      </c>
      <c r="J124" s="43"/>
      <c r="K124" s="39"/>
      <c r="L124" s="39"/>
      <c r="T124"/>
      <c r="U124"/>
      <c r="V124"/>
    </row>
    <row r="125" spans="1:22" x14ac:dyDescent="0.15">
      <c r="B125" s="12"/>
      <c r="C125" s="29" t="s">
        <v>52</v>
      </c>
      <c r="D125" s="15"/>
      <c r="E125" s="15"/>
      <c r="F125" s="15"/>
      <c r="G125" s="15"/>
      <c r="H125" s="40"/>
      <c r="I125" s="40">
        <f>N65+H125</f>
        <v>0</v>
      </c>
      <c r="J125" s="43"/>
      <c r="K125" s="39"/>
      <c r="L125" s="39"/>
      <c r="T125"/>
      <c r="U125"/>
      <c r="V125"/>
    </row>
    <row r="126" spans="1:22" ht="14.25" thickBot="1" x14ac:dyDescent="0.2">
      <c r="B126" s="18"/>
      <c r="C126" s="81" t="s">
        <v>53</v>
      </c>
      <c r="D126" s="19"/>
      <c r="E126" s="19"/>
      <c r="F126" s="19"/>
      <c r="G126" s="19"/>
      <c r="H126" s="31">
        <f>H124-H125</f>
        <v>711643</v>
      </c>
      <c r="I126" s="31">
        <f>I124-I125</f>
        <v>1101578</v>
      </c>
      <c r="J126" s="43"/>
      <c r="K126" s="39"/>
      <c r="L126" s="39"/>
      <c r="T126"/>
      <c r="U126"/>
      <c r="V126"/>
    </row>
    <row r="127" spans="1:22" ht="14.25" thickTop="1" x14ac:dyDescent="0.15"/>
    <row r="128" spans="1:22" ht="17.25" x14ac:dyDescent="0.2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22"/>
      <c r="P128" s="22"/>
      <c r="Q128" s="22"/>
      <c r="R128" s="22"/>
      <c r="S128" s="22"/>
      <c r="T128" s="22"/>
      <c r="U128" s="22"/>
      <c r="V128" s="22"/>
    </row>
    <row r="130" spans="1:23" x14ac:dyDescent="0.15">
      <c r="A130" s="23" t="s">
        <v>100</v>
      </c>
      <c r="B130" s="2" t="s">
        <v>88</v>
      </c>
      <c r="N130" s="3"/>
    </row>
    <row r="131" spans="1:23" x14ac:dyDescent="0.15">
      <c r="M131" s="3" t="s">
        <v>0</v>
      </c>
      <c r="V131"/>
    </row>
    <row r="132" spans="1:23" ht="27" x14ac:dyDescent="0.15">
      <c r="C132" s="118" t="s">
        <v>105</v>
      </c>
      <c r="D132" s="118"/>
      <c r="E132" s="118"/>
      <c r="F132" s="118"/>
      <c r="G132" s="118"/>
      <c r="H132" s="49" t="s">
        <v>89</v>
      </c>
      <c r="I132" s="49" t="s">
        <v>90</v>
      </c>
      <c r="J132" s="49" t="s">
        <v>91</v>
      </c>
      <c r="K132" s="49" t="s">
        <v>92</v>
      </c>
      <c r="L132" s="54" t="s">
        <v>113</v>
      </c>
      <c r="M132" s="49" t="s">
        <v>93</v>
      </c>
      <c r="V132"/>
    </row>
    <row r="133" spans="1:23" s="24" customFormat="1" ht="27" customHeight="1" x14ac:dyDescent="0.15">
      <c r="A133" s="77"/>
      <c r="B133" s="2"/>
      <c r="C133" s="50" t="s">
        <v>98</v>
      </c>
      <c r="D133" s="51"/>
      <c r="E133" s="51"/>
      <c r="F133" s="51"/>
      <c r="G133" s="52"/>
      <c r="H133" s="44"/>
      <c r="I133" s="44"/>
      <c r="J133" s="44"/>
      <c r="K133" s="44"/>
      <c r="L133" s="44"/>
      <c r="M133" s="44"/>
      <c r="N133" s="77"/>
      <c r="O133" s="77"/>
      <c r="P133" s="77"/>
      <c r="Q133" s="77"/>
      <c r="R133" s="77"/>
      <c r="S133" s="77"/>
      <c r="T133" s="77"/>
      <c r="U133" s="77"/>
    </row>
    <row r="134" spans="1:23" s="24" customFormat="1" ht="27" customHeight="1" x14ac:dyDescent="0.15">
      <c r="A134" s="77"/>
      <c r="B134" s="2"/>
      <c r="C134" s="46"/>
      <c r="D134" s="47" t="s">
        <v>106</v>
      </c>
      <c r="E134" s="47"/>
      <c r="F134" s="47"/>
      <c r="G134" s="48"/>
      <c r="H134" s="45">
        <v>1851790</v>
      </c>
      <c r="I134" s="45"/>
      <c r="J134" s="45"/>
      <c r="K134" s="45">
        <f>H134+I134-J134</f>
        <v>1851790</v>
      </c>
      <c r="L134" s="45">
        <v>1851789</v>
      </c>
      <c r="M134" s="45">
        <f>K134-L134</f>
        <v>1</v>
      </c>
      <c r="N134" s="77"/>
      <c r="O134" s="77"/>
      <c r="P134" s="77"/>
      <c r="Q134" s="77"/>
      <c r="R134" s="77"/>
      <c r="S134" s="77"/>
      <c r="T134" s="77"/>
      <c r="U134" s="77"/>
    </row>
    <row r="135" spans="1:23" s="26" customFormat="1" ht="27" customHeight="1" x14ac:dyDescent="0.15">
      <c r="A135" s="25"/>
      <c r="B135" s="2"/>
      <c r="C135" s="46"/>
      <c r="D135" s="47" t="s">
        <v>94</v>
      </c>
      <c r="E135" s="47"/>
      <c r="F135" s="47"/>
      <c r="G135" s="48"/>
      <c r="H135" s="45">
        <v>483646</v>
      </c>
      <c r="I135" s="45"/>
      <c r="J135" s="45"/>
      <c r="K135" s="45">
        <f>H135+I135-J135</f>
        <v>483646</v>
      </c>
      <c r="L135" s="45">
        <v>483645</v>
      </c>
      <c r="M135" s="45">
        <f>K135-L135</f>
        <v>1</v>
      </c>
      <c r="N135" s="25"/>
      <c r="O135" s="25"/>
      <c r="P135" s="25"/>
      <c r="Q135" s="25"/>
      <c r="R135" s="25"/>
      <c r="S135" s="25"/>
      <c r="T135" s="25"/>
      <c r="U135" s="25"/>
    </row>
    <row r="136" spans="1:23" s="24" customFormat="1" ht="27" customHeight="1" x14ac:dyDescent="0.15">
      <c r="A136" s="77"/>
      <c r="B136" s="2"/>
      <c r="C136" s="46" t="s">
        <v>99</v>
      </c>
      <c r="D136" s="47"/>
      <c r="E136" s="47"/>
      <c r="F136" s="47"/>
      <c r="G136" s="48"/>
      <c r="H136" s="45"/>
      <c r="I136" s="45"/>
      <c r="J136" s="45"/>
      <c r="K136" s="45"/>
      <c r="L136" s="45"/>
      <c r="M136" s="45"/>
      <c r="N136" s="77"/>
      <c r="O136" s="77"/>
      <c r="P136" s="77"/>
      <c r="Q136" s="77"/>
      <c r="R136" s="77"/>
      <c r="S136" s="77"/>
      <c r="T136" s="77"/>
      <c r="U136" s="77"/>
    </row>
    <row r="137" spans="1:23" s="26" customFormat="1" ht="27" customHeight="1" x14ac:dyDescent="0.15">
      <c r="A137" s="25"/>
      <c r="B137" s="2"/>
      <c r="C137" s="46"/>
      <c r="D137" s="47" t="s">
        <v>95</v>
      </c>
      <c r="E137" s="47"/>
      <c r="F137" s="47"/>
      <c r="G137" s="48"/>
      <c r="H137" s="45">
        <v>191730</v>
      </c>
      <c r="I137" s="45"/>
      <c r="J137" s="45"/>
      <c r="K137" s="45">
        <f>H137+I137-J137</f>
        <v>191730</v>
      </c>
      <c r="L137" s="45">
        <v>191730</v>
      </c>
      <c r="M137" s="45">
        <f>K137-L137</f>
        <v>0</v>
      </c>
      <c r="N137" s="25"/>
      <c r="O137" s="25"/>
      <c r="P137" s="25"/>
      <c r="Q137" s="25"/>
      <c r="R137" s="25"/>
      <c r="S137" s="25"/>
      <c r="T137" s="25"/>
      <c r="U137" s="25"/>
    </row>
    <row r="138" spans="1:23" s="26" customFormat="1" ht="30" customHeight="1" x14ac:dyDescent="0.15">
      <c r="A138" s="25"/>
      <c r="B138" s="2"/>
      <c r="C138" s="119" t="s">
        <v>97</v>
      </c>
      <c r="D138" s="120"/>
      <c r="E138" s="120"/>
      <c r="F138" s="120"/>
      <c r="G138" s="121"/>
      <c r="H138" s="53">
        <f>SUM(H133:H137)</f>
        <v>2527166</v>
      </c>
      <c r="I138" s="53">
        <f t="shared" ref="I138:M138" si="8">SUM(I133:I137)</f>
        <v>0</v>
      </c>
      <c r="J138" s="53">
        <f t="shared" si="8"/>
        <v>0</v>
      </c>
      <c r="K138" s="53">
        <f t="shared" si="8"/>
        <v>2527166</v>
      </c>
      <c r="L138" s="53">
        <f t="shared" si="8"/>
        <v>2527164</v>
      </c>
      <c r="M138" s="53">
        <f t="shared" si="8"/>
        <v>2</v>
      </c>
      <c r="N138" s="25"/>
      <c r="O138" s="25"/>
      <c r="P138" s="25"/>
      <c r="Q138" s="25"/>
      <c r="R138" s="25"/>
      <c r="S138" s="25"/>
      <c r="T138" s="25"/>
      <c r="U138" s="25"/>
    </row>
    <row r="139" spans="1:23" s="26" customFormat="1" ht="30" customHeight="1" x14ac:dyDescent="0.15">
      <c r="A139" s="2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5"/>
      <c r="P139" s="25"/>
      <c r="Q139" s="25"/>
      <c r="R139" s="25"/>
      <c r="S139" s="25"/>
      <c r="T139" s="25"/>
      <c r="U139" s="25"/>
      <c r="V139" s="25"/>
    </row>
    <row r="140" spans="1:23" ht="13.5" customHeight="1" x14ac:dyDescent="0.15">
      <c r="A140" s="23" t="s">
        <v>112</v>
      </c>
      <c r="B140" s="2" t="s">
        <v>102</v>
      </c>
    </row>
    <row r="141" spans="1:23" x14ac:dyDescent="0.15">
      <c r="C141" s="2" t="s">
        <v>115</v>
      </c>
    </row>
    <row r="142" spans="1:23" x14ac:dyDescent="0.15">
      <c r="J142" s="3" t="s">
        <v>0</v>
      </c>
      <c r="V142"/>
    </row>
    <row r="143" spans="1:23" ht="40.5" x14ac:dyDescent="0.15">
      <c r="C143" s="122" t="s">
        <v>105</v>
      </c>
      <c r="D143" s="123"/>
      <c r="E143" s="123"/>
      <c r="F143" s="123"/>
      <c r="G143" s="124"/>
      <c r="H143" s="60" t="s">
        <v>96</v>
      </c>
      <c r="I143" s="60" t="s">
        <v>123</v>
      </c>
      <c r="J143" s="85" t="s">
        <v>124</v>
      </c>
      <c r="K143" s="56"/>
      <c r="L143" s="57"/>
      <c r="M143" s="57"/>
      <c r="W143" s="2"/>
    </row>
    <row r="144" spans="1:23" ht="27" customHeight="1" x14ac:dyDescent="0.15">
      <c r="C144" s="46" t="s">
        <v>109</v>
      </c>
      <c r="D144" s="15"/>
      <c r="E144" s="15"/>
      <c r="F144" s="15"/>
      <c r="G144" s="16"/>
      <c r="H144" s="44"/>
      <c r="I144" s="44"/>
      <c r="J144" s="44"/>
      <c r="K144" s="58"/>
      <c r="L144" s="59"/>
      <c r="M144" s="59"/>
      <c r="W144" s="2"/>
    </row>
    <row r="145" spans="1:23" ht="27" customHeight="1" x14ac:dyDescent="0.15">
      <c r="C145" s="12"/>
      <c r="D145" s="47" t="s">
        <v>126</v>
      </c>
      <c r="E145" s="15"/>
      <c r="F145" s="15"/>
      <c r="G145" s="16"/>
      <c r="H145" s="45">
        <f>'活動計算書　非営利 事業別'!G26</f>
        <v>9000250</v>
      </c>
      <c r="I145" s="61">
        <v>2646675</v>
      </c>
      <c r="J145" s="61">
        <v>899100</v>
      </c>
      <c r="K145" s="58"/>
      <c r="L145" s="59"/>
      <c r="M145" s="59"/>
      <c r="W145" s="2"/>
    </row>
    <row r="146" spans="1:23" ht="27" customHeight="1" x14ac:dyDescent="0.15">
      <c r="C146" s="12"/>
      <c r="D146" s="47" t="s">
        <v>110</v>
      </c>
      <c r="E146" s="15"/>
      <c r="F146" s="15"/>
      <c r="G146" s="16"/>
      <c r="H146" s="55">
        <f>'活動計算書　非営利 事業別'!G36</f>
        <v>2051890</v>
      </c>
      <c r="I146" s="55">
        <v>0</v>
      </c>
      <c r="J146" s="55">
        <v>1188000</v>
      </c>
      <c r="K146" s="58"/>
      <c r="L146" s="59"/>
      <c r="M146" s="59"/>
      <c r="W146" s="2"/>
    </row>
    <row r="147" spans="1:23" ht="27" customHeight="1" x14ac:dyDescent="0.15">
      <c r="C147" s="119" t="s">
        <v>111</v>
      </c>
      <c r="D147" s="120"/>
      <c r="E147" s="120"/>
      <c r="F147" s="120"/>
      <c r="G147" s="121"/>
      <c r="H147" s="30">
        <f>SUM(H144:H146)</f>
        <v>11052140</v>
      </c>
      <c r="I147" s="30">
        <f t="shared" ref="I147:J147" si="9">SUM(I144:I146)</f>
        <v>2646675</v>
      </c>
      <c r="J147" s="30">
        <f t="shared" si="9"/>
        <v>2087100</v>
      </c>
      <c r="K147" s="58"/>
      <c r="L147" s="59"/>
      <c r="M147" s="59"/>
      <c r="W147" s="2"/>
    </row>
    <row r="148" spans="1:23" ht="30" customHeight="1" x14ac:dyDescent="0.15"/>
    <row r="149" spans="1:23" s="62" customFormat="1" ht="15.75" customHeight="1" x14ac:dyDescent="0.15">
      <c r="A149" s="62" t="s">
        <v>130</v>
      </c>
      <c r="B149" s="64" t="s">
        <v>131</v>
      </c>
      <c r="D149" s="63"/>
      <c r="E149" s="63"/>
      <c r="F149" s="63"/>
      <c r="G149" s="63"/>
      <c r="H149" s="63"/>
      <c r="I149" s="63"/>
      <c r="J149" s="63"/>
      <c r="K149" s="63"/>
      <c r="L149" s="63"/>
      <c r="M149" s="63"/>
    </row>
    <row r="150" spans="1:23" s="62" customFormat="1" ht="13.5" customHeight="1" x14ac:dyDescent="0.15">
      <c r="B150" s="66"/>
      <c r="C150" s="116" t="s">
        <v>136</v>
      </c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</row>
    <row r="151" spans="1:23" s="62" customFormat="1" ht="13.5" customHeight="1" x14ac:dyDescent="0.15">
      <c r="B151" s="66"/>
      <c r="C151" s="65" t="s">
        <v>143</v>
      </c>
      <c r="D151" s="79"/>
      <c r="E151" s="79"/>
      <c r="F151" s="79"/>
      <c r="G151" s="79"/>
      <c r="H151" s="79"/>
      <c r="I151" s="79"/>
      <c r="J151" s="79"/>
      <c r="K151" s="79"/>
      <c r="L151" s="79"/>
      <c r="M151" s="79"/>
    </row>
    <row r="152" spans="1:23" s="62" customFormat="1" ht="15.75" customHeight="1" x14ac:dyDescent="0.15">
      <c r="C152" s="67"/>
      <c r="D152" s="82"/>
      <c r="E152" s="82"/>
      <c r="F152" s="82"/>
      <c r="G152" s="82"/>
      <c r="H152" s="82"/>
      <c r="I152" s="82"/>
      <c r="J152" s="82"/>
      <c r="K152" s="82"/>
      <c r="M152" s="76"/>
      <c r="N152" s="83" t="s">
        <v>132</v>
      </c>
    </row>
    <row r="153" spans="1:23" s="62" customFormat="1" ht="15.75" customHeight="1" x14ac:dyDescent="0.15">
      <c r="C153" s="125" t="s">
        <v>133</v>
      </c>
      <c r="D153" s="126"/>
      <c r="E153" s="126"/>
      <c r="F153" s="126"/>
      <c r="G153" s="127"/>
      <c r="H153" s="68" t="s">
        <v>68</v>
      </c>
      <c r="I153" s="69" t="s">
        <v>69</v>
      </c>
      <c r="J153" s="69" t="s">
        <v>70</v>
      </c>
      <c r="K153" s="73" t="s">
        <v>71</v>
      </c>
      <c r="L153" s="101" t="s">
        <v>134</v>
      </c>
      <c r="M153" s="102"/>
      <c r="N153" s="103"/>
    </row>
    <row r="154" spans="1:23" s="62" customFormat="1" ht="15.75" customHeight="1" x14ac:dyDescent="0.15">
      <c r="C154" s="128" t="s">
        <v>137</v>
      </c>
      <c r="D154" s="129"/>
      <c r="E154" s="129"/>
      <c r="F154" s="129"/>
      <c r="G154" s="130"/>
      <c r="H154" s="70">
        <v>0</v>
      </c>
      <c r="I154" s="70">
        <v>300000</v>
      </c>
      <c r="J154" s="70">
        <v>300000</v>
      </c>
      <c r="K154" s="74">
        <f>+H154+I154-J154</f>
        <v>0</v>
      </c>
      <c r="L154" s="104"/>
      <c r="M154" s="105"/>
      <c r="N154" s="106"/>
    </row>
    <row r="155" spans="1:23" s="62" customFormat="1" ht="15.75" customHeight="1" x14ac:dyDescent="0.15">
      <c r="C155" s="128" t="s">
        <v>144</v>
      </c>
      <c r="D155" s="129"/>
      <c r="E155" s="129"/>
      <c r="F155" s="129"/>
      <c r="G155" s="130"/>
      <c r="H155" s="70">
        <v>0</v>
      </c>
      <c r="I155" s="70">
        <v>5040000</v>
      </c>
      <c r="J155" s="70">
        <v>5040000</v>
      </c>
      <c r="K155" s="74">
        <f>+H155+I155-J155</f>
        <v>0</v>
      </c>
      <c r="L155" s="104"/>
      <c r="M155" s="105"/>
      <c r="N155" s="106"/>
    </row>
    <row r="156" spans="1:23" s="62" customFormat="1" ht="15.75" customHeight="1" x14ac:dyDescent="0.15">
      <c r="C156" s="134" t="s">
        <v>145</v>
      </c>
      <c r="D156" s="135"/>
      <c r="E156" s="135"/>
      <c r="F156" s="135"/>
      <c r="G156" s="136"/>
      <c r="H156" s="94">
        <v>0</v>
      </c>
      <c r="I156" s="94">
        <v>250310</v>
      </c>
      <c r="J156" s="94">
        <v>250310</v>
      </c>
      <c r="K156" s="96">
        <f>+H156+I156-J156</f>
        <v>0</v>
      </c>
      <c r="L156" s="98" t="s">
        <v>146</v>
      </c>
      <c r="M156" s="99"/>
      <c r="N156" s="100"/>
    </row>
    <row r="157" spans="1:23" s="62" customFormat="1" ht="15.75" customHeight="1" x14ac:dyDescent="0.15">
      <c r="C157" s="137"/>
      <c r="D157" s="138"/>
      <c r="E157" s="138"/>
      <c r="F157" s="138"/>
      <c r="G157" s="139"/>
      <c r="H157" s="95"/>
      <c r="I157" s="95"/>
      <c r="J157" s="95"/>
      <c r="K157" s="97"/>
      <c r="L157" s="98"/>
      <c r="M157" s="99"/>
      <c r="N157" s="100"/>
    </row>
    <row r="158" spans="1:23" s="62" customFormat="1" ht="15.75" customHeight="1" x14ac:dyDescent="0.15">
      <c r="C158" s="131" t="s">
        <v>135</v>
      </c>
      <c r="D158" s="132"/>
      <c r="E158" s="132"/>
      <c r="F158" s="132"/>
      <c r="G158" s="133"/>
      <c r="H158" s="71">
        <f>SUM(H154:H157)</f>
        <v>0</v>
      </c>
      <c r="I158" s="72">
        <f>SUM(I154:I157)</f>
        <v>5590310</v>
      </c>
      <c r="J158" s="72">
        <f>SUM(J154:J157)</f>
        <v>5590310</v>
      </c>
      <c r="K158" s="75">
        <f>SUM(K154:K157)</f>
        <v>0</v>
      </c>
      <c r="L158" s="107"/>
      <c r="M158" s="108"/>
      <c r="N158" s="109"/>
    </row>
  </sheetData>
  <mergeCells count="27">
    <mergeCell ref="C147:G147"/>
    <mergeCell ref="C153:G153"/>
    <mergeCell ref="C155:G155"/>
    <mergeCell ref="C158:G158"/>
    <mergeCell ref="C154:G154"/>
    <mergeCell ref="C156:G157"/>
    <mergeCell ref="L153:N153"/>
    <mergeCell ref="L155:N155"/>
    <mergeCell ref="L158:N158"/>
    <mergeCell ref="L154:N154"/>
    <mergeCell ref="A2:N2"/>
    <mergeCell ref="B22:G23"/>
    <mergeCell ref="H22:N22"/>
    <mergeCell ref="C150:M150"/>
    <mergeCell ref="A68:N68"/>
    <mergeCell ref="B82:G83"/>
    <mergeCell ref="H82:H83"/>
    <mergeCell ref="I82:I83"/>
    <mergeCell ref="A128:N128"/>
    <mergeCell ref="C132:G132"/>
    <mergeCell ref="C138:G138"/>
    <mergeCell ref="C143:G143"/>
    <mergeCell ref="H156:H157"/>
    <mergeCell ref="I156:I157"/>
    <mergeCell ref="J156:J157"/>
    <mergeCell ref="K156:K157"/>
    <mergeCell ref="L156:N157"/>
  </mergeCells>
  <phoneticPr fontId="4"/>
  <printOptions horizontalCentered="1"/>
  <pageMargins left="0.19685039370078741" right="0.19685039370078741" top="0.98425196850393704" bottom="0.59055118110236227" header="0.51181102362204722" footer="0.51181102362204722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活動計算書　非営利 事業別</vt:lpstr>
      <vt:lpstr>注記 (事業別あり)報告用</vt:lpstr>
      <vt:lpstr>'注記 (事業別あり)報告用'!Print_Area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 PC</dc:creator>
  <cp:lastModifiedBy>ファミリーハウスあい</cp:lastModifiedBy>
  <cp:lastPrinted>2021-05-10T00:08:28Z</cp:lastPrinted>
  <dcterms:created xsi:type="dcterms:W3CDTF">2017-05-02T07:40:19Z</dcterms:created>
  <dcterms:modified xsi:type="dcterms:W3CDTF">2021-06-28T01:56:50Z</dcterms:modified>
</cp:coreProperties>
</file>