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5" windowWidth="13875" windowHeight="12660"/>
  </bookViews>
  <sheets>
    <sheet name="予算書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5" i="1"/>
  <c r="B25" i="1"/>
  <c r="D25" i="1" s="1"/>
  <c r="B20" i="1"/>
  <c r="B30" i="1" s="1"/>
  <c r="B14" i="1"/>
  <c r="D14" i="1" s="1"/>
  <c r="B7" i="1"/>
  <c r="B16" i="1" s="1"/>
  <c r="B8" i="1"/>
  <c r="D8" i="1" s="1"/>
  <c r="D20" i="1" l="1"/>
  <c r="D30" i="1" s="1"/>
  <c r="D7" i="1"/>
  <c r="C16" i="1"/>
  <c r="C30" i="1" l="1"/>
  <c r="C33" i="1" s="1"/>
  <c r="C32" i="1"/>
  <c r="C34" i="1" l="1"/>
</calcChain>
</file>

<file path=xl/sharedStrings.xml><?xml version="1.0" encoding="utf-8"?>
<sst xmlns="http://schemas.openxmlformats.org/spreadsheetml/2006/main" count="37" uniqueCount="31">
  <si>
    <t>＜歳入＞</t>
    <rPh sb="1" eb="3">
      <t>サイニュウ</t>
    </rPh>
    <phoneticPr fontId="2"/>
  </si>
  <si>
    <t>＜歳出＞</t>
    <rPh sb="1" eb="3">
      <t>サイシュツ</t>
    </rPh>
    <phoneticPr fontId="2"/>
  </si>
  <si>
    <t>歳入合計</t>
    <rPh sb="0" eb="2">
      <t>サイニュウ</t>
    </rPh>
    <rPh sb="2" eb="4">
      <t>ゴウケイ</t>
    </rPh>
    <phoneticPr fontId="2"/>
  </si>
  <si>
    <t>歳出合計</t>
    <rPh sb="0" eb="2">
      <t>サイシュツ</t>
    </rPh>
    <rPh sb="2" eb="4">
      <t>ゴウケイ</t>
    </rPh>
    <phoneticPr fontId="2"/>
  </si>
  <si>
    <t>差引</t>
    <rPh sb="0" eb="2">
      <t>サシヒキ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</si>
  <si>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</si>
  <si>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</si>
  <si>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</si>
  <si>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１・会費</t>
    <rPh sb="2" eb="4">
      <t>カイヒ</t>
    </rPh>
    <phoneticPr fontId="2"/>
  </si>
  <si>
    <t>２・事業収益</t>
    <rPh sb="2" eb="4">
      <t>ジギョウ</t>
    </rPh>
    <rPh sb="4" eb="6">
      <t>シュウエキ</t>
    </rPh>
    <phoneticPr fontId="2"/>
  </si>
  <si>
    <t>３・受取助成金</t>
    <rPh sb="2" eb="4">
      <t>ウケトリ</t>
    </rPh>
    <rPh sb="4" eb="7">
      <t>ジョセイキン</t>
    </rPh>
    <phoneticPr fontId="2"/>
  </si>
  <si>
    <t>４・雑収入</t>
    <rPh sb="2" eb="5">
      <t>ザツシュウニュウ</t>
    </rPh>
    <phoneticPr fontId="2"/>
  </si>
  <si>
    <t>１・事業費</t>
    <rPh sb="2" eb="5">
      <t>ジギョウヒ</t>
    </rPh>
    <phoneticPr fontId="2"/>
  </si>
  <si>
    <t>２・管理費</t>
    <rPh sb="2" eb="5">
      <t>カンリヒ</t>
    </rPh>
    <phoneticPr fontId="2"/>
  </si>
  <si>
    <t>おかやまビーチスポーツ協会　予算書　（2016年度）</t>
    <rPh sb="11" eb="13">
      <t>キョウカイ</t>
    </rPh>
    <rPh sb="14" eb="17">
      <t>ヨサンショ</t>
    </rPh>
    <rPh sb="23" eb="24">
      <t>ネン</t>
    </rPh>
    <rPh sb="24" eb="25">
      <t>ド</t>
    </rPh>
    <phoneticPr fontId="2"/>
  </si>
  <si>
    <t>前年度繰越</t>
    <rPh sb="0" eb="3">
      <t>ゼンネンド</t>
    </rPh>
    <rPh sb="3" eb="5">
      <t>クリコシ</t>
    </rPh>
    <phoneticPr fontId="2"/>
  </si>
  <si>
    <t>日本財団（2,380,000円）</t>
    <rPh sb="0" eb="2">
      <t>ニホン</t>
    </rPh>
    <rPh sb="2" eb="4">
      <t>ザイダン</t>
    </rPh>
    <rPh sb="14" eb="15">
      <t>エン</t>
    </rPh>
    <phoneticPr fontId="2"/>
  </si>
  <si>
    <t>渋川観光協会（2,400,000円）</t>
    <rPh sb="0" eb="2">
      <t>シブカワ</t>
    </rPh>
    <rPh sb="2" eb="4">
      <t>カンコウ</t>
    </rPh>
    <rPh sb="4" eb="6">
      <t>キョウカイ</t>
    </rPh>
    <rPh sb="16" eb="17">
      <t>エン</t>
    </rPh>
    <phoneticPr fontId="2"/>
  </si>
  <si>
    <t>マルセン財団（100,000円）</t>
    <rPh sb="4" eb="6">
      <t>ザイダン</t>
    </rPh>
    <rPh sb="14" eb="15">
      <t>エン</t>
    </rPh>
    <phoneticPr fontId="2"/>
  </si>
  <si>
    <t>浴客サービスイベント（190,000円）</t>
    <rPh sb="0" eb="1">
      <t>ヨク</t>
    </rPh>
    <rPh sb="1" eb="2">
      <t>キャク</t>
    </rPh>
    <rPh sb="18" eb="19">
      <t>エン</t>
    </rPh>
    <phoneticPr fontId="2"/>
  </si>
  <si>
    <t>（内訳）</t>
    <rPh sb="1" eb="3">
      <t>ウチワケ</t>
    </rPh>
    <phoneticPr fontId="2"/>
  </si>
  <si>
    <t>体験型ボランティア・受付業務（2,400,000円）</t>
    <rPh sb="0" eb="3">
      <t>タイケンガタ</t>
    </rPh>
    <rPh sb="10" eb="12">
      <t>ウケツケ</t>
    </rPh>
    <rPh sb="12" eb="14">
      <t>ギョウム</t>
    </rPh>
    <rPh sb="24" eb="25">
      <t>エン</t>
    </rPh>
    <phoneticPr fontId="2"/>
  </si>
  <si>
    <t>浴客サービスデー（190,000円）</t>
    <rPh sb="0" eb="1">
      <t>ヨク</t>
    </rPh>
    <rPh sb="1" eb="2">
      <t>キャク</t>
    </rPh>
    <rPh sb="16" eb="17">
      <t>エン</t>
    </rPh>
    <phoneticPr fontId="2"/>
  </si>
  <si>
    <t>諸会費（70,000円）</t>
    <rPh sb="0" eb="3">
      <t>ショカイヒ</t>
    </rPh>
    <rPh sb="10" eb="11">
      <t>エン</t>
    </rPh>
    <phoneticPr fontId="2"/>
  </si>
  <si>
    <t>事務経費（50,000円）</t>
    <rPh sb="0" eb="2">
      <t>ジム</t>
    </rPh>
    <rPh sb="2" eb="4">
      <t>ケイヒ</t>
    </rPh>
    <rPh sb="11" eb="12">
      <t>エン</t>
    </rPh>
    <phoneticPr fontId="2"/>
  </si>
  <si>
    <t>雑費（30,083円）</t>
    <rPh sb="0" eb="2">
      <t>ザッピ</t>
    </rPh>
    <rPh sb="9" eb="10">
      <t>エン</t>
    </rPh>
    <phoneticPr fontId="2"/>
  </si>
  <si>
    <t>前年度</t>
    <rPh sb="0" eb="3">
      <t>ゼンネンド</t>
    </rPh>
    <phoneticPr fontId="2"/>
  </si>
  <si>
    <t>合　計</t>
    <rPh sb="0" eb="1">
      <t>ゴウ</t>
    </rPh>
    <rPh sb="2" eb="3">
      <t>ケイ</t>
    </rPh>
    <phoneticPr fontId="2"/>
  </si>
  <si>
    <t>ビーチスポーツフェスティバル2016（2,984,000円）</t>
    <rPh sb="28" eb="29">
      <t>エン</t>
    </rPh>
    <phoneticPr fontId="2"/>
  </si>
  <si>
    <t>イベント参加料等</t>
    <rPh sb="4" eb="7">
      <t>サンカリョウ</t>
    </rPh>
    <rPh sb="7" eb="8">
      <t>トウ</t>
    </rPh>
    <phoneticPr fontId="2"/>
  </si>
  <si>
    <t>差引</t>
    <rPh sb="0" eb="2">
      <t>サシヒキ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</si>
</sst>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dotted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tted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 tint="-0.14996795556505021"/>
      </right>
      <top style="dotted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dotted">
        <color indexed="64"/>
      </top>
      <bottom style="dotted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indexed="64"/>
      </top>
      <bottom style="dotted">
        <color indexed="64"/>
      </bottom>
      <diagonal/>
    </border>
    <border>
      <left style="thin">
        <color theme="0" tint="-0.1499679555650502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 tint="-0.14996795556505021"/>
      </right>
      <top style="dotted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dotted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dotted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38" fontId="0" fillId="0" borderId="0" xfId="0" applyNumberFormat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38" fontId="0" fillId="2" borderId="3" xfId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38" fontId="0" fillId="0" borderId="6" xfId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/>
    </xf>
    <xf numFmtId="38" fontId="0" fillId="0" borderId="9" xfId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left" vertical="center"/>
    </xf>
    <xf numFmtId="38" fontId="0" fillId="0" borderId="15" xfId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38" fontId="0" fillId="0" borderId="24" xfId="1" applyFont="1" applyBorder="1">
      <alignment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>
      <alignment vertical="center"/>
    </xf>
    <xf numFmtId="38" fontId="0" fillId="0" borderId="27" xfId="1" applyFont="1" applyBorder="1">
      <alignment vertical="center"/>
    </xf>
    <xf numFmtId="0" fontId="0" fillId="0" borderId="28" xfId="0" applyBorder="1">
      <alignment vertical="center"/>
    </xf>
    <xf numFmtId="38" fontId="0" fillId="3" borderId="3" xfId="1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Fill="1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0" fillId="0" borderId="12" xfId="1" applyNumberFormat="1" applyFont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21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tabSelected="1" zoomScale="75" zoomScaleNormal="75" workbookViewId="0">
      <selection activeCell="D24" sqref="D24"/>
    </sheetView>
  </sheetViews>
  <sheetFormatPr defaultRowHeight="24.75" customHeight="1" x14ac:dyDescent="0.15"/>
  <cols>
    <col min="1" max="1" width="16.75" customWidth="1"/>
    <col min="2" max="2" width="11.625" customWidth="1"/>
    <col min="3" max="4" width="11.625" style="1" customWidth="1"/>
    <col min="5" max="5" width="36.5" customWidth="1"/>
    <col min="6" max="6" width="7.5" customWidth="1"/>
    <col min="7" max="7" width="5.625" customWidth="1"/>
  </cols>
  <sheetData>
    <row r="1" spans="1:6" ht="18.75" customHeight="1" x14ac:dyDescent="0.15">
      <c r="A1" s="60" t="s">
        <v>14</v>
      </c>
      <c r="B1" s="60"/>
      <c r="C1" s="60"/>
      <c r="D1" s="60"/>
      <c r="E1" s="60"/>
      <c r="F1" s="60"/>
    </row>
    <row r="2" spans="1:6" ht="15.75" customHeight="1" x14ac:dyDescent="0.15">
      <c r="A2" s="60"/>
      <c r="B2" s="60"/>
      <c r="C2" s="60"/>
      <c r="D2" s="60"/>
      <c r="E2" s="60"/>
      <c r="F2" s="60"/>
    </row>
    <row r="3" spans="1:6" ht="24.75" customHeight="1" x14ac:dyDescent="0.15">
      <c r="A3" s="3" t="s">
        <v>0</v>
      </c>
      <c r="B3" s="3"/>
      <c r="E3" s="67">
        <v>42499</v>
      </c>
      <c r="F3" s="67"/>
    </row>
    <row r="4" spans="1:6" s="2" customFormat="1" ht="24.75" customHeight="1" x14ac:dyDescent="0.15">
      <c r="A4" s="58" t="s">
        <v>5</v>
      </c>
      <c r="B4" s="59" t="s">
        <v>26</v>
      </c>
      <c r="C4" s="10" t="s">
        <v>6</v>
      </c>
      <c r="D4" s="10" t="s">
        <v>30</v>
      </c>
      <c r="E4" s="63" t="s">
        <v>7</v>
      </c>
      <c r="F4" s="64"/>
    </row>
    <row r="5" spans="1:6" s="2" customFormat="1" ht="24.75" customHeight="1" x14ac:dyDescent="0.15">
      <c r="A5" s="11" t="s">
        <v>15</v>
      </c>
      <c r="B5" s="78"/>
      <c r="C5" s="12">
        <v>4083</v>
      </c>
      <c r="D5" s="12">
        <f>+C5-B5</f>
        <v>4083</v>
      </c>
      <c r="E5" s="13"/>
      <c r="F5" s="14"/>
    </row>
    <row r="6" spans="1:6" s="2" customFormat="1" ht="24.75" customHeight="1" x14ac:dyDescent="0.15">
      <c r="A6" s="11" t="s">
        <v>8</v>
      </c>
      <c r="B6" s="78">
        <v>320000</v>
      </c>
      <c r="C6" s="12">
        <v>350000</v>
      </c>
      <c r="D6" s="12">
        <f t="shared" ref="D6:D8" si="0">+C6-B6</f>
        <v>30000</v>
      </c>
      <c r="E6" s="13"/>
      <c r="F6" s="14"/>
    </row>
    <row r="7" spans="1:6" s="2" customFormat="1" ht="38.25" customHeight="1" x14ac:dyDescent="0.15">
      <c r="A7" s="11" t="s">
        <v>9</v>
      </c>
      <c r="B7" s="78">
        <f>174100+79300</f>
        <v>253400</v>
      </c>
      <c r="C7" s="12">
        <v>300000</v>
      </c>
      <c r="D7" s="12">
        <f t="shared" si="0"/>
        <v>46600</v>
      </c>
      <c r="E7" s="57" t="s">
        <v>29</v>
      </c>
      <c r="F7" s="14"/>
    </row>
    <row r="8" spans="1:6" s="2" customFormat="1" ht="24.75" customHeight="1" x14ac:dyDescent="0.15">
      <c r="A8" s="15" t="s">
        <v>10</v>
      </c>
      <c r="B8" s="79">
        <f>190000+300000+2040000+569275</f>
        <v>3099275</v>
      </c>
      <c r="C8" s="16">
        <v>5070000</v>
      </c>
      <c r="D8" s="16">
        <f t="shared" si="0"/>
        <v>1970725</v>
      </c>
      <c r="E8" s="56"/>
      <c r="F8" s="17"/>
    </row>
    <row r="9" spans="1:6" s="2" customFormat="1" ht="24.75" customHeight="1" x14ac:dyDescent="0.15">
      <c r="A9" s="48"/>
      <c r="B9" s="71"/>
      <c r="C9" s="55" t="s">
        <v>20</v>
      </c>
      <c r="D9" s="55"/>
      <c r="E9" s="49" t="s">
        <v>16</v>
      </c>
      <c r="F9" s="50"/>
    </row>
    <row r="10" spans="1:6" s="2" customFormat="1" ht="24.75" customHeight="1" x14ac:dyDescent="0.15">
      <c r="A10" s="48"/>
      <c r="B10" s="71"/>
      <c r="C10" s="69"/>
      <c r="D10" s="69"/>
      <c r="E10" s="25" t="s">
        <v>17</v>
      </c>
      <c r="F10" s="50"/>
    </row>
    <row r="11" spans="1:6" s="2" customFormat="1" ht="24.75" customHeight="1" x14ac:dyDescent="0.15">
      <c r="A11" s="43"/>
      <c r="B11" s="80"/>
      <c r="C11" s="69"/>
      <c r="D11" s="69"/>
      <c r="E11" s="25" t="s">
        <v>18</v>
      </c>
      <c r="F11" s="26"/>
    </row>
    <row r="12" spans="1:6" s="2" customFormat="1" ht="24.75" customHeight="1" x14ac:dyDescent="0.15">
      <c r="A12" s="43"/>
      <c r="B12" s="80"/>
      <c r="C12" s="69"/>
      <c r="D12" s="69"/>
      <c r="E12" s="25" t="s">
        <v>19</v>
      </c>
      <c r="F12" s="26"/>
    </row>
    <row r="13" spans="1:6" s="2" customFormat="1" ht="24.75" customHeight="1" x14ac:dyDescent="0.15">
      <c r="A13" s="18"/>
      <c r="B13" s="81"/>
      <c r="C13" s="47"/>
      <c r="D13" s="47"/>
      <c r="E13" s="19"/>
      <c r="F13" s="20"/>
    </row>
    <row r="14" spans="1:6" s="2" customFormat="1" ht="24.75" customHeight="1" x14ac:dyDescent="0.15">
      <c r="A14" s="21" t="s">
        <v>11</v>
      </c>
      <c r="B14" s="72">
        <f>18+32+500+10</f>
        <v>560</v>
      </c>
      <c r="C14" s="22"/>
      <c r="D14" s="22">
        <f>+C14-B14</f>
        <v>-560</v>
      </c>
      <c r="E14" s="23"/>
      <c r="F14" s="24"/>
    </row>
    <row r="15" spans="1:6" ht="24.75" customHeight="1" thickBot="1" x14ac:dyDescent="0.2">
      <c r="A15" s="29"/>
      <c r="B15" s="82"/>
      <c r="C15" s="31"/>
      <c r="D15" s="31"/>
      <c r="E15" s="32"/>
      <c r="F15" s="33"/>
    </row>
    <row r="16" spans="1:6" ht="24.75" customHeight="1" thickTop="1" x14ac:dyDescent="0.15">
      <c r="A16" s="77" t="s">
        <v>27</v>
      </c>
      <c r="B16" s="35">
        <f>+B5+B6+B7+B8+B14</f>
        <v>3673235</v>
      </c>
      <c r="C16" s="35">
        <f>+C5+C6+C7+C8+C14</f>
        <v>5724083</v>
      </c>
      <c r="D16" s="35"/>
      <c r="E16" s="34"/>
      <c r="F16" s="36"/>
    </row>
    <row r="17" spans="1:7" ht="24.75" customHeight="1" x14ac:dyDescent="0.15">
      <c r="B17" s="83"/>
    </row>
    <row r="18" spans="1:7" ht="24.75" customHeight="1" x14ac:dyDescent="0.15">
      <c r="A18" s="3" t="s">
        <v>1</v>
      </c>
      <c r="B18" s="84"/>
    </row>
    <row r="19" spans="1:7" s="2" customFormat="1" ht="24.75" customHeight="1" x14ac:dyDescent="0.15">
      <c r="A19" s="65" t="s">
        <v>5</v>
      </c>
      <c r="B19" s="66"/>
      <c r="C19" s="37" t="s">
        <v>6</v>
      </c>
      <c r="D19" s="37"/>
      <c r="E19" s="61" t="s">
        <v>7</v>
      </c>
      <c r="F19" s="62"/>
    </row>
    <row r="20" spans="1:7" ht="24.75" customHeight="1" x14ac:dyDescent="0.15">
      <c r="A20" s="51" t="s">
        <v>12</v>
      </c>
      <c r="B20" s="79">
        <f>190000+2658561+728375+15000</f>
        <v>3591936</v>
      </c>
      <c r="C20" s="53">
        <v>5574000</v>
      </c>
      <c r="D20" s="53">
        <f>+C20-B20</f>
        <v>1982064</v>
      </c>
      <c r="E20" s="52"/>
      <c r="F20" s="54"/>
    </row>
    <row r="21" spans="1:7" ht="24.75" customHeight="1" x14ac:dyDescent="0.15">
      <c r="A21" s="74"/>
      <c r="B21" s="80"/>
      <c r="C21" s="55" t="s">
        <v>20</v>
      </c>
      <c r="D21" s="55"/>
      <c r="E21" s="75" t="s">
        <v>28</v>
      </c>
      <c r="F21" s="76"/>
    </row>
    <row r="22" spans="1:7" ht="24.75" customHeight="1" x14ac:dyDescent="0.15">
      <c r="A22" s="44"/>
      <c r="B22" s="72"/>
      <c r="C22" s="22"/>
      <c r="D22" s="22"/>
      <c r="E22" s="45" t="s">
        <v>21</v>
      </c>
      <c r="F22" s="46"/>
    </row>
    <row r="23" spans="1:7" ht="24.75" customHeight="1" x14ac:dyDescent="0.15">
      <c r="A23" s="27"/>
      <c r="B23" s="85"/>
      <c r="C23" s="70"/>
      <c r="D23" s="70"/>
      <c r="E23" s="28" t="s">
        <v>22</v>
      </c>
      <c r="F23" s="38"/>
    </row>
    <row r="24" spans="1:7" ht="24.75" customHeight="1" x14ac:dyDescent="0.15">
      <c r="A24" s="27"/>
      <c r="B24" s="85"/>
      <c r="C24" s="70"/>
      <c r="D24" s="70"/>
      <c r="E24" s="28"/>
      <c r="F24" s="38"/>
    </row>
    <row r="25" spans="1:7" ht="24.75" customHeight="1" x14ac:dyDescent="0.15">
      <c r="A25" s="51" t="s">
        <v>13</v>
      </c>
      <c r="B25" s="79">
        <f>50000+11016+15120+1080</f>
        <v>77216</v>
      </c>
      <c r="C25" s="53">
        <v>150083</v>
      </c>
      <c r="D25" s="53">
        <f>+C25-B25</f>
        <v>72867</v>
      </c>
      <c r="E25" s="52"/>
      <c r="F25" s="54"/>
      <c r="G25" s="7"/>
    </row>
    <row r="26" spans="1:7" ht="24.75" customHeight="1" x14ac:dyDescent="0.15">
      <c r="A26" s="39"/>
      <c r="B26" s="71"/>
      <c r="C26" s="55" t="s">
        <v>20</v>
      </c>
      <c r="D26" s="55"/>
      <c r="E26" s="40" t="s">
        <v>23</v>
      </c>
      <c r="F26" s="41"/>
      <c r="G26" s="7"/>
    </row>
    <row r="27" spans="1:7" ht="24.75" customHeight="1" x14ac:dyDescent="0.15">
      <c r="A27" s="39"/>
      <c r="B27" s="71"/>
      <c r="C27" s="68"/>
      <c r="D27" s="68"/>
      <c r="E27" s="40" t="s">
        <v>24</v>
      </c>
      <c r="F27" s="41"/>
      <c r="G27" s="7"/>
    </row>
    <row r="28" spans="1:7" ht="24.75" customHeight="1" x14ac:dyDescent="0.15">
      <c r="A28" s="27"/>
      <c r="B28" s="85"/>
      <c r="C28" s="70"/>
      <c r="D28" s="70"/>
      <c r="E28" s="28" t="s">
        <v>25</v>
      </c>
      <c r="F28" s="38"/>
    </row>
    <row r="29" spans="1:7" ht="24.75" customHeight="1" thickBot="1" x14ac:dyDescent="0.2">
      <c r="A29" s="29"/>
      <c r="B29" s="82"/>
      <c r="C29" s="31"/>
      <c r="D29" s="31"/>
      <c r="E29" s="30"/>
      <c r="F29" s="42"/>
    </row>
    <row r="30" spans="1:7" ht="24.75" customHeight="1" thickTop="1" x14ac:dyDescent="0.15">
      <c r="A30" s="77" t="s">
        <v>27</v>
      </c>
      <c r="B30" s="35">
        <f>+B20+B25</f>
        <v>3669152</v>
      </c>
      <c r="C30" s="35">
        <f>+C20+C25</f>
        <v>5724083</v>
      </c>
      <c r="D30" s="35">
        <f>+D20+D25</f>
        <v>2054931</v>
      </c>
      <c r="E30" s="34"/>
      <c r="F30" s="36"/>
    </row>
    <row r="31" spans="1:7" ht="16.5" customHeight="1" x14ac:dyDescent="0.15"/>
    <row r="32" spans="1:7" ht="24.75" customHeight="1" x14ac:dyDescent="0.15">
      <c r="A32" s="4"/>
      <c r="B32" s="2" t="s">
        <v>2</v>
      </c>
      <c r="C32" s="8">
        <f>C16</f>
        <v>5724083</v>
      </c>
      <c r="D32" s="8"/>
      <c r="F32" s="4"/>
    </row>
    <row r="33" spans="2:6" ht="24.75" customHeight="1" x14ac:dyDescent="0.15">
      <c r="B33" s="5" t="s">
        <v>3</v>
      </c>
      <c r="C33" s="8">
        <f>C30</f>
        <v>5724083</v>
      </c>
      <c r="D33" s="8"/>
    </row>
    <row r="34" spans="2:6" ht="24.75" customHeight="1" x14ac:dyDescent="0.15">
      <c r="B34" s="6" t="s">
        <v>4</v>
      </c>
      <c r="C34" s="9">
        <f>C32-C33</f>
        <v>0</v>
      </c>
      <c r="D34" s="73"/>
      <c r="F34" s="5"/>
    </row>
  </sheetData>
  <mergeCells count="5">
    <mergeCell ref="A1:F2"/>
    <mergeCell ref="E19:F19"/>
    <mergeCell ref="E4:F4"/>
    <mergeCell ref="A19:B19"/>
    <mergeCell ref="E3:F3"/>
  </mergeCells>
  <phoneticPr fontId="2"/>
  <pageMargins left="0.75" right="0.75" top="1" bottom="1" header="0.51200000000000001" footer="0.51200000000000001"/>
  <pageSetup paperSize="9" scale="9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予算書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u1101-01</dc:creator>
  <cp:lastModifiedBy>yasuhara08</cp:lastModifiedBy>
  <cp:lastPrinted>2016-05-09T01:36:11Z</cp:lastPrinted>
  <dcterms:created xsi:type="dcterms:W3CDTF">2009-06-19T08:53:44Z</dcterms:created>
  <dcterms:modified xsi:type="dcterms:W3CDTF">2016-05-09T04:56:31Z</dcterms:modified>
</cp:coreProperties>
</file>