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ek\Documents\tmc\顧客別\CCS\基金予算関係\令和元年\"/>
    </mc:Choice>
  </mc:AlternateContent>
  <xr:revisionPtr revIDLastSave="0" documentId="13_ncr:1_{5A1A9A89-6885-4577-ACEC-26CBC9F5D1E5}" xr6:coauthVersionLast="43" xr6:coauthVersionMax="43" xr10:uidLastSave="{00000000-0000-0000-0000-000000000000}"/>
  <bookViews>
    <workbookView xWindow="-108" yWindow="-108" windowWidth="23256" windowHeight="14616" xr2:uid="{412A21BC-6527-4EC5-9873-A4E80FECB485}"/>
  </bookViews>
  <sheets>
    <sheet name="令和元年度" sheetId="2" r:id="rId1"/>
    <sheet name="R1年度内訳" sheetId="1" r:id="rId2"/>
  </sheets>
  <definedNames>
    <definedName name="_xlnm.Print_Area" localSheetId="0">令和元年度!$A$1:$BM$121</definedName>
    <definedName name="_xlnm.Print_Titles" localSheetId="0">令和元年度!$4:$8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1" i="2" l="1"/>
  <c r="BI40" i="2" l="1"/>
  <c r="AW19" i="2" l="1"/>
  <c r="AW112" i="2"/>
  <c r="BI112" i="2" s="1"/>
  <c r="AQ120" i="2"/>
  <c r="AK120" i="2"/>
  <c r="BI119" i="2"/>
  <c r="Y119" i="2"/>
  <c r="BI117" i="2"/>
  <c r="AQ117" i="2"/>
  <c r="AK117" i="2"/>
  <c r="AE117" i="2"/>
  <c r="S117" i="2"/>
  <c r="M117" i="2"/>
  <c r="Y116" i="2"/>
  <c r="BI115" i="2"/>
  <c r="Y115" i="2"/>
  <c r="Y114" i="2"/>
  <c r="AW114" i="2" s="1"/>
  <c r="BI113" i="2"/>
  <c r="AK113" i="2"/>
  <c r="Y113" i="2"/>
  <c r="BC120" i="2"/>
  <c r="AQ112" i="2"/>
  <c r="AK112" i="2"/>
  <c r="AE112" i="2"/>
  <c r="S112" i="2"/>
  <c r="M112" i="2"/>
  <c r="Y111" i="2"/>
  <c r="AW111" i="2" s="1"/>
  <c r="BI110" i="2"/>
  <c r="Y110" i="2"/>
  <c r="Y109" i="2"/>
  <c r="AW109" i="2" s="1"/>
  <c r="Y108" i="2"/>
  <c r="Y107" i="2"/>
  <c r="AW107" i="2" s="1"/>
  <c r="BI106" i="2"/>
  <c r="Y106" i="2"/>
  <c r="BI105" i="2"/>
  <c r="BI103" i="2"/>
  <c r="AK103" i="2"/>
  <c r="Y103" i="2"/>
  <c r="AK101" i="2"/>
  <c r="Y101" i="2"/>
  <c r="AW101" i="2" s="1"/>
  <c r="BI101" i="2" s="1"/>
  <c r="AK99" i="2"/>
  <c r="Y99" i="2"/>
  <c r="AW99" i="2" s="1"/>
  <c r="BI99" i="2" s="1"/>
  <c r="AQ97" i="2"/>
  <c r="AE97" i="2"/>
  <c r="S97" i="2"/>
  <c r="M97" i="2"/>
  <c r="AK96" i="2"/>
  <c r="AK97" i="2" s="1"/>
  <c r="Y96" i="2"/>
  <c r="Y97" i="2" s="1"/>
  <c r="BI95" i="2"/>
  <c r="AQ94" i="2"/>
  <c r="AE94" i="2"/>
  <c r="S94" i="2"/>
  <c r="M94" i="2"/>
  <c r="AK93" i="2"/>
  <c r="AK94" i="2" s="1"/>
  <c r="Y93" i="2"/>
  <c r="AW93" i="2" s="1"/>
  <c r="AW94" i="2" s="1"/>
  <c r="BI92" i="2"/>
  <c r="BI91" i="2"/>
  <c r="BI88" i="2"/>
  <c r="BI87" i="2"/>
  <c r="BI86" i="2"/>
  <c r="BI85" i="2"/>
  <c r="BI84" i="2"/>
  <c r="BI83" i="2"/>
  <c r="BI82" i="2"/>
  <c r="BI81" i="2"/>
  <c r="BI80" i="2"/>
  <c r="BI79" i="2"/>
  <c r="BI78" i="2"/>
  <c r="BI77" i="2"/>
  <c r="BI76" i="2"/>
  <c r="BI75" i="2"/>
  <c r="AW74" i="2"/>
  <c r="BI74" i="2" s="1"/>
  <c r="BI73" i="2"/>
  <c r="BI72" i="2"/>
  <c r="BI71" i="2"/>
  <c r="BI70" i="2"/>
  <c r="BI69" i="2"/>
  <c r="BI68" i="2"/>
  <c r="BI67" i="2"/>
  <c r="AW66" i="2"/>
  <c r="BI66" i="2" s="1"/>
  <c r="AW65" i="2"/>
  <c r="BI65" i="2" s="1"/>
  <c r="BI64" i="2"/>
  <c r="AQ63" i="2"/>
  <c r="AQ89" i="2" s="1"/>
  <c r="BI62" i="2"/>
  <c r="BI61" i="2"/>
  <c r="BI60" i="2"/>
  <c r="BI59" i="2"/>
  <c r="BI58" i="2"/>
  <c r="AK58" i="2"/>
  <c r="Y58" i="2"/>
  <c r="BI57" i="2"/>
  <c r="AK57" i="2"/>
  <c r="Y57" i="2"/>
  <c r="BI56" i="2"/>
  <c r="AK56" i="2"/>
  <c r="Y56" i="2"/>
  <c r="BI55" i="2"/>
  <c r="AK55" i="2"/>
  <c r="Y55" i="2"/>
  <c r="BI54" i="2"/>
  <c r="AK54" i="2"/>
  <c r="Y54" i="2"/>
  <c r="BI53" i="2"/>
  <c r="AK53" i="2"/>
  <c r="Y53" i="2"/>
  <c r="BI52" i="2"/>
  <c r="BI51" i="2"/>
  <c r="BI50" i="2"/>
  <c r="AK50" i="2"/>
  <c r="Y50" i="2"/>
  <c r="BI49" i="2"/>
  <c r="AK49" i="2"/>
  <c r="Y49" i="2"/>
  <c r="BI48" i="2"/>
  <c r="AK48" i="2"/>
  <c r="Y48" i="2"/>
  <c r="BI47" i="2"/>
  <c r="AK47" i="2"/>
  <c r="Y47" i="2"/>
  <c r="BI46" i="2"/>
  <c r="AK46" i="2"/>
  <c r="Y46" i="2"/>
  <c r="AK45" i="2"/>
  <c r="Y45" i="2"/>
  <c r="AW45" i="2" s="1"/>
  <c r="BI45" i="2" s="1"/>
  <c r="BI44" i="2"/>
  <c r="AK44" i="2"/>
  <c r="Y44" i="2"/>
  <c r="BI43" i="2"/>
  <c r="AK43" i="2"/>
  <c r="Y43" i="2"/>
  <c r="BI42" i="2"/>
  <c r="AK42" i="2"/>
  <c r="Y42" i="2"/>
  <c r="BI41" i="2"/>
  <c r="BI39" i="2"/>
  <c r="AK39" i="2"/>
  <c r="Y39" i="2"/>
  <c r="BI38" i="2"/>
  <c r="AK38" i="2"/>
  <c r="Y38" i="2"/>
  <c r="AK37" i="2"/>
  <c r="Y37" i="2"/>
  <c r="BI37" i="2" s="1"/>
  <c r="AK36" i="2"/>
  <c r="Y36" i="2"/>
  <c r="AW36" i="2" s="1"/>
  <c r="BI35" i="2"/>
  <c r="AK35" i="2"/>
  <c r="Y35" i="2"/>
  <c r="AK34" i="2"/>
  <c r="Y34" i="2"/>
  <c r="BI34" i="2" s="1"/>
  <c r="AK33" i="2"/>
  <c r="Y33" i="2"/>
  <c r="AW33" i="2" s="1"/>
  <c r="AE32" i="2"/>
  <c r="S32" i="2"/>
  <c r="M32" i="2"/>
  <c r="AK31" i="2"/>
  <c r="AK89" i="2" s="1"/>
  <c r="AE31" i="2"/>
  <c r="AE89" i="2" s="1"/>
  <c r="Y31" i="2"/>
  <c r="Y89" i="2" s="1"/>
  <c r="S31" i="2"/>
  <c r="S89" i="2" s="1"/>
  <c r="M31" i="2"/>
  <c r="M89" i="2" s="1"/>
  <c r="BI30" i="2"/>
  <c r="AK28" i="2"/>
  <c r="Y28" i="2"/>
  <c r="AW28" i="2" s="1"/>
  <c r="BI27" i="2"/>
  <c r="AK27" i="2"/>
  <c r="Y27" i="2"/>
  <c r="AE26" i="2"/>
  <c r="AK26" i="2" s="1"/>
  <c r="S26" i="2"/>
  <c r="M26" i="2"/>
  <c r="BI25" i="2"/>
  <c r="BI24" i="2"/>
  <c r="BI23" i="2"/>
  <c r="AK23" i="2"/>
  <c r="Y23" i="2"/>
  <c r="BI22" i="2"/>
  <c r="AK22" i="2"/>
  <c r="Y22" i="2"/>
  <c r="Y19" i="2" s="1"/>
  <c r="BI21" i="2"/>
  <c r="AK21" i="2"/>
  <c r="BI20" i="2"/>
  <c r="AK20" i="2"/>
  <c r="BI19" i="2"/>
  <c r="AQ19" i="2"/>
  <c r="AE19" i="2"/>
  <c r="AK19" i="2" s="1"/>
  <c r="M19" i="2"/>
  <c r="AK18" i="2"/>
  <c r="Y18" i="2"/>
  <c r="BI18" i="2" s="1"/>
  <c r="BI17" i="2"/>
  <c r="Y17" i="2"/>
  <c r="BI16" i="2"/>
  <c r="BI15" i="2"/>
  <c r="AK15" i="2"/>
  <c r="Y15" i="2"/>
  <c r="AW14" i="2"/>
  <c r="BI14" i="2" s="1"/>
  <c r="AQ14" i="2"/>
  <c r="AE14" i="2"/>
  <c r="S14" i="2"/>
  <c r="M14" i="2"/>
  <c r="AK13" i="2"/>
  <c r="BC13" i="2" s="1"/>
  <c r="BI13" i="2" s="1"/>
  <c r="Y13" i="2"/>
  <c r="AW13" i="2" s="1"/>
  <c r="AK12" i="2"/>
  <c r="BC12" i="2" s="1"/>
  <c r="Y12" i="2"/>
  <c r="AE98" i="2" l="1"/>
  <c r="Y14" i="2"/>
  <c r="S98" i="2"/>
  <c r="AE118" i="2"/>
  <c r="AE120" i="2" s="1"/>
  <c r="M118" i="2"/>
  <c r="AQ29" i="2"/>
  <c r="Y94" i="2"/>
  <c r="Y112" i="2"/>
  <c r="S118" i="2"/>
  <c r="S120" i="2" s="1"/>
  <c r="AQ90" i="2"/>
  <c r="AQ100" i="2" s="1"/>
  <c r="AQ102" i="2" s="1"/>
  <c r="AQ104" i="2" s="1"/>
  <c r="AQ121" i="2" s="1"/>
  <c r="M29" i="2"/>
  <c r="M90" i="2" s="1"/>
  <c r="M100" i="2" s="1"/>
  <c r="M102" i="2" s="1"/>
  <c r="M104" i="2" s="1"/>
  <c r="S29" i="2"/>
  <c r="S90" i="2" s="1"/>
  <c r="S100" i="2" s="1"/>
  <c r="S102" i="2" s="1"/>
  <c r="S104" i="2" s="1"/>
  <c r="S121" i="2" s="1"/>
  <c r="AW31" i="2"/>
  <c r="AE29" i="2"/>
  <c r="AE90" i="2" s="1"/>
  <c r="AE100" i="2" s="1"/>
  <c r="AE102" i="2" s="1"/>
  <c r="AE104" i="2" s="1"/>
  <c r="Y26" i="2"/>
  <c r="Y29" i="2" s="1"/>
  <c r="Y90" i="2" s="1"/>
  <c r="Y100" i="2" s="1"/>
  <c r="Y102" i="2" s="1"/>
  <c r="Y104" i="2" s="1"/>
  <c r="AK32" i="2"/>
  <c r="BI94" i="2"/>
  <c r="AW116" i="2"/>
  <c r="BI116" i="2" s="1"/>
  <c r="M98" i="2"/>
  <c r="Y98" i="2" s="1"/>
  <c r="AW98" i="2" s="1"/>
  <c r="AQ98" i="2"/>
  <c r="BI111" i="2"/>
  <c r="Y117" i="2"/>
  <c r="AW63" i="2"/>
  <c r="BI63" i="2" s="1"/>
  <c r="BI114" i="2"/>
  <c r="BI107" i="2"/>
  <c r="BI109" i="2"/>
  <c r="AW108" i="2"/>
  <c r="BI108" i="2" s="1"/>
  <c r="AW118" i="2"/>
  <c r="AW120" i="2" s="1"/>
  <c r="BI120" i="2" s="1"/>
  <c r="Y32" i="2"/>
  <c r="M120" i="2"/>
  <c r="BI36" i="2"/>
  <c r="AK98" i="2"/>
  <c r="BI28" i="2"/>
  <c r="AW26" i="2"/>
  <c r="BI26" i="2" s="1"/>
  <c r="BI12" i="2"/>
  <c r="AW12" i="2"/>
  <c r="AW29" i="2" s="1"/>
  <c r="AK14" i="2"/>
  <c r="AK29" i="2" s="1"/>
  <c r="BI32" i="2"/>
  <c r="BI33" i="2"/>
  <c r="AW96" i="2"/>
  <c r="AE121" i="2" l="1"/>
  <c r="Y118" i="2"/>
  <c r="Y120" i="2" s="1"/>
  <c r="Y121" i="2" s="1"/>
  <c r="BI93" i="2"/>
  <c r="BI118" i="2"/>
  <c r="AK90" i="2"/>
  <c r="AK100" i="2" s="1"/>
  <c r="AK102" i="2" s="1"/>
  <c r="AK104" i="2" s="1"/>
  <c r="AK121" i="2" s="1"/>
  <c r="BI29" i="2"/>
  <c r="AW89" i="2"/>
  <c r="BI89" i="2" s="1"/>
  <c r="BI31" i="2"/>
  <c r="AW97" i="2"/>
  <c r="BI97" i="2" s="1"/>
  <c r="BI96" i="2"/>
  <c r="BI98" i="2"/>
  <c r="M121" i="2"/>
  <c r="BC121" i="2"/>
  <c r="AW90" i="2" l="1"/>
  <c r="AW100" i="2" l="1"/>
  <c r="BI90" i="2"/>
  <c r="BI100" i="2" l="1"/>
  <c r="AW102" i="2"/>
  <c r="BI102" i="2" l="1"/>
  <c r="AW104" i="2"/>
  <c r="AW121" i="2" s="1"/>
  <c r="BI104" i="2" l="1"/>
  <c r="BI121" i="2"/>
  <c r="M117" i="1" l="1"/>
  <c r="BC67" i="1" l="1"/>
  <c r="AW67" i="1"/>
  <c r="M28" i="1"/>
  <c r="M89" i="1" s="1"/>
  <c r="AK35" i="1"/>
  <c r="AW35" i="1" s="1"/>
  <c r="Y35" i="1"/>
  <c r="Y32" i="1"/>
  <c r="AK32" i="1"/>
  <c r="AW32" i="1" s="1"/>
  <c r="Y31" i="1"/>
  <c r="BC31" i="1" s="1"/>
  <c r="AK31" i="1"/>
  <c r="AK120" i="1"/>
  <c r="AW119" i="1"/>
  <c r="Y119" i="1"/>
  <c r="BC119" i="1" s="1"/>
  <c r="AQ117" i="1"/>
  <c r="AK117" i="1"/>
  <c r="AE117" i="1"/>
  <c r="S117" i="1"/>
  <c r="AW116" i="1"/>
  <c r="Y116" i="1"/>
  <c r="BC116" i="1" s="1"/>
  <c r="AW115" i="1"/>
  <c r="Y115" i="1"/>
  <c r="BC115" i="1" s="1"/>
  <c r="AW114" i="1"/>
  <c r="Y114" i="1"/>
  <c r="BC114" i="1" s="1"/>
  <c r="AK113" i="1"/>
  <c r="AW113" i="1" s="1"/>
  <c r="Y113" i="1"/>
  <c r="AQ112" i="1"/>
  <c r="AK112" i="1"/>
  <c r="AE112" i="1"/>
  <c r="AE118" i="1" s="1"/>
  <c r="S112" i="1"/>
  <c r="M112" i="1"/>
  <c r="AW111" i="1"/>
  <c r="Y111" i="1"/>
  <c r="BC111" i="1" s="1"/>
  <c r="AW110" i="1"/>
  <c r="Y110" i="1"/>
  <c r="AW109" i="1"/>
  <c r="Y109" i="1"/>
  <c r="BC109" i="1" s="1"/>
  <c r="AW108" i="1"/>
  <c r="Y108" i="1"/>
  <c r="BC108" i="1" s="1"/>
  <c r="AW107" i="1"/>
  <c r="Y107" i="1"/>
  <c r="BC107" i="1" s="1"/>
  <c r="BC106" i="1"/>
  <c r="AW106" i="1"/>
  <c r="Y106" i="1"/>
  <c r="AK103" i="1"/>
  <c r="Y103" i="1"/>
  <c r="AK101" i="1"/>
  <c r="AW101" i="1" s="1"/>
  <c r="Y101" i="1"/>
  <c r="AK99" i="1"/>
  <c r="Y99" i="1"/>
  <c r="AQ97" i="1"/>
  <c r="AE97" i="1"/>
  <c r="S97" i="1"/>
  <c r="M97" i="1"/>
  <c r="AK96" i="1"/>
  <c r="AW96" i="1" s="1"/>
  <c r="AW97" i="1" s="1"/>
  <c r="Y96" i="1"/>
  <c r="Y97" i="1" s="1"/>
  <c r="AQ94" i="1"/>
  <c r="AQ98" i="1" s="1"/>
  <c r="AE94" i="1"/>
  <c r="S94" i="1"/>
  <c r="M94" i="1"/>
  <c r="AK93" i="1"/>
  <c r="AK94" i="1" s="1"/>
  <c r="Y93" i="1"/>
  <c r="AK89" i="1"/>
  <c r="AE89" i="1"/>
  <c r="AW88" i="1"/>
  <c r="BC88" i="1" s="1"/>
  <c r="AQ87" i="1"/>
  <c r="AW87" i="1" s="1"/>
  <c r="BC87" i="1" s="1"/>
  <c r="BC86" i="1"/>
  <c r="AW86" i="1"/>
  <c r="BC85" i="1"/>
  <c r="AW85" i="1"/>
  <c r="BC84" i="1"/>
  <c r="AW84" i="1"/>
  <c r="BC83" i="1"/>
  <c r="AW83" i="1"/>
  <c r="BC82" i="1"/>
  <c r="AW82" i="1"/>
  <c r="BC81" i="1"/>
  <c r="AW81" i="1"/>
  <c r="BC80" i="1"/>
  <c r="AW80" i="1"/>
  <c r="BC79" i="1"/>
  <c r="AW79" i="1"/>
  <c r="BC78" i="1"/>
  <c r="AW78" i="1"/>
  <c r="BC77" i="1"/>
  <c r="AW77" i="1"/>
  <c r="BC76" i="1"/>
  <c r="AW76" i="1"/>
  <c r="BC75" i="1"/>
  <c r="AW75" i="1"/>
  <c r="BC74" i="1"/>
  <c r="AW74" i="1"/>
  <c r="BC73" i="1"/>
  <c r="AW73" i="1"/>
  <c r="BC72" i="1"/>
  <c r="AW72" i="1"/>
  <c r="BC71" i="1"/>
  <c r="AW71" i="1"/>
  <c r="BC70" i="1"/>
  <c r="AW70" i="1"/>
  <c r="BC69" i="1"/>
  <c r="AW69" i="1"/>
  <c r="BC68" i="1"/>
  <c r="AW68" i="1"/>
  <c r="BC66" i="1"/>
  <c r="AW66" i="1"/>
  <c r="BC65" i="1"/>
  <c r="AW65" i="1"/>
  <c r="BC64" i="1"/>
  <c r="AW64" i="1"/>
  <c r="BC63" i="1"/>
  <c r="AW63" i="1"/>
  <c r="BC62" i="1"/>
  <c r="AW62" i="1"/>
  <c r="BC61" i="1"/>
  <c r="AW61" i="1"/>
  <c r="AW60" i="1"/>
  <c r="AQ60" i="1"/>
  <c r="AQ89" i="1" s="1"/>
  <c r="Y59" i="1"/>
  <c r="BC59" i="1" s="1"/>
  <c r="Y58" i="1"/>
  <c r="BC58" i="1" s="1"/>
  <c r="AW57" i="1"/>
  <c r="Y57" i="1"/>
  <c r="BC57" i="1" s="1"/>
  <c r="AK56" i="1"/>
  <c r="AW56" i="1" s="1"/>
  <c r="Y56" i="1"/>
  <c r="AK55" i="1"/>
  <c r="AW55" i="1" s="1"/>
  <c r="Y55" i="1"/>
  <c r="AK54" i="1"/>
  <c r="AW54" i="1" s="1"/>
  <c r="Y54" i="1"/>
  <c r="BC54" i="1" s="1"/>
  <c r="AW53" i="1"/>
  <c r="Y53" i="1"/>
  <c r="BC53" i="1" s="1"/>
  <c r="AK52" i="1"/>
  <c r="Y52" i="1"/>
  <c r="AK51" i="1"/>
  <c r="AW51" i="1" s="1"/>
  <c r="Y51" i="1"/>
  <c r="AK50" i="1"/>
  <c r="AW50" i="1" s="1"/>
  <c r="Y50" i="1"/>
  <c r="BC50" i="1" s="1"/>
  <c r="AK49" i="1"/>
  <c r="AW49" i="1" s="1"/>
  <c r="Y49" i="1"/>
  <c r="AK48" i="1"/>
  <c r="AW48" i="1" s="1"/>
  <c r="Y48" i="1"/>
  <c r="BC48" i="1" s="1"/>
  <c r="AK47" i="1"/>
  <c r="AW47" i="1" s="1"/>
  <c r="Y47" i="1"/>
  <c r="AK46" i="1"/>
  <c r="AW46" i="1" s="1"/>
  <c r="Y46" i="1"/>
  <c r="AK45" i="1"/>
  <c r="AW45" i="1" s="1"/>
  <c r="Y45" i="1"/>
  <c r="AK44" i="1"/>
  <c r="Y44" i="1"/>
  <c r="AK43" i="1"/>
  <c r="AW43" i="1" s="1"/>
  <c r="Y43" i="1"/>
  <c r="AK42" i="1"/>
  <c r="Y42" i="1"/>
  <c r="AK41" i="1"/>
  <c r="AW41" i="1" s="1"/>
  <c r="Y41" i="1"/>
  <c r="AK40" i="1"/>
  <c r="AW40" i="1" s="1"/>
  <c r="Y40" i="1"/>
  <c r="AK39" i="1"/>
  <c r="AW39" i="1" s="1"/>
  <c r="Y39" i="1"/>
  <c r="AK38" i="1"/>
  <c r="AW38" i="1" s="1"/>
  <c r="Y38" i="1"/>
  <c r="AK37" i="1"/>
  <c r="AW37" i="1" s="1"/>
  <c r="Y37" i="1"/>
  <c r="AK36" i="1"/>
  <c r="AW36" i="1" s="1"/>
  <c r="Y36" i="1"/>
  <c r="AK34" i="1"/>
  <c r="AW34" i="1" s="1"/>
  <c r="Y34" i="1"/>
  <c r="AK33" i="1"/>
  <c r="AW33" i="1" s="1"/>
  <c r="Y33" i="1"/>
  <c r="BC33" i="1" s="1"/>
  <c r="BC30" i="1"/>
  <c r="AK30" i="1"/>
  <c r="AW30" i="1" s="1"/>
  <c r="AK29" i="1"/>
  <c r="BC29" i="1" s="1"/>
  <c r="S28" i="1"/>
  <c r="S89" i="1" s="1"/>
  <c r="AK25" i="1"/>
  <c r="AW25" i="1" s="1"/>
  <c r="Y25" i="1"/>
  <c r="AK24" i="1"/>
  <c r="Y24" i="1"/>
  <c r="AQ23" i="1"/>
  <c r="AE23" i="1"/>
  <c r="AK23" i="1" s="1"/>
  <c r="S23" i="1"/>
  <c r="M23" i="1"/>
  <c r="AK22" i="1"/>
  <c r="AW22" i="1" s="1"/>
  <c r="Y22" i="1"/>
  <c r="BC22" i="1" s="1"/>
  <c r="AK21" i="1"/>
  <c r="AW21" i="1" s="1"/>
  <c r="Y21" i="1"/>
  <c r="BC21" i="1" s="1"/>
  <c r="AK20" i="1"/>
  <c r="Y20" i="1"/>
  <c r="BC20" i="1" s="1"/>
  <c r="AQ19" i="1"/>
  <c r="AE19" i="1"/>
  <c r="AK19" i="1" s="1"/>
  <c r="M19" i="1"/>
  <c r="AK18" i="1"/>
  <c r="AW18" i="1" s="1"/>
  <c r="Y18" i="1"/>
  <c r="AW17" i="1"/>
  <c r="Y17" i="1"/>
  <c r="BC17" i="1" s="1"/>
  <c r="Y16" i="1"/>
  <c r="BC16" i="1" s="1"/>
  <c r="AK15" i="1"/>
  <c r="AW15" i="1" s="1"/>
  <c r="Y15" i="1"/>
  <c r="AQ14" i="1"/>
  <c r="AE14" i="1"/>
  <c r="S14" i="1"/>
  <c r="M14" i="1"/>
  <c r="AK13" i="1"/>
  <c r="AW13" i="1" s="1"/>
  <c r="Y13" i="1"/>
  <c r="BC13" i="1" s="1"/>
  <c r="AK12" i="1"/>
  <c r="Y12" i="1"/>
  <c r="Y23" i="1" l="1"/>
  <c r="BC42" i="1"/>
  <c r="BC44" i="1"/>
  <c r="BC34" i="1"/>
  <c r="BC37" i="1"/>
  <c r="BC39" i="1"/>
  <c r="BC47" i="1"/>
  <c r="S98" i="1"/>
  <c r="Y98" i="1" s="1"/>
  <c r="BC98" i="1" s="1"/>
  <c r="AK97" i="1"/>
  <c r="BC55" i="1"/>
  <c r="BC93" i="1"/>
  <c r="BC94" i="1" s="1"/>
  <c r="Y94" i="1"/>
  <c r="BC99" i="1"/>
  <c r="BC103" i="1"/>
  <c r="S118" i="1"/>
  <c r="S120" i="1" s="1"/>
  <c r="BC96" i="1"/>
  <c r="BC97" i="1" s="1"/>
  <c r="BC32" i="1"/>
  <c r="AE26" i="1"/>
  <c r="AE90" i="1" s="1"/>
  <c r="AQ26" i="1"/>
  <c r="AQ90" i="1" s="1"/>
  <c r="AQ100" i="1" s="1"/>
  <c r="AQ102" i="1" s="1"/>
  <c r="AQ104" i="1" s="1"/>
  <c r="BC25" i="1"/>
  <c r="BC36" i="1"/>
  <c r="BC38" i="1"/>
  <c r="BC40" i="1"/>
  <c r="BC46" i="1"/>
  <c r="BC51" i="1"/>
  <c r="BC56" i="1"/>
  <c r="BC35" i="1"/>
  <c r="M26" i="1"/>
  <c r="M90" i="1" s="1"/>
  <c r="M100" i="1" s="1"/>
  <c r="M102" i="1" s="1"/>
  <c r="M104" i="1" s="1"/>
  <c r="BC18" i="1"/>
  <c r="AW42" i="1"/>
  <c r="AW44" i="1"/>
  <c r="BC52" i="1"/>
  <c r="AW93" i="1"/>
  <c r="AW94" i="1" s="1"/>
  <c r="AW99" i="1"/>
  <c r="AW103" i="1"/>
  <c r="Y112" i="1"/>
  <c r="BC112" i="1" s="1"/>
  <c r="BC41" i="1"/>
  <c r="BC43" i="1"/>
  <c r="AW52" i="1"/>
  <c r="AW28" i="1" s="1"/>
  <c r="AW89" i="1" s="1"/>
  <c r="AE98" i="1"/>
  <c r="AK98" i="1" s="1"/>
  <c r="AW98" i="1" s="1"/>
  <c r="AW100" i="1" s="1"/>
  <c r="AW102" i="1" s="1"/>
  <c r="BC101" i="1"/>
  <c r="M118" i="1"/>
  <c r="M120" i="1" s="1"/>
  <c r="AQ118" i="1"/>
  <c r="AQ120" i="1" s="1"/>
  <c r="AW117" i="1"/>
  <c r="AK14" i="1"/>
  <c r="AW14" i="1" s="1"/>
  <c r="AW29" i="1"/>
  <c r="S26" i="1"/>
  <c r="S90" i="1" s="1"/>
  <c r="BC15" i="1"/>
  <c r="AW19" i="1"/>
  <c r="AW24" i="1"/>
  <c r="AW23" i="1" s="1"/>
  <c r="BC45" i="1"/>
  <c r="BC49" i="1"/>
  <c r="M98" i="1"/>
  <c r="BC110" i="1"/>
  <c r="BC113" i="1"/>
  <c r="Y117" i="1"/>
  <c r="BC117" i="1" s="1"/>
  <c r="Y28" i="1"/>
  <c r="Y89" i="1" s="1"/>
  <c r="BC60" i="1"/>
  <c r="AK90" i="1"/>
  <c r="BC19" i="1"/>
  <c r="AE120" i="1"/>
  <c r="AW118" i="1"/>
  <c r="AW120" i="1" s="1"/>
  <c r="AW12" i="1"/>
  <c r="Y14" i="1"/>
  <c r="BC14" i="1" s="1"/>
  <c r="Y19" i="1"/>
  <c r="BC12" i="1"/>
  <c r="AW112" i="1"/>
  <c r="AK100" i="1" l="1"/>
  <c r="AK102" i="1" s="1"/>
  <c r="AK104" i="1" s="1"/>
  <c r="AK121" i="1" s="1"/>
  <c r="AE100" i="1"/>
  <c r="AE102" i="1" s="1"/>
  <c r="AE104" i="1" s="1"/>
  <c r="AE121" i="1" s="1"/>
  <c r="S100" i="1"/>
  <c r="S102" i="1" s="1"/>
  <c r="S104" i="1" s="1"/>
  <c r="S121" i="1" s="1"/>
  <c r="BC28" i="1"/>
  <c r="BC89" i="1" s="1"/>
  <c r="Y118" i="1"/>
  <c r="Y120" i="1" s="1"/>
  <c r="AW104" i="1"/>
  <c r="AW121" i="1" s="1"/>
  <c r="AQ121" i="1"/>
  <c r="AW26" i="1"/>
  <c r="AK26" i="1"/>
  <c r="BC24" i="1"/>
  <c r="BC23" i="1" s="1"/>
  <c r="M121" i="1"/>
  <c r="Y26" i="1"/>
  <c r="BC118" i="1" l="1"/>
  <c r="BC120" i="1" s="1"/>
  <c r="Y90" i="1"/>
  <c r="Y100" i="1" s="1"/>
  <c r="Y102" i="1" s="1"/>
  <c r="Y104" i="1" s="1"/>
  <c r="Y121" i="1" s="1"/>
  <c r="BC26" i="1"/>
  <c r="BC90" i="1" s="1"/>
  <c r="BC100" i="1" s="1"/>
  <c r="BC102" i="1" s="1"/>
  <c r="BC104" i="1" s="1"/>
  <c r="BC121" i="1" s="1"/>
</calcChain>
</file>

<file path=xl/sharedStrings.xml><?xml version="1.0" encoding="utf-8"?>
<sst xmlns="http://schemas.openxmlformats.org/spreadsheetml/2006/main" count="928" uniqueCount="140">
  <si>
    <t>公益財団法人　チャイルド・ケモ・サポート基金</t>
    <rPh sb="0" eb="2">
      <t>コウエキ</t>
    </rPh>
    <rPh sb="2" eb="4">
      <t>ザイダン</t>
    </rPh>
    <rPh sb="4" eb="6">
      <t>ホウジン</t>
    </rPh>
    <rPh sb="20" eb="22">
      <t>キキン</t>
    </rPh>
    <phoneticPr fontId="3"/>
  </si>
  <si>
    <t>（単位：円）</t>
    <rPh sb="1" eb="3">
      <t>タンイ</t>
    </rPh>
    <rPh sb="4" eb="5">
      <t>エン</t>
    </rPh>
    <phoneticPr fontId="3"/>
  </si>
  <si>
    <t>会計区分</t>
    <rPh sb="0" eb="2">
      <t>カイケイ</t>
    </rPh>
    <rPh sb="2" eb="4">
      <t>クブン</t>
    </rPh>
    <phoneticPr fontId="3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</si>
  <si>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3"/>
  </si>
  <si>
    <t>収益事業</t>
    <rPh sb="0" eb="2">
      <t>シュウエキ</t>
    </rPh>
    <rPh sb="2" eb="4">
      <t>ジギョウ</t>
    </rPh>
    <phoneticPr fontId="3"/>
  </si>
  <si>
    <t>法人会計</t>
    <rPh sb="0" eb="2">
      <t>ホウジン</t>
    </rPh>
    <rPh sb="2" eb="4">
      <t>カイケイ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</si>
  <si>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</si>
  <si>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法人合計</t>
    <rPh sb="0" eb="2">
      <t>ホウジン</t>
    </rPh>
    <rPh sb="2" eb="4">
      <t>ゴウケイ</t>
    </rPh>
    <phoneticPr fontId="3"/>
  </si>
  <si>
    <t>事業区分</t>
    <rPh sb="0" eb="2">
      <t>ジギョウ</t>
    </rPh>
    <rPh sb="2" eb="4">
      <t>クブン</t>
    </rPh>
    <phoneticPr fontId="3"/>
  </si>
  <si>
    <t>公益目的事業</t>
    <rPh sb="0" eb="2">
      <t>コウエキ</t>
    </rPh>
    <rPh sb="2" eb="4">
      <t>モクテキ</t>
    </rPh>
    <rPh sb="4" eb="6">
      <t>ジギョウ</t>
    </rPh>
    <phoneticPr fontId="3"/>
  </si>
  <si>
    <t>共通</t>
    <rPh sb="0" eb="2">
      <t>キョウツウ</t>
    </rPh>
    <phoneticPr fontId="3"/>
  </si>
  <si>
    <t>公益目的事業会計計</t>
    <rPh sb="0" eb="2">
      <t>コウエキ</t>
    </rPh>
    <rPh sb="2" eb="4">
      <t>モクテキ</t>
    </rPh>
    <rPh sb="4" eb="6">
      <t>ジギョウ</t>
    </rPh>
    <rPh sb="6" eb="8">
      <t>カイケイ</t>
    </rPh>
    <rPh sb="8" eb="9">
      <t>ケイ</t>
    </rPh>
    <phoneticPr fontId="3"/>
  </si>
  <si>
    <t>物品販売事業</t>
    <rPh sb="0" eb="2">
      <t>ブッピン</t>
    </rPh>
    <rPh sb="2" eb="4">
      <t>ハンバイ</t>
    </rPh>
    <rPh sb="4" eb="6">
      <t>ジギョウ</t>
    </rPh>
    <phoneticPr fontId="3"/>
  </si>
  <si>
    <t>収益事業計</t>
    <rPh sb="0" eb="2">
      <t>シュウエキ</t>
    </rPh>
    <rPh sb="2" eb="4">
      <t>ジギョウ</t>
    </rPh>
    <rPh sb="4" eb="5">
      <t>ケイ</t>
    </rPh>
    <phoneticPr fontId="3"/>
  </si>
  <si>
    <t>法人本部</t>
    <rPh sb="0" eb="2">
      <t>ホウジン</t>
    </rPh>
    <rPh sb="2" eb="4">
      <t>ホンブ</t>
    </rPh>
    <phoneticPr fontId="3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</si>
  <si>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</si>
  <si>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経常増減の部</t>
    <rPh sb="0" eb="2">
      <t>ケイツネ</t>
    </rPh>
    <rPh sb="2" eb="4">
      <t>ゾウゲン</t>
    </rPh>
    <rPh sb="5" eb="6">
      <t>ブ</t>
    </rPh>
    <phoneticPr fontId="3"/>
  </si>
  <si>
    <t>経常収益</t>
    <rPh sb="0" eb="2">
      <t>ケイジョウ</t>
    </rPh>
    <rPh sb="2" eb="4">
      <t>シュウエキ</t>
    </rPh>
    <phoneticPr fontId="3"/>
  </si>
  <si>
    <t>①</t>
    <phoneticPr fontId="3"/>
  </si>
  <si>
    <t>基本財産運用益</t>
    <rPh sb="0" eb="2">
      <t>キホン</t>
    </rPh>
    <rPh sb="2" eb="4">
      <t>ザイサン</t>
    </rPh>
    <rPh sb="4" eb="6">
      <t>ウンヨウ</t>
    </rPh>
    <phoneticPr fontId="3"/>
  </si>
  <si>
    <t>(</t>
    <phoneticPr fontId="3"/>
  </si>
  <si>
    <t>)</t>
    <phoneticPr fontId="3"/>
  </si>
  <si>
    <t>②</t>
    <phoneticPr fontId="3"/>
  </si>
  <si>
    <t>特定資産運用益</t>
    <rPh sb="0" eb="2">
      <t>トクテイ</t>
    </rPh>
    <rPh sb="2" eb="4">
      <t>シサン</t>
    </rPh>
    <rPh sb="4" eb="6">
      <t>ウンヨウ</t>
    </rPh>
    <phoneticPr fontId="3"/>
  </si>
  <si>
    <t>事業収益</t>
    <rPh sb="0" eb="2">
      <t>ジギョウ</t>
    </rPh>
    <rPh sb="2" eb="4">
      <t>シュウエキ</t>
    </rPh>
    <phoneticPr fontId="3"/>
  </si>
  <si>
    <t>ハウス運営事業収益</t>
    <rPh sb="3" eb="5">
      <t>ウンエイ</t>
    </rPh>
    <rPh sb="5" eb="7">
      <t>ジギョウ</t>
    </rPh>
    <rPh sb="7" eb="9">
      <t>シュウエキ</t>
    </rPh>
    <phoneticPr fontId="3"/>
  </si>
  <si>
    <t>クリニック事業収益</t>
    <rPh sb="5" eb="7">
      <t>ジギョウ</t>
    </rPh>
    <rPh sb="7" eb="9">
      <t>シュウエキ</t>
    </rPh>
    <phoneticPr fontId="3"/>
  </si>
  <si>
    <t>受取会費</t>
    <rPh sb="0" eb="2">
      <t>ウケトリ</t>
    </rPh>
    <rPh sb="2" eb="4">
      <t>カイヒ</t>
    </rPh>
    <phoneticPr fontId="3"/>
  </si>
  <si>
    <t>③</t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</si>
  <si>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</si>
  <si>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受取寄附金</t>
    <rPh sb="0" eb="2">
      <t>ウケトリ</t>
    </rPh>
    <rPh sb="2" eb="5">
      <t>キフキン</t>
    </rPh>
    <phoneticPr fontId="3"/>
  </si>
  <si>
    <t>受取寄附金振替額</t>
    <rPh sb="0" eb="2">
      <t>ウケトリ</t>
    </rPh>
    <rPh sb="2" eb="5">
      <t>キフキン</t>
    </rPh>
    <rPh sb="5" eb="7">
      <t>フリカエ</t>
    </rPh>
    <rPh sb="7" eb="8">
      <t>ガク</t>
    </rPh>
    <phoneticPr fontId="3"/>
  </si>
  <si>
    <t>募金収益</t>
    <rPh sb="0" eb="2">
      <t>ボキン</t>
    </rPh>
    <rPh sb="2" eb="4">
      <t>シュウエキ</t>
    </rPh>
    <phoneticPr fontId="3"/>
  </si>
  <si>
    <t>⑦</t>
    <phoneticPr fontId="3"/>
  </si>
  <si>
    <t>他会計からの繰入額</t>
    <rPh sb="0" eb="1">
      <t>ホカ</t>
    </rPh>
    <rPh sb="1" eb="3">
      <t>カイケイ</t>
    </rPh>
    <rPh sb="6" eb="8">
      <t>クリイレ</t>
    </rPh>
    <rPh sb="8" eb="9">
      <t>ガク</t>
    </rPh>
    <phoneticPr fontId="3"/>
  </si>
  <si>
    <t>法人会計からの繰入額</t>
    <rPh sb="0" eb="2">
      <t>ホウジン</t>
    </rPh>
    <rPh sb="2" eb="4">
      <t>カイケイ</t>
    </rPh>
    <rPh sb="7" eb="9">
      <t>クリイレ</t>
    </rPh>
    <rPh sb="9" eb="10">
      <t>ガク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</si>
  <si>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</si>
  <si>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経常費用</t>
    <rPh sb="0" eb="2">
      <t>ケイジョウ</t>
    </rPh>
    <rPh sb="2" eb="4">
      <t>ヒヨウ</t>
    </rPh>
    <phoneticPr fontId="3"/>
  </si>
  <si>
    <t>事業費</t>
    <rPh sb="0" eb="3">
      <t>ジギョウヒ</t>
    </rPh>
    <phoneticPr fontId="3"/>
  </si>
  <si>
    <t>仕入高</t>
    <rPh sb="0" eb="2">
      <t>シイレ</t>
    </rPh>
    <rPh sb="2" eb="3">
      <t>ダカ</t>
    </rPh>
    <phoneticPr fontId="3"/>
  </si>
  <si>
    <t>値引・戻し高</t>
    <rPh sb="0" eb="2">
      <t>ネビ</t>
    </rPh>
    <rPh sb="3" eb="4">
      <t>モド</t>
    </rPh>
    <rPh sb="5" eb="6">
      <t>ダカ</t>
    </rPh>
    <phoneticPr fontId="3"/>
  </si>
  <si>
    <t>給料手当</t>
    <rPh sb="0" eb="2">
      <t>キュウリョウ</t>
    </rPh>
    <rPh sb="2" eb="4">
      <t>テアテ</t>
    </rPh>
    <phoneticPr fontId="3"/>
  </si>
  <si>
    <t>臨時雇員賃金</t>
    <rPh sb="0" eb="2">
      <t>リンジ</t>
    </rPh>
    <rPh sb="2" eb="4">
      <t>コイン</t>
    </rPh>
    <rPh sb="4" eb="6">
      <t>チンギン</t>
    </rPh>
    <phoneticPr fontId="3"/>
  </si>
  <si>
    <t>賞与</t>
    <rPh sb="0" eb="2">
      <t>ショウヨ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</si>
  <si>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</si>
  <si>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</si>
  <si>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</si>
  <si>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</si>
  <si>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</si>
  <si>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</si>
  <si>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</si>
  <si>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</si>
  <si>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</si>
  <si>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燃料費</t>
    <rPh sb="0" eb="3">
      <t>ネンリョウヒ</t>
    </rPh>
    <phoneticPr fontId="3"/>
  </si>
  <si>
    <t>光熱水費</t>
    <rPh sb="0" eb="4">
      <t>コウネツスイヒ</t>
    </rPh>
    <phoneticPr fontId="3"/>
  </si>
  <si>
    <t>賃借料</t>
    <rPh sb="0" eb="3">
      <t>チンシャクリョウ</t>
    </rPh>
    <phoneticPr fontId="3"/>
  </si>
  <si>
    <t>諸謝金</t>
    <rPh sb="0" eb="1">
      <t>ショ</t>
    </rPh>
    <rPh sb="1" eb="3">
      <t>シャキン</t>
    </rPh>
    <phoneticPr fontId="3"/>
  </si>
  <si>
    <t>広報費</t>
    <rPh sb="0" eb="2">
      <t>コウホウ</t>
    </rPh>
    <rPh sb="2" eb="3">
      <t>ヒ</t>
    </rPh>
    <phoneticPr fontId="3"/>
  </si>
  <si>
    <t>保険料</t>
    <rPh sb="0" eb="2">
      <t>ホケン</t>
    </rPh>
    <rPh sb="2" eb="3">
      <t>リョウ</t>
    </rPh>
    <phoneticPr fontId="3"/>
  </si>
  <si>
    <t>租税公課</t>
    <rPh sb="0" eb="2">
      <t>ソゼイ</t>
    </rPh>
    <rPh sb="2" eb="4">
      <t>コウカ</t>
    </rPh>
    <phoneticPr fontId="3"/>
  </si>
  <si>
    <t>支払助成金（個人）</t>
    <rPh sb="0" eb="2">
      <t>シハライ</t>
    </rPh>
    <rPh sb="2" eb="5">
      <t>ジョセイキン</t>
    </rPh>
    <rPh sb="6" eb="8">
      <t>コジン</t>
    </rPh>
    <phoneticPr fontId="3"/>
  </si>
  <si>
    <t>支払助成金（団体）</t>
    <rPh sb="0" eb="2">
      <t>シハライ</t>
    </rPh>
    <rPh sb="2" eb="5">
      <t>ジョセイキン</t>
    </rPh>
    <rPh sb="6" eb="8">
      <t>ダンタイ</t>
    </rPh>
    <phoneticPr fontId="3"/>
  </si>
  <si>
    <t>支払助成金（ｸﾘﾆｯｸ）</t>
    <rPh sb="0" eb="2">
      <t>シハライ</t>
    </rPh>
    <rPh sb="2" eb="5">
      <t>ジョセイキン</t>
    </rPh>
    <phoneticPr fontId="3"/>
  </si>
  <si>
    <t>委託費</t>
    <rPh sb="0" eb="2">
      <t>イタク</t>
    </rPh>
    <rPh sb="2" eb="3">
      <t>ヒ</t>
    </rPh>
    <phoneticPr fontId="3"/>
  </si>
  <si>
    <t>雑費</t>
    <rPh sb="0" eb="1">
      <t>ザツ</t>
    </rPh>
    <rPh sb="1" eb="2">
      <t>ヒ</t>
    </rPh>
    <phoneticPr fontId="3"/>
  </si>
  <si>
    <t>支払手数料</t>
    <rPh sb="0" eb="2">
      <t>シハラ</t>
    </rPh>
    <rPh sb="2" eb="5">
      <t>テスウリョウ</t>
    </rPh>
    <phoneticPr fontId="3"/>
  </si>
  <si>
    <t>医療仕入高</t>
    <rPh sb="0" eb="2">
      <t>イリョウ</t>
    </rPh>
    <rPh sb="2" eb="4">
      <t>シイレ</t>
    </rPh>
    <rPh sb="4" eb="5">
      <t>ダカ</t>
    </rPh>
    <phoneticPr fontId="3"/>
  </si>
  <si>
    <t>諸会費</t>
    <rPh sb="0" eb="1">
      <t>ショ</t>
    </rPh>
    <rPh sb="1" eb="3">
      <t>カイヒ</t>
    </rPh>
    <phoneticPr fontId="3"/>
  </si>
  <si>
    <t>管理費</t>
    <rPh sb="0" eb="3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</si>
  <si>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</si>
  <si>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</si>
  <si>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保険料</t>
    <rPh sb="0" eb="3">
      <t>ホケンリョウ</t>
    </rPh>
    <phoneticPr fontId="3"/>
  </si>
  <si>
    <t>管理諸費</t>
    <rPh sb="0" eb="2">
      <t>カンリ</t>
    </rPh>
    <rPh sb="2" eb="4">
      <t>ショヒ</t>
    </rPh>
    <phoneticPr fontId="3"/>
  </si>
  <si>
    <t>雑費</t>
    <rPh sb="0" eb="2">
      <t>ザッピ</t>
    </rPh>
    <phoneticPr fontId="3"/>
  </si>
  <si>
    <t>支払利息</t>
    <rPh sb="0" eb="2">
      <t>シハラ</t>
    </rPh>
    <rPh sb="2" eb="4">
      <t>リソク</t>
    </rPh>
    <phoneticPr fontId="3"/>
  </si>
  <si>
    <t>他会計への繰出額</t>
    <phoneticPr fontId="3"/>
  </si>
  <si>
    <t>(</t>
  </si>
  <si>
    <t>)</t>
  </si>
  <si>
    <t>（</t>
    <phoneticPr fontId="3"/>
  </si>
  <si>
    <t>公益目的事業会計への繰出額</t>
    <rPh sb="0" eb="2">
      <t>コウエキ</t>
    </rPh>
    <rPh sb="2" eb="4">
      <t>モクテキ</t>
    </rPh>
    <rPh sb="4" eb="6">
      <t>ジギョウ</t>
    </rPh>
    <rPh sb="6" eb="8">
      <t>カイケイ</t>
    </rPh>
    <rPh sb="10" eb="12">
      <t>クリダ</t>
    </rPh>
    <rPh sb="12" eb="13">
      <t>ガク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</si>
  <si>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</si>
  <si>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</si>
  <si>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経常外増減の部</t>
    <rPh sb="0" eb="3">
      <t>ケイジョウガイ</t>
    </rPh>
    <rPh sb="3" eb="5">
      <t>ゾウゲン</t>
    </rPh>
    <rPh sb="6" eb="7">
      <t>ブ</t>
    </rPh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</si>
  <si>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</si>
  <si>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</si>
  <si>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</si>
  <si>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</si>
  <si>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雑損失</t>
    <rPh sb="0" eb="1">
      <t>ザツ</t>
    </rPh>
    <rPh sb="1" eb="3">
      <t>ソンシツ</t>
    </rPh>
    <phoneticPr fontId="3"/>
  </si>
  <si>
    <t>経常外損失計</t>
    <rPh sb="0" eb="2">
      <t>ケイジョウ</t>
    </rPh>
    <rPh sb="2" eb="3">
      <t>ガイ</t>
    </rPh>
    <rPh sb="3" eb="5">
      <t>ソンシツ</t>
    </rPh>
    <rPh sb="5" eb="6">
      <t>ケイ</t>
    </rPh>
    <phoneticPr fontId="3"/>
  </si>
  <si>
    <t>当期経常外増減額</t>
    <rPh sb="0" eb="2">
      <t>トウキ</t>
    </rPh>
    <rPh sb="2" eb="4">
      <t>ケイジョウ</t>
    </rPh>
    <rPh sb="4" eb="5">
      <t>ガイ</t>
    </rPh>
    <rPh sb="5" eb="8">
      <t>ゾウゲンガク</t>
    </rPh>
    <phoneticPr fontId="3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</si>
  <si>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3"/>
  </si>
  <si>
    <t>税引前当期一般正味財産増減額</t>
    <rPh sb="0" eb="2">
      <t>ゼイビキ</t>
    </rPh>
    <rPh sb="2" eb="3">
      <t>マエ</t>
    </rPh>
    <rPh sb="3" eb="5">
      <t>トウキ</t>
    </rPh>
    <rPh sb="5" eb="7">
      <t>イッパン</t>
    </rPh>
    <rPh sb="7" eb="9">
      <t>ショウミ</t>
    </rPh>
    <rPh sb="9" eb="11">
      <t>ザイサン</t>
    </rPh>
    <rPh sb="11" eb="14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</si>
  <si>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</si>
  <si>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3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</si>
  <si>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</si>
  <si>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</si>
  <si>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3"/>
  </si>
  <si>
    <t>基本財産運用益計</t>
  </si>
  <si>
    <t>特定資産運用益計</t>
    <phoneticPr fontId="3"/>
  </si>
  <si>
    <t>受取会費計</t>
    <rPh sb="0" eb="2">
      <t>ウケトリ</t>
    </rPh>
    <rPh sb="2" eb="4">
      <t>カイヒ</t>
    </rPh>
    <phoneticPr fontId="3"/>
  </si>
  <si>
    <t>受取補助金等計</t>
  </si>
  <si>
    <t>受取寄付金</t>
    <phoneticPr fontId="3"/>
  </si>
  <si>
    <t>募金収益</t>
    <phoneticPr fontId="3"/>
  </si>
  <si>
    <t>受取寄付金計</t>
  </si>
  <si>
    <t>固定資産受贈益計</t>
  </si>
  <si>
    <t>寄付金振替額</t>
    <phoneticPr fontId="3"/>
  </si>
  <si>
    <t>募金収益振替額</t>
    <phoneticPr fontId="3"/>
  </si>
  <si>
    <t>一般正味財産への振替額計</t>
  </si>
  <si>
    <t>当期指定正味財産増減額</t>
  </si>
  <si>
    <t>指定正味財産期首残高合計</t>
  </si>
  <si>
    <t>指定正味財産期末残高合計</t>
  </si>
  <si>
    <t>正味財産期末残高</t>
    <phoneticPr fontId="3"/>
  </si>
  <si>
    <t>諸会費</t>
    <rPh sb="0" eb="3">
      <t>ショカイヒ</t>
    </rPh>
    <phoneticPr fontId="3"/>
  </si>
  <si>
    <t>福利厚生費</t>
    <rPh sb="0" eb="5">
      <t>フクリコウセイヒ</t>
    </rPh>
    <phoneticPr fontId="3"/>
  </si>
  <si>
    <t>交際費</t>
    <rPh sb="0" eb="3">
      <t>コウサイヒ</t>
    </rPh>
    <phoneticPr fontId="3"/>
  </si>
  <si>
    <t>④</t>
    <phoneticPr fontId="3"/>
  </si>
  <si>
    <t>助成事業</t>
    <rPh sb="0" eb="2">
      <t>ジョセイ</t>
    </rPh>
    <rPh sb="2" eb="4">
      <t>ジギョウ</t>
    </rPh>
    <phoneticPr fontId="3"/>
  </si>
  <si>
    <t>公益目的事業計</t>
    <rPh sb="0" eb="2">
      <t>コウエキ</t>
    </rPh>
    <rPh sb="2" eb="4">
      <t>モクテキ</t>
    </rPh>
    <rPh sb="4" eb="6">
      <t>ジギョウ</t>
    </rPh>
    <rPh sb="6" eb="7">
      <t>ケイ</t>
    </rPh>
    <phoneticPr fontId="3"/>
  </si>
  <si>
    <t>当年度予算</t>
    <rPh sb="0" eb="3">
      <t>トウネンド</t>
    </rPh>
    <rPh sb="3" eb="5">
      <t>ヨサン</t>
    </rPh>
    <phoneticPr fontId="3"/>
  </si>
  <si>
    <t>前年度予算</t>
    <rPh sb="0" eb="3">
      <t>ゼンネンド</t>
    </rPh>
    <rPh sb="3" eb="5">
      <t>ヨサン</t>
    </rPh>
    <phoneticPr fontId="3"/>
  </si>
  <si>
    <t>増減</t>
    <rPh sb="0" eb="2">
      <t>ゾウゲン</t>
    </rPh>
    <phoneticPr fontId="3"/>
  </si>
  <si>
    <t>受取物品寄付</t>
    <rPh sb="0" eb="2">
      <t>ウケトリ</t>
    </rPh>
    <rPh sb="2" eb="4">
      <t>ブッピン</t>
    </rPh>
    <rPh sb="4" eb="6">
      <t>キフ</t>
    </rPh>
    <phoneticPr fontId="3"/>
  </si>
  <si>
    <t>他会計からの繰入額</t>
    <rPh sb="0" eb="1">
      <t>タ</t>
    </rPh>
    <rPh sb="1" eb="3">
      <t>カイケイ</t>
    </rPh>
    <rPh sb="6" eb="7">
      <t>ク</t>
    </rPh>
    <rPh sb="7" eb="8">
      <t>イ</t>
    </rPh>
    <rPh sb="8" eb="9">
      <t>ガク</t>
    </rPh>
    <phoneticPr fontId="3"/>
  </si>
  <si>
    <t>　　　　</t>
    <phoneticPr fontId="3"/>
  </si>
  <si>
    <t>法人会計からの繰入額</t>
    <rPh sb="0" eb="2">
      <t>ホウジン</t>
    </rPh>
    <rPh sb="2" eb="4">
      <t>カイケイ</t>
    </rPh>
    <rPh sb="7" eb="8">
      <t>ク</t>
    </rPh>
    <rPh sb="8" eb="9">
      <t>イ</t>
    </rPh>
    <rPh sb="9" eb="10">
      <t>ガク</t>
    </rPh>
    <phoneticPr fontId="3"/>
  </si>
  <si>
    <t>⑤</t>
    <phoneticPr fontId="3"/>
  </si>
  <si>
    <t>受取利息</t>
    <rPh sb="0" eb="2">
      <t>ウケトリ</t>
    </rPh>
    <rPh sb="2" eb="4">
      <t>リソク</t>
    </rPh>
    <phoneticPr fontId="3"/>
  </si>
  <si>
    <t>事業仕入高</t>
    <rPh sb="0" eb="2">
      <t>ジギョウ</t>
    </rPh>
    <rPh sb="2" eb="4">
      <t>シイレ</t>
    </rPh>
    <rPh sb="4" eb="5">
      <t>ダカ</t>
    </rPh>
    <phoneticPr fontId="3"/>
  </si>
  <si>
    <t>法定福利費</t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</si>
  <si>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</si>
  <si>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支払手数料</t>
    <rPh sb="0" eb="2">
      <t>シハライ</t>
    </rPh>
    <rPh sb="2" eb="5">
      <t>テスウリョウ</t>
    </rPh>
    <phoneticPr fontId="3"/>
  </si>
  <si>
    <t>支払助成金（個人）</t>
    <rPh sb="0" eb="2">
      <t>シハライ</t>
    </rPh>
    <rPh sb="2" eb="4">
      <t>ジョセイ</t>
    </rPh>
    <rPh sb="4" eb="5">
      <t>キン</t>
    </rPh>
    <rPh sb="6" eb="8">
      <t>コジン</t>
    </rPh>
    <phoneticPr fontId="3"/>
  </si>
  <si>
    <t>支払助成金（団体）</t>
    <rPh sb="0" eb="2">
      <t>シハライ</t>
    </rPh>
    <rPh sb="2" eb="4">
      <t>ジョセイ</t>
    </rPh>
    <rPh sb="4" eb="5">
      <t>キン</t>
    </rPh>
    <rPh sb="6" eb="8">
      <t>ダンタイ</t>
    </rPh>
    <phoneticPr fontId="3"/>
  </si>
  <si>
    <t>医療仕入高</t>
    <rPh sb="0" eb="2">
      <t>イリョウ</t>
    </rPh>
    <rPh sb="2" eb="4">
      <t>シイレ</t>
    </rPh>
    <rPh sb="4" eb="5">
      <t>タカ</t>
    </rPh>
    <phoneticPr fontId="3"/>
  </si>
  <si>
    <t>研修費</t>
    <rPh sb="0" eb="3">
      <t>ケンシュウヒ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</si>
  <si>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</si>
  <si>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特定資産運用益計</t>
  </si>
  <si>
    <t>福利厚生費</t>
    <rPh sb="2" eb="4">
      <t>コウセイ</t>
    </rPh>
    <phoneticPr fontId="3"/>
  </si>
  <si>
    <t>令和1年8月1日～令和2年7月31日　正味財産増減内訳表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rPh sb="19" eb="21">
      <t>ショウミ</t>
    </rPh>
    <rPh sb="21" eb="23">
      <t>ザイサン</t>
    </rPh>
    <rPh sb="23" eb="25">
      <t>ゾウゲン</t>
    </rPh>
    <rPh sb="25" eb="27">
      <t>ウチワケ</t>
    </rPh>
    <rPh sb="27" eb="28">
      <t>ヒョウ</t>
    </rPh>
    <phoneticPr fontId="3"/>
  </si>
  <si>
    <t>令和元年8月1日～令和2年7月31日　正味財産増減予算書</t>
    <rPh sb="0" eb="3">
      <t>レイワガン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rPh sb="19" eb="21">
      <t>ショウミ</t>
    </rPh>
    <rPh sb="21" eb="23">
      <t>ザイサン</t>
    </rPh>
    <rPh sb="23" eb="25">
      <t>ゾウゲン</t>
    </rPh>
    <rPh sb="25" eb="28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</si>
</sst>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38" fontId="4" fillId="0" borderId="0" xfId="1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F4BCC-6CD4-4F80-B89D-0679CF8EEA99}">
  <sheetPr>
    <tabColor indexed="45"/>
  </sheetPr>
  <dimension ref="A3:BT159"/>
  <sheetViews>
    <sheetView tabSelected="1" zoomScaleNormal="100" workbookViewId="0">
      <pane xSplit="11" topLeftCell="AV1" activePane="topRight" state="frozen"/>
      <selection activeCell="S103" sqref="S103:V103"/>
      <selection pane="topRight" activeCell="BS5" sqref="BS5"/>
    </sheetView>
  </sheetViews>
  <sheetFormatPr defaultColWidth="2.77734375" defaultRowHeight="10.8" x14ac:dyDescent="0.2"/>
  <cols>
    <col min="1" max="2" width="2.77734375" style="2"/>
    <col min="3" max="10" width="2.77734375" style="1"/>
    <col min="11" max="11" width="3" style="1" customWidth="1"/>
    <col min="12" max="12" width="3.109375" style="2" hidden="1" customWidth="1"/>
    <col min="13" max="16" width="3.109375" style="1" hidden="1" customWidth="1"/>
    <col min="17" max="18" width="3.109375" style="2" hidden="1" customWidth="1"/>
    <col min="19" max="22" width="3.109375" style="1" hidden="1" customWidth="1"/>
    <col min="23" max="24" width="3.109375" style="2" hidden="1" customWidth="1"/>
    <col min="25" max="28" width="3.109375" style="1" hidden="1" customWidth="1"/>
    <col min="29" max="30" width="3.109375" style="2" hidden="1" customWidth="1"/>
    <col min="31" max="34" width="3.109375" style="1" hidden="1" customWidth="1"/>
    <col min="35" max="36" width="3.109375" style="2" hidden="1" customWidth="1"/>
    <col min="37" max="40" width="3.109375" style="1" hidden="1" customWidth="1"/>
    <col min="41" max="42" width="3.109375" style="2" hidden="1" customWidth="1"/>
    <col min="43" max="45" width="3.109375" style="1" hidden="1" customWidth="1"/>
    <col min="46" max="46" width="3.21875" style="1" hidden="1" customWidth="1"/>
    <col min="47" max="47" width="3.109375" style="2" hidden="1" customWidth="1"/>
    <col min="48" max="60" width="3.109375" style="2" customWidth="1"/>
    <col min="61" max="64" width="3.109375" style="1" customWidth="1"/>
    <col min="65" max="65" width="3.109375" style="2" customWidth="1"/>
    <col min="66" max="67" width="2.77734375" style="1" customWidth="1"/>
    <col min="68" max="16384" width="2.77734375" style="1"/>
  </cols>
  <sheetData>
    <row r="3" spans="1:65" ht="19.2" x14ac:dyDescent="0.2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</row>
    <row r="4" spans="1:65" x14ac:dyDescent="0.2">
      <c r="A4" s="79" t="s">
        <v>139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</row>
    <row r="5" spans="1:6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</row>
    <row r="6" spans="1:65" ht="15" customHeight="1" thickBot="1" x14ac:dyDescent="0.25">
      <c r="C6" s="2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S6" s="2"/>
      <c r="T6" s="2"/>
      <c r="U6" s="2"/>
      <c r="V6" s="2"/>
      <c r="Y6" s="2"/>
      <c r="Z6" s="2"/>
      <c r="AA6" s="2"/>
      <c r="AB6" s="2"/>
      <c r="AE6" s="2"/>
      <c r="AF6" s="2"/>
      <c r="AG6" s="2"/>
      <c r="AH6" s="2"/>
      <c r="AK6" s="2"/>
      <c r="AL6" s="3"/>
      <c r="AM6" s="3"/>
      <c r="AN6" s="3"/>
      <c r="AO6" s="3"/>
      <c r="AQ6" s="2"/>
      <c r="AR6" s="2"/>
      <c r="AS6" s="2"/>
      <c r="AT6" s="2"/>
      <c r="BH6" s="80" t="s">
        <v>1</v>
      </c>
      <c r="BI6" s="80"/>
      <c r="BJ6" s="80"/>
      <c r="BK6" s="80"/>
      <c r="BL6" s="80"/>
      <c r="BM6" s="80"/>
    </row>
    <row r="7" spans="1:65" ht="17.100000000000001" hidden="1" customHeight="1" thickBot="1" x14ac:dyDescent="0.25">
      <c r="A7" s="76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7"/>
      <c r="L7" s="81" t="s">
        <v>9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 t="s">
        <v>4</v>
      </c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76"/>
      <c r="AQ7" s="74"/>
      <c r="AR7" s="74"/>
      <c r="AS7" s="74"/>
      <c r="AT7" s="74"/>
      <c r="AU7" s="77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76"/>
      <c r="BI7" s="74"/>
      <c r="BJ7" s="74"/>
      <c r="BK7" s="74"/>
      <c r="BL7" s="74"/>
      <c r="BM7" s="77"/>
    </row>
    <row r="8" spans="1:65" ht="17.100000000000001" customHeight="1" thickBot="1" x14ac:dyDescent="0.25">
      <c r="A8" s="76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7"/>
      <c r="L8" s="4"/>
      <c r="M8" s="74" t="s">
        <v>116</v>
      </c>
      <c r="N8" s="74"/>
      <c r="O8" s="74"/>
      <c r="P8" s="74"/>
      <c r="Q8" s="5"/>
      <c r="R8" s="4"/>
      <c r="S8" s="74" t="s">
        <v>10</v>
      </c>
      <c r="T8" s="74"/>
      <c r="U8" s="74"/>
      <c r="V8" s="74"/>
      <c r="W8" s="5"/>
      <c r="X8" s="4"/>
      <c r="Y8" s="74" t="s">
        <v>117</v>
      </c>
      <c r="Z8" s="74"/>
      <c r="AA8" s="74"/>
      <c r="AB8" s="74"/>
      <c r="AC8" s="5"/>
      <c r="AD8" s="4"/>
      <c r="AE8" s="74" t="s">
        <v>12</v>
      </c>
      <c r="AF8" s="74"/>
      <c r="AG8" s="74"/>
      <c r="AH8" s="74"/>
      <c r="AI8" s="5"/>
      <c r="AJ8" s="4"/>
      <c r="AK8" s="74" t="s">
        <v>13</v>
      </c>
      <c r="AL8" s="74"/>
      <c r="AM8" s="74"/>
      <c r="AN8" s="74"/>
      <c r="AO8" s="5"/>
      <c r="AP8" s="4"/>
      <c r="AQ8" s="74" t="s">
        <v>14</v>
      </c>
      <c r="AR8" s="74"/>
      <c r="AS8" s="74"/>
      <c r="AT8" s="74"/>
      <c r="AU8" s="5"/>
      <c r="AV8" s="4"/>
      <c r="AW8" s="74" t="s">
        <v>118</v>
      </c>
      <c r="AX8" s="74"/>
      <c r="AY8" s="74"/>
      <c r="AZ8" s="74"/>
      <c r="BA8" s="5"/>
      <c r="BB8" s="41"/>
      <c r="BC8" s="74" t="s">
        <v>119</v>
      </c>
      <c r="BD8" s="74"/>
      <c r="BE8" s="74"/>
      <c r="BF8" s="74"/>
      <c r="BG8" s="41"/>
      <c r="BH8" s="4"/>
      <c r="BI8" s="74" t="s">
        <v>120</v>
      </c>
      <c r="BJ8" s="74"/>
      <c r="BK8" s="74"/>
      <c r="BL8" s="74"/>
      <c r="BM8" s="5"/>
    </row>
    <row r="9" spans="1:65" ht="17.100000000000001" customHeight="1" x14ac:dyDescent="0.2">
      <c r="A9" s="63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6"/>
      <c r="M9" s="7"/>
      <c r="N9" s="7"/>
      <c r="O9" s="7"/>
      <c r="P9" s="7"/>
      <c r="Q9" s="8"/>
      <c r="R9" s="6"/>
      <c r="S9" s="7"/>
      <c r="T9" s="7"/>
      <c r="U9" s="7"/>
      <c r="V9" s="7"/>
      <c r="W9" s="8"/>
      <c r="X9" s="6"/>
      <c r="Y9" s="7"/>
      <c r="Z9" s="7"/>
      <c r="AA9" s="7"/>
      <c r="AB9" s="7"/>
      <c r="AC9" s="8"/>
      <c r="AD9" s="6"/>
      <c r="AE9" s="7"/>
      <c r="AF9" s="7"/>
      <c r="AG9" s="7"/>
      <c r="AH9" s="7"/>
      <c r="AI9" s="8"/>
      <c r="AJ9" s="6"/>
      <c r="AK9" s="7"/>
      <c r="AL9" s="7"/>
      <c r="AM9" s="7"/>
      <c r="AN9" s="7"/>
      <c r="AO9" s="8"/>
      <c r="AP9" s="6"/>
      <c r="AQ9" s="7"/>
      <c r="AR9" s="7"/>
      <c r="AS9" s="7"/>
      <c r="AT9" s="7"/>
      <c r="AU9" s="8"/>
      <c r="AV9" s="6"/>
      <c r="AW9" s="7"/>
      <c r="AX9" s="7"/>
      <c r="AY9" s="7"/>
      <c r="AZ9" s="7"/>
      <c r="BA9" s="8"/>
      <c r="BB9" s="7"/>
      <c r="BC9" s="7"/>
      <c r="BD9" s="7"/>
      <c r="BE9" s="7"/>
      <c r="BF9" s="7"/>
      <c r="BG9" s="7"/>
      <c r="BH9" s="6"/>
      <c r="BI9" s="7"/>
      <c r="BJ9" s="7"/>
      <c r="BK9" s="7"/>
      <c r="BL9" s="7"/>
      <c r="BM9" s="8"/>
    </row>
    <row r="10" spans="1:65" ht="15" customHeight="1" x14ac:dyDescent="0.2">
      <c r="A10" s="75" t="s">
        <v>16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</row>
    <row r="11" spans="1:65" ht="15" customHeight="1" x14ac:dyDescent="0.2">
      <c r="A11" s="9">
        <v>1</v>
      </c>
      <c r="B11" s="57" t="s">
        <v>17</v>
      </c>
      <c r="C11" s="57"/>
      <c r="D11" s="57"/>
      <c r="E11" s="57"/>
      <c r="F11" s="57"/>
      <c r="G11" s="57"/>
      <c r="H11" s="57"/>
      <c r="I11" s="57"/>
      <c r="J11" s="57"/>
      <c r="K11" s="58"/>
      <c r="L11" s="9"/>
      <c r="M11" s="55"/>
      <c r="N11" s="55"/>
      <c r="O11" s="55"/>
      <c r="P11" s="55"/>
      <c r="Q11" s="10"/>
      <c r="R11" s="9"/>
      <c r="S11" s="55"/>
      <c r="T11" s="55"/>
      <c r="U11" s="55"/>
      <c r="V11" s="55"/>
      <c r="W11" s="10"/>
      <c r="X11" s="9"/>
      <c r="Y11" s="55"/>
      <c r="Z11" s="55"/>
      <c r="AA11" s="55"/>
      <c r="AB11" s="55"/>
      <c r="AC11" s="10"/>
      <c r="AD11" s="9"/>
      <c r="AE11" s="55"/>
      <c r="AF11" s="55"/>
      <c r="AG11" s="55"/>
      <c r="AH11" s="55"/>
      <c r="AI11" s="10"/>
      <c r="AJ11" s="9"/>
      <c r="AK11" s="55"/>
      <c r="AL11" s="55"/>
      <c r="AM11" s="55"/>
      <c r="AN11" s="55"/>
      <c r="AO11" s="10"/>
      <c r="AP11" s="9"/>
      <c r="AQ11" s="55"/>
      <c r="AR11" s="55"/>
      <c r="AS11" s="55"/>
      <c r="AT11" s="55"/>
      <c r="AU11" s="10"/>
      <c r="AV11" s="24"/>
      <c r="AW11" s="26"/>
      <c r="AX11" s="26"/>
      <c r="AY11" s="26"/>
      <c r="AZ11" s="26"/>
      <c r="BA11" s="25"/>
      <c r="BB11" s="11"/>
      <c r="BC11" s="11"/>
      <c r="BD11" s="11"/>
      <c r="BE11" s="11"/>
      <c r="BF11" s="11"/>
      <c r="BG11" s="11"/>
      <c r="BH11" s="9"/>
      <c r="BI11" s="55"/>
      <c r="BJ11" s="55"/>
      <c r="BK11" s="55"/>
      <c r="BL11" s="55"/>
      <c r="BM11" s="10"/>
    </row>
    <row r="12" spans="1:65" ht="15" hidden="1" customHeight="1" x14ac:dyDescent="0.2">
      <c r="A12" s="9"/>
      <c r="B12" s="11" t="s">
        <v>18</v>
      </c>
      <c r="C12" s="57" t="s">
        <v>19</v>
      </c>
      <c r="D12" s="57"/>
      <c r="E12" s="57"/>
      <c r="F12" s="57"/>
      <c r="G12" s="57"/>
      <c r="H12" s="57"/>
      <c r="I12" s="57"/>
      <c r="J12" s="57"/>
      <c r="K12" s="58"/>
      <c r="L12" s="12" t="s">
        <v>20</v>
      </c>
      <c r="M12" s="56">
        <v>0</v>
      </c>
      <c r="N12" s="56"/>
      <c r="O12" s="56"/>
      <c r="P12" s="56"/>
      <c r="Q12" s="13" t="s">
        <v>21</v>
      </c>
      <c r="R12" s="12" t="s">
        <v>20</v>
      </c>
      <c r="S12" s="56">
        <v>0</v>
      </c>
      <c r="T12" s="56"/>
      <c r="U12" s="56"/>
      <c r="V12" s="56"/>
      <c r="W12" s="13" t="s">
        <v>21</v>
      </c>
      <c r="X12" s="12" t="s">
        <v>20</v>
      </c>
      <c r="Y12" s="56">
        <f>SUM(M12,S12)</f>
        <v>0</v>
      </c>
      <c r="Z12" s="56"/>
      <c r="AA12" s="56"/>
      <c r="AB12" s="56"/>
      <c r="AC12" s="13" t="s">
        <v>21</v>
      </c>
      <c r="AD12" s="12" t="s">
        <v>20</v>
      </c>
      <c r="AE12" s="56">
        <v>0</v>
      </c>
      <c r="AF12" s="56"/>
      <c r="AG12" s="56"/>
      <c r="AH12" s="56"/>
      <c r="AI12" s="13" t="s">
        <v>21</v>
      </c>
      <c r="AJ12" s="12" t="s">
        <v>20</v>
      </c>
      <c r="AK12" s="56">
        <f>SUM(AE12)</f>
        <v>0</v>
      </c>
      <c r="AL12" s="56"/>
      <c r="AM12" s="56"/>
      <c r="AN12" s="56"/>
      <c r="AO12" s="13" t="s">
        <v>21</v>
      </c>
      <c r="AP12" s="12" t="s">
        <v>20</v>
      </c>
      <c r="AQ12" s="56">
        <v>0</v>
      </c>
      <c r="AR12" s="56"/>
      <c r="AS12" s="56"/>
      <c r="AT12" s="56"/>
      <c r="AU12" s="13" t="s">
        <v>21</v>
      </c>
      <c r="AV12" s="19" t="s">
        <v>20</v>
      </c>
      <c r="AW12" s="56">
        <f>AE12+M12+Y12</f>
        <v>0</v>
      </c>
      <c r="AX12" s="56"/>
      <c r="AY12" s="56"/>
      <c r="AZ12" s="56"/>
      <c r="BA12" s="13" t="s">
        <v>21</v>
      </c>
      <c r="BB12" s="19" t="s">
        <v>20</v>
      </c>
      <c r="BC12" s="56">
        <f>AK12+S12+AE12</f>
        <v>0</v>
      </c>
      <c r="BD12" s="56"/>
      <c r="BE12" s="56"/>
      <c r="BF12" s="56"/>
      <c r="BG12" s="13" t="s">
        <v>21</v>
      </c>
      <c r="BH12" s="12" t="s">
        <v>20</v>
      </c>
      <c r="BI12" s="56" t="e">
        <f>BC12-#REF!</f>
        <v>#REF!</v>
      </c>
      <c r="BJ12" s="56"/>
      <c r="BK12" s="56"/>
      <c r="BL12" s="56"/>
      <c r="BM12" s="13" t="s">
        <v>21</v>
      </c>
    </row>
    <row r="13" spans="1:65" ht="15" hidden="1" customHeight="1" x14ac:dyDescent="0.2">
      <c r="A13" s="9"/>
      <c r="B13" s="11" t="s">
        <v>22</v>
      </c>
      <c r="C13" s="57" t="s">
        <v>23</v>
      </c>
      <c r="D13" s="57"/>
      <c r="E13" s="57"/>
      <c r="F13" s="57"/>
      <c r="G13" s="57"/>
      <c r="H13" s="57"/>
      <c r="I13" s="57"/>
      <c r="J13" s="57"/>
      <c r="K13" s="58"/>
      <c r="L13" s="12" t="s">
        <v>20</v>
      </c>
      <c r="M13" s="56">
        <v>0</v>
      </c>
      <c r="N13" s="56"/>
      <c r="O13" s="56"/>
      <c r="P13" s="56"/>
      <c r="Q13" s="13" t="s">
        <v>21</v>
      </c>
      <c r="R13" s="12" t="s">
        <v>20</v>
      </c>
      <c r="S13" s="56">
        <v>0</v>
      </c>
      <c r="T13" s="56"/>
      <c r="U13" s="56"/>
      <c r="V13" s="56"/>
      <c r="W13" s="13" t="s">
        <v>21</v>
      </c>
      <c r="X13" s="12" t="s">
        <v>20</v>
      </c>
      <c r="Y13" s="56">
        <f t="shared" ref="Y13:Y58" si="0">SUM(M13,S13)</f>
        <v>0</v>
      </c>
      <c r="Z13" s="56"/>
      <c r="AA13" s="56"/>
      <c r="AB13" s="56"/>
      <c r="AC13" s="13" t="s">
        <v>21</v>
      </c>
      <c r="AD13" s="12" t="s">
        <v>20</v>
      </c>
      <c r="AE13" s="56">
        <v>0</v>
      </c>
      <c r="AF13" s="56"/>
      <c r="AG13" s="56"/>
      <c r="AH13" s="56"/>
      <c r="AI13" s="13" t="s">
        <v>21</v>
      </c>
      <c r="AJ13" s="12" t="s">
        <v>20</v>
      </c>
      <c r="AK13" s="56">
        <f t="shared" ref="AK13:AK58" si="1">SUM(AE13)</f>
        <v>0</v>
      </c>
      <c r="AL13" s="56"/>
      <c r="AM13" s="56"/>
      <c r="AN13" s="56"/>
      <c r="AO13" s="13" t="s">
        <v>21</v>
      </c>
      <c r="AP13" s="12" t="s">
        <v>20</v>
      </c>
      <c r="AQ13" s="56">
        <v>0</v>
      </c>
      <c r="AR13" s="56"/>
      <c r="AS13" s="56"/>
      <c r="AT13" s="56"/>
      <c r="AU13" s="13" t="s">
        <v>21</v>
      </c>
      <c r="AV13" s="19" t="s">
        <v>20</v>
      </c>
      <c r="AW13" s="56">
        <f>AE13+M13+Y13</f>
        <v>0</v>
      </c>
      <c r="AX13" s="56"/>
      <c r="AY13" s="56"/>
      <c r="AZ13" s="56"/>
      <c r="BA13" s="13" t="s">
        <v>21</v>
      </c>
      <c r="BB13" s="19" t="s">
        <v>20</v>
      </c>
      <c r="BC13" s="56">
        <f>AK13+S13+AE13</f>
        <v>0</v>
      </c>
      <c r="BD13" s="56"/>
      <c r="BE13" s="56"/>
      <c r="BF13" s="56"/>
      <c r="BG13" s="13" t="s">
        <v>21</v>
      </c>
      <c r="BH13" s="12" t="s">
        <v>20</v>
      </c>
      <c r="BI13" s="56" t="e">
        <f>BC13-#REF!</f>
        <v>#REF!</v>
      </c>
      <c r="BJ13" s="56"/>
      <c r="BK13" s="56"/>
      <c r="BL13" s="56"/>
      <c r="BM13" s="13" t="s">
        <v>21</v>
      </c>
    </row>
    <row r="14" spans="1:65" ht="15" customHeight="1" x14ac:dyDescent="0.2">
      <c r="A14" s="9"/>
      <c r="B14" s="11" t="s">
        <v>18</v>
      </c>
      <c r="C14" s="57" t="s">
        <v>24</v>
      </c>
      <c r="D14" s="57"/>
      <c r="E14" s="57"/>
      <c r="F14" s="57"/>
      <c r="G14" s="57"/>
      <c r="H14" s="57"/>
      <c r="I14" s="57"/>
      <c r="J14" s="57"/>
      <c r="K14" s="58"/>
      <c r="L14" s="12" t="s">
        <v>20</v>
      </c>
      <c r="M14" s="56">
        <f>SUM(M15:P15)</f>
        <v>0</v>
      </c>
      <c r="N14" s="56"/>
      <c r="O14" s="56"/>
      <c r="P14" s="56"/>
      <c r="Q14" s="13" t="s">
        <v>21</v>
      </c>
      <c r="R14" s="12" t="s">
        <v>20</v>
      </c>
      <c r="S14" s="56">
        <f>SUM(S15:V15)</f>
        <v>0</v>
      </c>
      <c r="T14" s="56"/>
      <c r="U14" s="56"/>
      <c r="V14" s="56"/>
      <c r="W14" s="13" t="s">
        <v>21</v>
      </c>
      <c r="X14" s="12" t="s">
        <v>20</v>
      </c>
      <c r="Y14" s="56">
        <f t="shared" si="0"/>
        <v>0</v>
      </c>
      <c r="Z14" s="56"/>
      <c r="AA14" s="56"/>
      <c r="AB14" s="56"/>
      <c r="AC14" s="13" t="s">
        <v>21</v>
      </c>
      <c r="AD14" s="12" t="s">
        <v>20</v>
      </c>
      <c r="AE14" s="56">
        <f>SUM(AE15:AH15)</f>
        <v>0</v>
      </c>
      <c r="AF14" s="56"/>
      <c r="AG14" s="56"/>
      <c r="AH14" s="56"/>
      <c r="AI14" s="13" t="s">
        <v>21</v>
      </c>
      <c r="AJ14" s="12" t="s">
        <v>20</v>
      </c>
      <c r="AK14" s="56">
        <f t="shared" si="1"/>
        <v>0</v>
      </c>
      <c r="AL14" s="56"/>
      <c r="AM14" s="56"/>
      <c r="AN14" s="56"/>
      <c r="AO14" s="13" t="s">
        <v>21</v>
      </c>
      <c r="AP14" s="12" t="s">
        <v>20</v>
      </c>
      <c r="AQ14" s="56">
        <f>SUM(AQ15:AT15)</f>
        <v>0</v>
      </c>
      <c r="AR14" s="56"/>
      <c r="AS14" s="56"/>
      <c r="AT14" s="56"/>
      <c r="AU14" s="13" t="s">
        <v>21</v>
      </c>
      <c r="AV14" s="19" t="s">
        <v>20</v>
      </c>
      <c r="AW14" s="56">
        <f>AW15+AW16</f>
        <v>30000000</v>
      </c>
      <c r="AX14" s="56"/>
      <c r="AY14" s="56"/>
      <c r="AZ14" s="56"/>
      <c r="BA14" s="13" t="s">
        <v>21</v>
      </c>
      <c r="BB14" s="19" t="s">
        <v>20</v>
      </c>
      <c r="BC14" s="56">
        <v>67518000</v>
      </c>
      <c r="BD14" s="56"/>
      <c r="BE14" s="56"/>
      <c r="BF14" s="56"/>
      <c r="BG14" s="13" t="s">
        <v>21</v>
      </c>
      <c r="BH14" s="12" t="s">
        <v>20</v>
      </c>
      <c r="BI14" s="56">
        <f>AW14-BC14</f>
        <v>-37518000</v>
      </c>
      <c r="BJ14" s="56"/>
      <c r="BK14" s="56"/>
      <c r="BL14" s="56"/>
      <c r="BM14" s="13" t="s">
        <v>21</v>
      </c>
    </row>
    <row r="15" spans="1:65" ht="15" customHeight="1" x14ac:dyDescent="0.2">
      <c r="A15" s="9"/>
      <c r="B15" s="11"/>
      <c r="C15" s="14"/>
      <c r="D15" s="14"/>
      <c r="E15" s="57" t="s">
        <v>25</v>
      </c>
      <c r="F15" s="57"/>
      <c r="G15" s="57"/>
      <c r="H15" s="57"/>
      <c r="I15" s="57"/>
      <c r="J15" s="57"/>
      <c r="K15" s="58"/>
      <c r="L15" s="9"/>
      <c r="M15" s="55"/>
      <c r="N15" s="55"/>
      <c r="O15" s="55"/>
      <c r="P15" s="55"/>
      <c r="Q15" s="10"/>
      <c r="R15" s="9"/>
      <c r="S15" s="55"/>
      <c r="T15" s="55"/>
      <c r="U15" s="55"/>
      <c r="V15" s="55"/>
      <c r="W15" s="10"/>
      <c r="X15" s="9"/>
      <c r="Y15" s="55">
        <f t="shared" si="0"/>
        <v>0</v>
      </c>
      <c r="Z15" s="55"/>
      <c r="AA15" s="55"/>
      <c r="AB15" s="55"/>
      <c r="AC15" s="10"/>
      <c r="AD15" s="9"/>
      <c r="AE15" s="55"/>
      <c r="AF15" s="55"/>
      <c r="AG15" s="55"/>
      <c r="AH15" s="55"/>
      <c r="AI15" s="10"/>
      <c r="AJ15" s="9"/>
      <c r="AK15" s="55">
        <f t="shared" si="1"/>
        <v>0</v>
      </c>
      <c r="AL15" s="55"/>
      <c r="AM15" s="55"/>
      <c r="AN15" s="55"/>
      <c r="AO15" s="10"/>
      <c r="AP15" s="9"/>
      <c r="AQ15" s="55"/>
      <c r="AR15" s="55"/>
      <c r="AS15" s="55"/>
      <c r="AT15" s="55"/>
      <c r="AU15" s="10"/>
      <c r="AV15" s="9"/>
      <c r="AW15" s="53">
        <v>5400000</v>
      </c>
      <c r="AX15" s="53"/>
      <c r="AY15" s="53"/>
      <c r="AZ15" s="53"/>
      <c r="BA15" s="38"/>
      <c r="BB15" s="37"/>
      <c r="BC15" s="53">
        <v>7896000</v>
      </c>
      <c r="BD15" s="53"/>
      <c r="BE15" s="53"/>
      <c r="BF15" s="53"/>
      <c r="BG15" s="38"/>
      <c r="BH15" s="37"/>
      <c r="BI15" s="53">
        <f t="shared" ref="BI15:BI80" si="2">AW15-BC15</f>
        <v>-2496000</v>
      </c>
      <c r="BJ15" s="53"/>
      <c r="BK15" s="53"/>
      <c r="BL15" s="53"/>
      <c r="BM15" s="38"/>
    </row>
    <row r="16" spans="1:65" ht="15" customHeight="1" x14ac:dyDescent="0.2">
      <c r="A16" s="9"/>
      <c r="B16" s="11"/>
      <c r="C16" s="14"/>
      <c r="D16" s="14"/>
      <c r="E16" s="57" t="s">
        <v>26</v>
      </c>
      <c r="F16" s="57"/>
      <c r="G16" s="57"/>
      <c r="H16" s="57"/>
      <c r="I16" s="57"/>
      <c r="J16" s="57"/>
      <c r="K16" s="58"/>
      <c r="L16" s="9"/>
      <c r="M16" s="15"/>
      <c r="N16" s="15"/>
      <c r="O16" s="15"/>
      <c r="P16" s="15"/>
      <c r="Q16" s="10"/>
      <c r="R16" s="9"/>
      <c r="S16" s="15"/>
      <c r="T16" s="15"/>
      <c r="U16" s="15"/>
      <c r="V16" s="15"/>
      <c r="W16" s="10"/>
      <c r="X16" s="9"/>
      <c r="Y16" s="15"/>
      <c r="Z16" s="15"/>
      <c r="AA16" s="15"/>
      <c r="AB16" s="15"/>
      <c r="AC16" s="10"/>
      <c r="AD16" s="9"/>
      <c r="AE16" s="15"/>
      <c r="AF16" s="15"/>
      <c r="AG16" s="15"/>
      <c r="AH16" s="15"/>
      <c r="AI16" s="10"/>
      <c r="AJ16" s="9"/>
      <c r="AK16" s="15"/>
      <c r="AL16" s="15"/>
      <c r="AM16" s="15"/>
      <c r="AN16" s="15"/>
      <c r="AO16" s="10"/>
      <c r="AP16" s="9"/>
      <c r="AQ16" s="15"/>
      <c r="AR16" s="15"/>
      <c r="AS16" s="15"/>
      <c r="AT16" s="15"/>
      <c r="AU16" s="10"/>
      <c r="AV16" s="9"/>
      <c r="AW16" s="59">
        <v>24600000</v>
      </c>
      <c r="AX16" s="59"/>
      <c r="AY16" s="59"/>
      <c r="AZ16" s="59"/>
      <c r="BA16" s="10"/>
      <c r="BB16" s="9"/>
      <c r="BC16" s="59">
        <v>59622000</v>
      </c>
      <c r="BD16" s="59"/>
      <c r="BE16" s="59"/>
      <c r="BF16" s="59"/>
      <c r="BG16" s="10"/>
      <c r="BH16" s="9"/>
      <c r="BI16" s="59">
        <f t="shared" si="2"/>
        <v>-35022000</v>
      </c>
      <c r="BJ16" s="59"/>
      <c r="BK16" s="59"/>
      <c r="BL16" s="59"/>
      <c r="BM16" s="10"/>
    </row>
    <row r="17" spans="1:65" ht="15" customHeight="1" x14ac:dyDescent="0.2">
      <c r="A17" s="9"/>
      <c r="B17" s="11" t="s">
        <v>22</v>
      </c>
      <c r="C17" s="57" t="s">
        <v>27</v>
      </c>
      <c r="D17" s="57"/>
      <c r="E17" s="57"/>
      <c r="F17" s="57"/>
      <c r="G17" s="57"/>
      <c r="H17" s="57"/>
      <c r="I17" s="57"/>
      <c r="J17" s="57"/>
      <c r="K17" s="58"/>
      <c r="L17" s="12" t="s">
        <v>20</v>
      </c>
      <c r="M17" s="56">
        <v>0</v>
      </c>
      <c r="N17" s="56"/>
      <c r="O17" s="56"/>
      <c r="P17" s="56"/>
      <c r="Q17" s="13" t="s">
        <v>21</v>
      </c>
      <c r="R17" s="12" t="s">
        <v>20</v>
      </c>
      <c r="S17" s="56">
        <v>0</v>
      </c>
      <c r="T17" s="56"/>
      <c r="U17" s="56"/>
      <c r="V17" s="56"/>
      <c r="W17" s="13" t="s">
        <v>21</v>
      </c>
      <c r="X17" s="12" t="s">
        <v>20</v>
      </c>
      <c r="Y17" s="56">
        <f>SUM(M17,S17)</f>
        <v>0</v>
      </c>
      <c r="Z17" s="56"/>
      <c r="AA17" s="56"/>
      <c r="AB17" s="56"/>
      <c r="AC17" s="13" t="s">
        <v>21</v>
      </c>
      <c r="AD17" s="12" t="s">
        <v>20</v>
      </c>
      <c r="AE17" s="56">
        <v>0</v>
      </c>
      <c r="AF17" s="56"/>
      <c r="AG17" s="56"/>
      <c r="AH17" s="56"/>
      <c r="AI17" s="13" t="s">
        <v>21</v>
      </c>
      <c r="AJ17" s="12" t="s">
        <v>20</v>
      </c>
      <c r="AK17" s="56">
        <v>0</v>
      </c>
      <c r="AL17" s="56"/>
      <c r="AM17" s="56"/>
      <c r="AN17" s="56"/>
      <c r="AO17" s="13" t="s">
        <v>21</v>
      </c>
      <c r="AP17" s="12" t="s">
        <v>20</v>
      </c>
      <c r="AQ17" s="56">
        <v>0</v>
      </c>
      <c r="AR17" s="56"/>
      <c r="AS17" s="56"/>
      <c r="AT17" s="56"/>
      <c r="AU17" s="13" t="s">
        <v>21</v>
      </c>
      <c r="AV17" s="12" t="s">
        <v>20</v>
      </c>
      <c r="AW17" s="56">
        <v>330000</v>
      </c>
      <c r="AX17" s="56"/>
      <c r="AY17" s="56"/>
      <c r="AZ17" s="56"/>
      <c r="BA17" s="13" t="s">
        <v>21</v>
      </c>
      <c r="BB17" s="12" t="s">
        <v>20</v>
      </c>
      <c r="BC17" s="56">
        <v>310000</v>
      </c>
      <c r="BD17" s="56"/>
      <c r="BE17" s="56"/>
      <c r="BF17" s="56"/>
      <c r="BG17" s="13" t="s">
        <v>21</v>
      </c>
      <c r="BH17" s="12" t="s">
        <v>20</v>
      </c>
      <c r="BI17" s="56">
        <f t="shared" si="2"/>
        <v>20000</v>
      </c>
      <c r="BJ17" s="56"/>
      <c r="BK17" s="56"/>
      <c r="BL17" s="56"/>
      <c r="BM17" s="13" t="s">
        <v>21</v>
      </c>
    </row>
    <row r="18" spans="1:65" ht="15" customHeight="1" x14ac:dyDescent="0.2">
      <c r="A18" s="9"/>
      <c r="B18" s="11" t="s">
        <v>28</v>
      </c>
      <c r="C18" s="57" t="s">
        <v>29</v>
      </c>
      <c r="D18" s="57"/>
      <c r="E18" s="57"/>
      <c r="F18" s="57"/>
      <c r="G18" s="57"/>
      <c r="H18" s="57"/>
      <c r="I18" s="57"/>
      <c r="J18" s="57"/>
      <c r="K18" s="58"/>
      <c r="L18" s="12" t="s">
        <v>20</v>
      </c>
      <c r="M18" s="56">
        <v>0</v>
      </c>
      <c r="N18" s="56"/>
      <c r="O18" s="56"/>
      <c r="P18" s="56"/>
      <c r="Q18" s="13" t="s">
        <v>21</v>
      </c>
      <c r="R18" s="12" t="s">
        <v>20</v>
      </c>
      <c r="S18" s="56">
        <v>0</v>
      </c>
      <c r="T18" s="56"/>
      <c r="U18" s="56"/>
      <c r="V18" s="56"/>
      <c r="W18" s="13" t="s">
        <v>21</v>
      </c>
      <c r="X18" s="12" t="s">
        <v>20</v>
      </c>
      <c r="Y18" s="56">
        <f t="shared" si="0"/>
        <v>0</v>
      </c>
      <c r="Z18" s="56"/>
      <c r="AA18" s="56"/>
      <c r="AB18" s="56"/>
      <c r="AC18" s="13" t="s">
        <v>21</v>
      </c>
      <c r="AD18" s="12" t="s">
        <v>20</v>
      </c>
      <c r="AE18" s="56">
        <v>0</v>
      </c>
      <c r="AF18" s="56"/>
      <c r="AG18" s="56"/>
      <c r="AH18" s="56"/>
      <c r="AI18" s="13" t="s">
        <v>21</v>
      </c>
      <c r="AJ18" s="12" t="s">
        <v>20</v>
      </c>
      <c r="AK18" s="56">
        <f t="shared" si="1"/>
        <v>0</v>
      </c>
      <c r="AL18" s="56"/>
      <c r="AM18" s="56"/>
      <c r="AN18" s="56"/>
      <c r="AO18" s="13" t="s">
        <v>21</v>
      </c>
      <c r="AP18" s="12" t="s">
        <v>20</v>
      </c>
      <c r="AQ18" s="56">
        <v>0</v>
      </c>
      <c r="AR18" s="56"/>
      <c r="AS18" s="56"/>
      <c r="AT18" s="56"/>
      <c r="AU18" s="13" t="s">
        <v>21</v>
      </c>
      <c r="AV18" s="12" t="s">
        <v>20</v>
      </c>
      <c r="AW18" s="56">
        <v>400000</v>
      </c>
      <c r="AX18" s="56"/>
      <c r="AY18" s="56"/>
      <c r="AZ18" s="56"/>
      <c r="BA18" s="13" t="s">
        <v>21</v>
      </c>
      <c r="BB18" s="12" t="s">
        <v>20</v>
      </c>
      <c r="BC18" s="56">
        <v>451000</v>
      </c>
      <c r="BD18" s="56"/>
      <c r="BE18" s="56"/>
      <c r="BF18" s="56"/>
      <c r="BG18" s="13" t="s">
        <v>21</v>
      </c>
      <c r="BH18" s="12" t="s">
        <v>20</v>
      </c>
      <c r="BI18" s="56">
        <f t="shared" si="2"/>
        <v>-51000</v>
      </c>
      <c r="BJ18" s="56"/>
      <c r="BK18" s="56"/>
      <c r="BL18" s="56"/>
      <c r="BM18" s="13" t="s">
        <v>21</v>
      </c>
    </row>
    <row r="19" spans="1:65" ht="15" customHeight="1" x14ac:dyDescent="0.2">
      <c r="A19" s="9"/>
      <c r="B19" s="11" t="s">
        <v>115</v>
      </c>
      <c r="C19" s="57" t="s">
        <v>30</v>
      </c>
      <c r="D19" s="57"/>
      <c r="E19" s="57"/>
      <c r="F19" s="57"/>
      <c r="G19" s="57"/>
      <c r="H19" s="57"/>
      <c r="I19" s="57"/>
      <c r="J19" s="57"/>
      <c r="K19" s="58"/>
      <c r="L19" s="12" t="s">
        <v>20</v>
      </c>
      <c r="M19" s="56">
        <f>SUM(M20:P22)</f>
        <v>7976000</v>
      </c>
      <c r="N19" s="56"/>
      <c r="O19" s="56"/>
      <c r="P19" s="56"/>
      <c r="Q19" s="13" t="s">
        <v>21</v>
      </c>
      <c r="R19" s="12" t="s">
        <v>20</v>
      </c>
      <c r="S19" s="56">
        <v>0</v>
      </c>
      <c r="T19" s="56"/>
      <c r="U19" s="56"/>
      <c r="V19" s="56"/>
      <c r="W19" s="13" t="s">
        <v>21</v>
      </c>
      <c r="X19" s="12" t="s">
        <v>20</v>
      </c>
      <c r="Y19" s="56">
        <f>SUM(Y20:AB22)</f>
        <v>7976000</v>
      </c>
      <c r="Z19" s="56"/>
      <c r="AA19" s="56"/>
      <c r="AB19" s="56"/>
      <c r="AC19" s="13" t="s">
        <v>21</v>
      </c>
      <c r="AD19" s="12" t="s">
        <v>20</v>
      </c>
      <c r="AE19" s="56">
        <f>SUM(AE20:AH22)</f>
        <v>0</v>
      </c>
      <c r="AF19" s="56"/>
      <c r="AG19" s="56"/>
      <c r="AH19" s="56"/>
      <c r="AI19" s="13" t="s">
        <v>21</v>
      </c>
      <c r="AJ19" s="12" t="s">
        <v>20</v>
      </c>
      <c r="AK19" s="56">
        <f t="shared" si="1"/>
        <v>0</v>
      </c>
      <c r="AL19" s="56"/>
      <c r="AM19" s="56"/>
      <c r="AN19" s="56"/>
      <c r="AO19" s="13" t="s">
        <v>21</v>
      </c>
      <c r="AP19" s="12" t="s">
        <v>20</v>
      </c>
      <c r="AQ19" s="56">
        <f>SUM(AQ20:AT22)</f>
        <v>2244000</v>
      </c>
      <c r="AR19" s="56"/>
      <c r="AS19" s="56"/>
      <c r="AT19" s="56"/>
      <c r="AU19" s="13" t="s">
        <v>21</v>
      </c>
      <c r="AV19" s="12" t="s">
        <v>20</v>
      </c>
      <c r="AW19" s="56">
        <f>SUM(AW20:AZ22)</f>
        <v>82167000</v>
      </c>
      <c r="AX19" s="56"/>
      <c r="AY19" s="56"/>
      <c r="AZ19" s="56"/>
      <c r="BA19" s="13" t="s">
        <v>21</v>
      </c>
      <c r="BB19" s="12" t="s">
        <v>20</v>
      </c>
      <c r="BC19" s="56">
        <v>72960000</v>
      </c>
      <c r="BD19" s="56"/>
      <c r="BE19" s="56"/>
      <c r="BF19" s="56"/>
      <c r="BG19" s="13" t="s">
        <v>21</v>
      </c>
      <c r="BH19" s="12" t="s">
        <v>20</v>
      </c>
      <c r="BI19" s="56">
        <f t="shared" si="2"/>
        <v>9207000</v>
      </c>
      <c r="BJ19" s="56"/>
      <c r="BK19" s="56"/>
      <c r="BL19" s="56"/>
      <c r="BM19" s="13" t="s">
        <v>21</v>
      </c>
    </row>
    <row r="20" spans="1:65" ht="15" customHeight="1" x14ac:dyDescent="0.2">
      <c r="A20" s="9"/>
      <c r="B20" s="11"/>
      <c r="C20" s="14"/>
      <c r="D20" s="14"/>
      <c r="E20" s="57" t="s">
        <v>30</v>
      </c>
      <c r="F20" s="57"/>
      <c r="G20" s="57"/>
      <c r="H20" s="57"/>
      <c r="I20" s="57"/>
      <c r="J20" s="57"/>
      <c r="K20" s="58"/>
      <c r="L20" s="9"/>
      <c r="M20" s="70"/>
      <c r="N20" s="70"/>
      <c r="O20" s="70"/>
      <c r="P20" s="70"/>
      <c r="Q20" s="10"/>
      <c r="R20" s="9"/>
      <c r="S20" s="55"/>
      <c r="T20" s="55"/>
      <c r="U20" s="55"/>
      <c r="V20" s="55"/>
      <c r="W20" s="10"/>
      <c r="X20" s="9"/>
      <c r="Y20" s="71"/>
      <c r="Z20" s="71"/>
      <c r="AA20" s="71"/>
      <c r="AB20" s="71"/>
      <c r="AC20" s="10"/>
      <c r="AD20" s="9"/>
      <c r="AE20" s="55"/>
      <c r="AF20" s="55"/>
      <c r="AG20" s="55"/>
      <c r="AH20" s="55"/>
      <c r="AI20" s="10"/>
      <c r="AJ20" s="9"/>
      <c r="AK20" s="55">
        <f t="shared" si="1"/>
        <v>0</v>
      </c>
      <c r="AL20" s="55"/>
      <c r="AM20" s="55"/>
      <c r="AN20" s="55"/>
      <c r="AO20" s="10"/>
      <c r="AP20" s="9"/>
      <c r="AQ20" s="70"/>
      <c r="AR20" s="70"/>
      <c r="AS20" s="70"/>
      <c r="AT20" s="70"/>
      <c r="AU20" s="10"/>
      <c r="AV20" s="9"/>
      <c r="AW20" s="70">
        <v>0</v>
      </c>
      <c r="AX20" s="70"/>
      <c r="AY20" s="70"/>
      <c r="AZ20" s="70"/>
      <c r="BA20" s="10"/>
      <c r="BB20" s="9"/>
      <c r="BC20" s="70">
        <v>0</v>
      </c>
      <c r="BD20" s="70"/>
      <c r="BE20" s="70"/>
      <c r="BF20" s="70"/>
      <c r="BG20" s="10"/>
      <c r="BH20" s="9"/>
      <c r="BI20" s="55">
        <f t="shared" si="2"/>
        <v>0</v>
      </c>
      <c r="BJ20" s="55"/>
      <c r="BK20" s="55"/>
      <c r="BL20" s="55"/>
      <c r="BM20" s="10"/>
    </row>
    <row r="21" spans="1:65" x14ac:dyDescent="0.2">
      <c r="A21" s="9"/>
      <c r="B21" s="11"/>
      <c r="C21" s="14"/>
      <c r="D21" s="14"/>
      <c r="E21" s="57" t="s">
        <v>31</v>
      </c>
      <c r="F21" s="57"/>
      <c r="G21" s="57"/>
      <c r="H21" s="57"/>
      <c r="I21" s="57"/>
      <c r="J21" s="57"/>
      <c r="K21" s="58"/>
      <c r="L21" s="9"/>
      <c r="M21" s="55">
        <v>7976000</v>
      </c>
      <c r="N21" s="55"/>
      <c r="O21" s="55"/>
      <c r="P21" s="55"/>
      <c r="Q21" s="10"/>
      <c r="R21" s="9"/>
      <c r="S21" s="55"/>
      <c r="T21" s="55"/>
      <c r="U21" s="55"/>
      <c r="V21" s="55"/>
      <c r="W21" s="10"/>
      <c r="X21" s="9"/>
      <c r="Y21" s="55">
        <v>7976000</v>
      </c>
      <c r="Z21" s="55"/>
      <c r="AA21" s="55"/>
      <c r="AB21" s="55"/>
      <c r="AC21" s="10"/>
      <c r="AD21" s="9"/>
      <c r="AE21" s="55"/>
      <c r="AF21" s="55"/>
      <c r="AG21" s="55"/>
      <c r="AH21" s="55"/>
      <c r="AI21" s="10"/>
      <c r="AJ21" s="9"/>
      <c r="AK21" s="55">
        <f t="shared" si="1"/>
        <v>0</v>
      </c>
      <c r="AL21" s="55"/>
      <c r="AM21" s="55"/>
      <c r="AN21" s="55"/>
      <c r="AO21" s="10"/>
      <c r="AP21" s="9"/>
      <c r="AQ21" s="55">
        <v>2244000</v>
      </c>
      <c r="AR21" s="55"/>
      <c r="AS21" s="55"/>
      <c r="AT21" s="55"/>
      <c r="AU21" s="10"/>
      <c r="AV21" s="9"/>
      <c r="AW21" s="55">
        <f>33567000+46500000</f>
        <v>80067000</v>
      </c>
      <c r="AX21" s="55"/>
      <c r="AY21" s="55"/>
      <c r="AZ21" s="55"/>
      <c r="BA21" s="10"/>
      <c r="BB21" s="9"/>
      <c r="BC21" s="55">
        <v>70891000</v>
      </c>
      <c r="BD21" s="55"/>
      <c r="BE21" s="55"/>
      <c r="BF21" s="55"/>
      <c r="BG21" s="10"/>
      <c r="BH21" s="9"/>
      <c r="BI21" s="55">
        <f t="shared" si="2"/>
        <v>9176000</v>
      </c>
      <c r="BJ21" s="55"/>
      <c r="BK21" s="55"/>
      <c r="BL21" s="55"/>
      <c r="BM21" s="10"/>
    </row>
    <row r="22" spans="1:65" ht="11.4" thickBot="1" x14ac:dyDescent="0.25">
      <c r="A22" s="9"/>
      <c r="B22" s="11"/>
      <c r="C22" s="14"/>
      <c r="D22" s="14"/>
      <c r="E22" s="57" t="s">
        <v>32</v>
      </c>
      <c r="F22" s="57"/>
      <c r="G22" s="57"/>
      <c r="H22" s="57"/>
      <c r="I22" s="57"/>
      <c r="J22" s="57"/>
      <c r="K22" s="58"/>
      <c r="L22" s="9"/>
      <c r="M22" s="55"/>
      <c r="N22" s="55"/>
      <c r="O22" s="55"/>
      <c r="P22" s="55"/>
      <c r="Q22" s="10"/>
      <c r="R22" s="9"/>
      <c r="S22" s="55"/>
      <c r="T22" s="55"/>
      <c r="U22" s="55"/>
      <c r="V22" s="55"/>
      <c r="W22" s="10"/>
      <c r="X22" s="9"/>
      <c r="Y22" s="55">
        <f t="shared" si="0"/>
        <v>0</v>
      </c>
      <c r="Z22" s="55"/>
      <c r="AA22" s="55"/>
      <c r="AB22" s="55"/>
      <c r="AC22" s="10"/>
      <c r="AD22" s="9"/>
      <c r="AE22" s="55"/>
      <c r="AF22" s="55"/>
      <c r="AG22" s="55"/>
      <c r="AH22" s="55"/>
      <c r="AI22" s="10"/>
      <c r="AJ22" s="9"/>
      <c r="AK22" s="55">
        <f t="shared" si="1"/>
        <v>0</v>
      </c>
      <c r="AL22" s="55"/>
      <c r="AM22" s="55"/>
      <c r="AN22" s="55"/>
      <c r="AO22" s="10"/>
      <c r="AP22" s="9"/>
      <c r="AQ22" s="55"/>
      <c r="AR22" s="55"/>
      <c r="AS22" s="55"/>
      <c r="AT22" s="55"/>
      <c r="AU22" s="10"/>
      <c r="AV22" s="9"/>
      <c r="AW22" s="55">
        <v>2100000</v>
      </c>
      <c r="AX22" s="55"/>
      <c r="AY22" s="55"/>
      <c r="AZ22" s="55"/>
      <c r="BA22" s="10"/>
      <c r="BB22" s="9"/>
      <c r="BC22" s="55">
        <v>2069000</v>
      </c>
      <c r="BD22" s="55"/>
      <c r="BE22" s="55"/>
      <c r="BF22" s="55"/>
      <c r="BG22" s="10"/>
      <c r="BH22" s="9"/>
      <c r="BI22" s="66">
        <f t="shared" si="2"/>
        <v>31000</v>
      </c>
      <c r="BJ22" s="66"/>
      <c r="BK22" s="66"/>
      <c r="BL22" s="66"/>
      <c r="BM22" s="10"/>
    </row>
    <row r="23" spans="1:65" ht="11.25" hidden="1" customHeight="1" x14ac:dyDescent="0.2">
      <c r="A23" s="9"/>
      <c r="B23" s="11"/>
      <c r="C23" s="14"/>
      <c r="D23" s="14"/>
      <c r="E23" s="57" t="s">
        <v>121</v>
      </c>
      <c r="F23" s="57"/>
      <c r="G23" s="57"/>
      <c r="H23" s="57"/>
      <c r="I23" s="57"/>
      <c r="J23" s="57"/>
      <c r="K23" s="58"/>
      <c r="L23" s="9"/>
      <c r="M23" s="55"/>
      <c r="N23" s="55"/>
      <c r="O23" s="55"/>
      <c r="P23" s="55"/>
      <c r="Q23" s="10"/>
      <c r="R23" s="9"/>
      <c r="S23" s="55"/>
      <c r="T23" s="55"/>
      <c r="U23" s="55"/>
      <c r="V23" s="55"/>
      <c r="W23" s="10"/>
      <c r="X23" s="9"/>
      <c r="Y23" s="55">
        <f t="shared" si="0"/>
        <v>0</v>
      </c>
      <c r="Z23" s="55"/>
      <c r="AA23" s="55"/>
      <c r="AB23" s="55"/>
      <c r="AC23" s="10"/>
      <c r="AD23" s="9"/>
      <c r="AE23" s="55"/>
      <c r="AF23" s="55"/>
      <c r="AG23" s="55"/>
      <c r="AH23" s="55"/>
      <c r="AI23" s="10"/>
      <c r="AJ23" s="9"/>
      <c r="AK23" s="55">
        <f t="shared" si="1"/>
        <v>0</v>
      </c>
      <c r="AL23" s="55"/>
      <c r="AM23" s="55"/>
      <c r="AN23" s="55"/>
      <c r="AO23" s="10"/>
      <c r="AP23" s="9"/>
      <c r="AQ23" s="55"/>
      <c r="AR23" s="55"/>
      <c r="AS23" s="55"/>
      <c r="AT23" s="55"/>
      <c r="AU23" s="10"/>
      <c r="AV23" s="24"/>
      <c r="AW23" s="59">
        <v>0</v>
      </c>
      <c r="AX23" s="59"/>
      <c r="AY23" s="59"/>
      <c r="AZ23" s="59"/>
      <c r="BA23" s="25"/>
      <c r="BB23" s="24"/>
      <c r="BC23" s="59">
        <v>0</v>
      </c>
      <c r="BD23" s="59"/>
      <c r="BE23" s="59"/>
      <c r="BF23" s="59"/>
      <c r="BG23" s="25"/>
      <c r="BH23" s="24"/>
      <c r="BI23" s="59">
        <f t="shared" si="2"/>
        <v>0</v>
      </c>
      <c r="BJ23" s="59"/>
      <c r="BK23" s="59"/>
      <c r="BL23" s="59"/>
      <c r="BM23" s="25"/>
    </row>
    <row r="24" spans="1:65" ht="11.25" hidden="1" customHeight="1" x14ac:dyDescent="0.2">
      <c r="A24" s="9"/>
      <c r="B24" s="11" t="s">
        <v>33</v>
      </c>
      <c r="C24" s="14" t="s">
        <v>122</v>
      </c>
      <c r="D24" s="14"/>
      <c r="E24" s="22"/>
      <c r="F24" s="22"/>
      <c r="G24" s="22"/>
      <c r="H24" s="22"/>
      <c r="I24" s="22"/>
      <c r="J24" s="22"/>
      <c r="K24" s="23"/>
      <c r="L24" s="9"/>
      <c r="M24" s="15"/>
      <c r="N24" s="15"/>
      <c r="O24" s="15"/>
      <c r="P24" s="15"/>
      <c r="Q24" s="10"/>
      <c r="R24" s="9"/>
      <c r="S24" s="15"/>
      <c r="T24" s="15"/>
      <c r="U24" s="15"/>
      <c r="V24" s="15"/>
      <c r="W24" s="10"/>
      <c r="X24" s="9"/>
      <c r="Y24" s="15"/>
      <c r="Z24" s="15"/>
      <c r="AA24" s="15"/>
      <c r="AB24" s="15"/>
      <c r="AC24" s="10"/>
      <c r="AD24" s="9"/>
      <c r="AE24" s="15"/>
      <c r="AF24" s="15"/>
      <c r="AG24" s="15"/>
      <c r="AH24" s="15"/>
      <c r="AI24" s="10"/>
      <c r="AJ24" s="9"/>
      <c r="AK24" s="15"/>
      <c r="AL24" s="15"/>
      <c r="AM24" s="15"/>
      <c r="AN24" s="15"/>
      <c r="AO24" s="10"/>
      <c r="AP24" s="9"/>
      <c r="AQ24" s="15"/>
      <c r="AR24" s="15"/>
      <c r="AS24" s="15"/>
      <c r="AT24" s="15"/>
      <c r="AU24" s="10"/>
      <c r="AV24" s="12" t="s">
        <v>20</v>
      </c>
      <c r="AW24" s="56">
        <v>0</v>
      </c>
      <c r="AX24" s="56"/>
      <c r="AY24" s="56"/>
      <c r="AZ24" s="56"/>
      <c r="BA24" s="13" t="s">
        <v>21</v>
      </c>
      <c r="BB24" s="12" t="s">
        <v>20</v>
      </c>
      <c r="BC24" s="56">
        <v>0</v>
      </c>
      <c r="BD24" s="56"/>
      <c r="BE24" s="56"/>
      <c r="BF24" s="56"/>
      <c r="BG24" s="13" t="s">
        <v>21</v>
      </c>
      <c r="BH24" s="24" t="s">
        <v>20</v>
      </c>
      <c r="BI24" s="59">
        <f t="shared" si="2"/>
        <v>0</v>
      </c>
      <c r="BJ24" s="59"/>
      <c r="BK24" s="59"/>
      <c r="BL24" s="59"/>
      <c r="BM24" s="25" t="s">
        <v>21</v>
      </c>
    </row>
    <row r="25" spans="1:65" ht="11.25" hidden="1" customHeight="1" x14ac:dyDescent="0.2">
      <c r="A25" s="9"/>
      <c r="B25" s="11"/>
      <c r="C25" s="14" t="s">
        <v>123</v>
      </c>
      <c r="D25" s="14"/>
      <c r="E25" s="22" t="s">
        <v>124</v>
      </c>
      <c r="F25" s="22"/>
      <c r="G25" s="22"/>
      <c r="H25" s="22"/>
      <c r="I25" s="22"/>
      <c r="J25" s="22"/>
      <c r="K25" s="23"/>
      <c r="L25" s="9"/>
      <c r="M25" s="15"/>
      <c r="N25" s="15"/>
      <c r="O25" s="15"/>
      <c r="P25" s="15"/>
      <c r="Q25" s="10"/>
      <c r="R25" s="9"/>
      <c r="S25" s="15"/>
      <c r="T25" s="15"/>
      <c r="U25" s="15"/>
      <c r="V25" s="15"/>
      <c r="W25" s="10"/>
      <c r="X25" s="9"/>
      <c r="Y25" s="15"/>
      <c r="Z25" s="15"/>
      <c r="AA25" s="15"/>
      <c r="AB25" s="15"/>
      <c r="AC25" s="10"/>
      <c r="AD25" s="9"/>
      <c r="AE25" s="15"/>
      <c r="AF25" s="15"/>
      <c r="AG25" s="15"/>
      <c r="AH25" s="15"/>
      <c r="AI25" s="10"/>
      <c r="AJ25" s="9"/>
      <c r="AK25" s="15"/>
      <c r="AL25" s="15"/>
      <c r="AM25" s="15"/>
      <c r="AN25" s="15"/>
      <c r="AO25" s="10"/>
      <c r="AP25" s="9"/>
      <c r="AQ25" s="15"/>
      <c r="AR25" s="15"/>
      <c r="AS25" s="15"/>
      <c r="AT25" s="15"/>
      <c r="AU25" s="10"/>
      <c r="AV25" s="9"/>
      <c r="AW25" s="55">
        <v>0</v>
      </c>
      <c r="AX25" s="55"/>
      <c r="AY25" s="55"/>
      <c r="AZ25" s="55"/>
      <c r="BA25" s="10"/>
      <c r="BB25" s="9"/>
      <c r="BC25" s="56">
        <v>0</v>
      </c>
      <c r="BD25" s="56"/>
      <c r="BE25" s="56"/>
      <c r="BF25" s="56"/>
      <c r="BG25" s="10"/>
      <c r="BH25" s="9"/>
      <c r="BI25" s="56">
        <f t="shared" si="2"/>
        <v>0</v>
      </c>
      <c r="BJ25" s="56"/>
      <c r="BK25" s="56"/>
      <c r="BL25" s="56"/>
      <c r="BM25" s="10"/>
    </row>
    <row r="26" spans="1:65" ht="15" hidden="1" customHeight="1" x14ac:dyDescent="0.2">
      <c r="A26" s="9"/>
      <c r="B26" s="11" t="s">
        <v>125</v>
      </c>
      <c r="C26" s="57" t="s">
        <v>84</v>
      </c>
      <c r="D26" s="57"/>
      <c r="E26" s="57"/>
      <c r="F26" s="57"/>
      <c r="G26" s="57"/>
      <c r="H26" s="57"/>
      <c r="I26" s="57"/>
      <c r="J26" s="57"/>
      <c r="K26" s="58"/>
      <c r="L26" s="12" t="s">
        <v>20</v>
      </c>
      <c r="M26" s="56">
        <f>SUM(M27:P28)</f>
        <v>0</v>
      </c>
      <c r="N26" s="56"/>
      <c r="O26" s="56"/>
      <c r="P26" s="56"/>
      <c r="Q26" s="13" t="s">
        <v>21</v>
      </c>
      <c r="R26" s="12" t="s">
        <v>20</v>
      </c>
      <c r="S26" s="56">
        <f>SUM(S27:V28)</f>
        <v>0</v>
      </c>
      <c r="T26" s="56"/>
      <c r="U26" s="56"/>
      <c r="V26" s="56"/>
      <c r="W26" s="13" t="s">
        <v>21</v>
      </c>
      <c r="X26" s="12" t="s">
        <v>20</v>
      </c>
      <c r="Y26" s="56">
        <f t="shared" si="0"/>
        <v>0</v>
      </c>
      <c r="Z26" s="56"/>
      <c r="AA26" s="56"/>
      <c r="AB26" s="56"/>
      <c r="AC26" s="13" t="s">
        <v>21</v>
      </c>
      <c r="AD26" s="12" t="s">
        <v>20</v>
      </c>
      <c r="AE26" s="56">
        <f>SUM(AE27:AH28)</f>
        <v>0</v>
      </c>
      <c r="AF26" s="56"/>
      <c r="AG26" s="56"/>
      <c r="AH26" s="56"/>
      <c r="AI26" s="13" t="s">
        <v>21</v>
      </c>
      <c r="AJ26" s="12" t="s">
        <v>20</v>
      </c>
      <c r="AK26" s="56">
        <f t="shared" si="1"/>
        <v>0</v>
      </c>
      <c r="AL26" s="56"/>
      <c r="AM26" s="56"/>
      <c r="AN26" s="56"/>
      <c r="AO26" s="13" t="s">
        <v>21</v>
      </c>
      <c r="AP26" s="12" t="s">
        <v>20</v>
      </c>
      <c r="AQ26" s="56">
        <v>10000</v>
      </c>
      <c r="AR26" s="56"/>
      <c r="AS26" s="56"/>
      <c r="AT26" s="56"/>
      <c r="AU26" s="13" t="s">
        <v>21</v>
      </c>
      <c r="AV26" s="12" t="s">
        <v>20</v>
      </c>
      <c r="AW26" s="56">
        <f>SUM(AW27:AZ28)</f>
        <v>0</v>
      </c>
      <c r="AX26" s="56"/>
      <c r="AY26" s="56"/>
      <c r="AZ26" s="56"/>
      <c r="BA26" s="13" t="s">
        <v>21</v>
      </c>
      <c r="BB26" s="12" t="s">
        <v>20</v>
      </c>
      <c r="BC26" s="56">
        <v>0</v>
      </c>
      <c r="BD26" s="56"/>
      <c r="BE26" s="56"/>
      <c r="BF26" s="56"/>
      <c r="BG26" s="13" t="s">
        <v>21</v>
      </c>
      <c r="BH26" s="12" t="s">
        <v>20</v>
      </c>
      <c r="BI26" s="56">
        <f t="shared" si="2"/>
        <v>0</v>
      </c>
      <c r="BJ26" s="56"/>
      <c r="BK26" s="56"/>
      <c r="BL26" s="56"/>
      <c r="BM26" s="13" t="s">
        <v>21</v>
      </c>
    </row>
    <row r="27" spans="1:65" ht="11.25" hidden="1" customHeight="1" x14ac:dyDescent="0.2">
      <c r="A27" s="9"/>
      <c r="B27" s="17"/>
      <c r="C27" s="18"/>
      <c r="D27" s="14"/>
      <c r="E27" s="57" t="s">
        <v>126</v>
      </c>
      <c r="F27" s="57"/>
      <c r="G27" s="57"/>
      <c r="H27" s="57"/>
      <c r="I27" s="57"/>
      <c r="J27" s="57"/>
      <c r="K27" s="58"/>
      <c r="L27" s="9"/>
      <c r="M27" s="55"/>
      <c r="N27" s="55"/>
      <c r="O27" s="55"/>
      <c r="P27" s="55"/>
      <c r="Q27" s="10"/>
      <c r="R27" s="9"/>
      <c r="S27" s="55"/>
      <c r="T27" s="55"/>
      <c r="U27" s="55"/>
      <c r="V27" s="55"/>
      <c r="W27" s="10"/>
      <c r="X27" s="9"/>
      <c r="Y27" s="55">
        <f t="shared" si="0"/>
        <v>0</v>
      </c>
      <c r="Z27" s="55"/>
      <c r="AA27" s="55"/>
      <c r="AB27" s="55"/>
      <c r="AC27" s="10"/>
      <c r="AD27" s="9"/>
      <c r="AE27" s="55"/>
      <c r="AF27" s="55"/>
      <c r="AG27" s="55"/>
      <c r="AH27" s="55"/>
      <c r="AI27" s="10"/>
      <c r="AJ27" s="9"/>
      <c r="AK27" s="55">
        <f t="shared" si="1"/>
        <v>0</v>
      </c>
      <c r="AL27" s="55"/>
      <c r="AM27" s="55"/>
      <c r="AN27" s="55"/>
      <c r="AO27" s="10"/>
      <c r="AP27" s="9"/>
      <c r="AQ27" s="55">
        <v>10000</v>
      </c>
      <c r="AR27" s="55"/>
      <c r="AS27" s="55"/>
      <c r="AT27" s="55"/>
      <c r="AU27" s="10"/>
      <c r="AV27" s="9"/>
      <c r="AW27" s="55">
        <v>0</v>
      </c>
      <c r="AX27" s="55"/>
      <c r="AY27" s="55"/>
      <c r="AZ27" s="55"/>
      <c r="BA27" s="10"/>
      <c r="BB27" s="9"/>
      <c r="BC27" s="53">
        <v>0</v>
      </c>
      <c r="BD27" s="53"/>
      <c r="BE27" s="53"/>
      <c r="BF27" s="53"/>
      <c r="BG27" s="10"/>
      <c r="BH27" s="9"/>
      <c r="BI27" s="53">
        <f t="shared" si="2"/>
        <v>0</v>
      </c>
      <c r="BJ27" s="53"/>
      <c r="BK27" s="53"/>
      <c r="BL27" s="53"/>
      <c r="BM27" s="10"/>
    </row>
    <row r="28" spans="1:65" ht="12" hidden="1" customHeight="1" thickBot="1" x14ac:dyDescent="0.25">
      <c r="A28" s="9"/>
      <c r="B28" s="17"/>
      <c r="C28" s="18"/>
      <c r="D28" s="14"/>
      <c r="E28" s="57" t="s">
        <v>84</v>
      </c>
      <c r="F28" s="57"/>
      <c r="G28" s="57"/>
      <c r="H28" s="57"/>
      <c r="I28" s="57"/>
      <c r="J28" s="57"/>
      <c r="K28" s="58"/>
      <c r="L28" s="9"/>
      <c r="M28" s="55"/>
      <c r="N28" s="55"/>
      <c r="O28" s="55"/>
      <c r="P28" s="55"/>
      <c r="Q28" s="10"/>
      <c r="R28" s="9"/>
      <c r="S28" s="55"/>
      <c r="T28" s="55"/>
      <c r="U28" s="55"/>
      <c r="V28" s="55"/>
      <c r="W28" s="10"/>
      <c r="X28" s="9"/>
      <c r="Y28" s="55">
        <f t="shared" si="0"/>
        <v>0</v>
      </c>
      <c r="Z28" s="55"/>
      <c r="AA28" s="55"/>
      <c r="AB28" s="55"/>
      <c r="AC28" s="10"/>
      <c r="AD28" s="9"/>
      <c r="AE28" s="55"/>
      <c r="AF28" s="55"/>
      <c r="AG28" s="55"/>
      <c r="AH28" s="55"/>
      <c r="AI28" s="10"/>
      <c r="AJ28" s="9"/>
      <c r="AK28" s="55">
        <f t="shared" si="1"/>
        <v>0</v>
      </c>
      <c r="AL28" s="55"/>
      <c r="AM28" s="55"/>
      <c r="AN28" s="55"/>
      <c r="AO28" s="10"/>
      <c r="AP28" s="9"/>
      <c r="AQ28" s="55"/>
      <c r="AR28" s="55"/>
      <c r="AS28" s="55"/>
      <c r="AT28" s="55"/>
      <c r="AU28" s="10"/>
      <c r="AV28" s="9"/>
      <c r="AW28" s="55">
        <f>SUM(AE28,M28,Y28)</f>
        <v>0</v>
      </c>
      <c r="AX28" s="55"/>
      <c r="AY28" s="55"/>
      <c r="AZ28" s="55"/>
      <c r="BA28" s="10"/>
      <c r="BB28" s="9"/>
      <c r="BC28" s="66">
        <v>0</v>
      </c>
      <c r="BD28" s="66"/>
      <c r="BE28" s="66"/>
      <c r="BF28" s="66"/>
      <c r="BG28" s="10"/>
      <c r="BH28" s="9"/>
      <c r="BI28" s="66">
        <f t="shared" si="2"/>
        <v>0</v>
      </c>
      <c r="BJ28" s="66"/>
      <c r="BK28" s="66"/>
      <c r="BL28" s="66"/>
      <c r="BM28" s="10"/>
    </row>
    <row r="29" spans="1:65" ht="11.4" thickBot="1" x14ac:dyDescent="0.25">
      <c r="A29" s="4"/>
      <c r="B29" s="51" t="s">
        <v>36</v>
      </c>
      <c r="C29" s="51"/>
      <c r="D29" s="51"/>
      <c r="E29" s="51"/>
      <c r="F29" s="51"/>
      <c r="G29" s="51"/>
      <c r="H29" s="51"/>
      <c r="I29" s="51"/>
      <c r="J29" s="51"/>
      <c r="K29" s="52"/>
      <c r="L29" s="4"/>
      <c r="M29" s="50">
        <f>SUM(M12,M13,M14,M17,M18,M19,M26)</f>
        <v>7976000</v>
      </c>
      <c r="N29" s="50"/>
      <c r="O29" s="50"/>
      <c r="P29" s="50"/>
      <c r="Q29" s="5"/>
      <c r="R29" s="4"/>
      <c r="S29" s="50">
        <f>SUM(S12,S13,S14,S17,S18,S19,S26)</f>
        <v>0</v>
      </c>
      <c r="T29" s="50"/>
      <c r="U29" s="50"/>
      <c r="V29" s="50"/>
      <c r="W29" s="5"/>
      <c r="X29" s="4"/>
      <c r="Y29" s="50">
        <f>SUM(Y12,Y13,Y14,Y17,Y18,Y19,Y26)</f>
        <v>7976000</v>
      </c>
      <c r="Z29" s="50"/>
      <c r="AA29" s="50"/>
      <c r="AB29" s="50"/>
      <c r="AC29" s="5"/>
      <c r="AD29" s="4"/>
      <c r="AE29" s="50">
        <f>SUM(AE12,AE13,AE14,AE17,AE18,AE19,AE26)</f>
        <v>0</v>
      </c>
      <c r="AF29" s="50"/>
      <c r="AG29" s="50"/>
      <c r="AH29" s="50"/>
      <c r="AI29" s="5"/>
      <c r="AJ29" s="4"/>
      <c r="AK29" s="50">
        <f>SUM(AK12,AK13,AK14,AK17,AK18,AK19,AK26)</f>
        <v>0</v>
      </c>
      <c r="AL29" s="50"/>
      <c r="AM29" s="50"/>
      <c r="AN29" s="50"/>
      <c r="AO29" s="5"/>
      <c r="AP29" s="4"/>
      <c r="AQ29" s="50">
        <f>SUM(AQ12,AQ13,AQ14,AQ17,AQ18,AQ19,AQ26)</f>
        <v>2254000</v>
      </c>
      <c r="AR29" s="50"/>
      <c r="AS29" s="50"/>
      <c r="AT29" s="50"/>
      <c r="AU29" s="5"/>
      <c r="AV29" s="4"/>
      <c r="AW29" s="50">
        <f>SUM(AW12,AW13,AW14,AW17,AW18,AW19,AW26)</f>
        <v>112897000</v>
      </c>
      <c r="AX29" s="50"/>
      <c r="AY29" s="50"/>
      <c r="AZ29" s="50"/>
      <c r="BA29" s="5"/>
      <c r="BB29" s="4"/>
      <c r="BC29" s="50">
        <v>141239000</v>
      </c>
      <c r="BD29" s="50"/>
      <c r="BE29" s="50"/>
      <c r="BF29" s="50"/>
      <c r="BG29" s="5"/>
      <c r="BH29" s="4"/>
      <c r="BI29" s="66">
        <f t="shared" si="2"/>
        <v>-28342000</v>
      </c>
      <c r="BJ29" s="66"/>
      <c r="BK29" s="66"/>
      <c r="BL29" s="66"/>
      <c r="BM29" s="5"/>
    </row>
    <row r="30" spans="1:65" x14ac:dyDescent="0.2">
      <c r="A30" s="6">
        <v>2</v>
      </c>
      <c r="B30" s="64" t="s">
        <v>37</v>
      </c>
      <c r="C30" s="64"/>
      <c r="D30" s="64"/>
      <c r="E30" s="64"/>
      <c r="F30" s="64"/>
      <c r="G30" s="64"/>
      <c r="H30" s="64"/>
      <c r="I30" s="64"/>
      <c r="J30" s="64"/>
      <c r="K30" s="65"/>
      <c r="L30" s="6"/>
      <c r="M30" s="62"/>
      <c r="N30" s="62"/>
      <c r="O30" s="62"/>
      <c r="P30" s="62"/>
      <c r="Q30" s="8"/>
      <c r="R30" s="6"/>
      <c r="S30" s="62"/>
      <c r="T30" s="62"/>
      <c r="U30" s="62"/>
      <c r="V30" s="62"/>
      <c r="W30" s="8"/>
      <c r="X30" s="9"/>
      <c r="Y30" s="55"/>
      <c r="Z30" s="55"/>
      <c r="AA30" s="55"/>
      <c r="AB30" s="55"/>
      <c r="AC30" s="10"/>
      <c r="AD30" s="6"/>
      <c r="AE30" s="62"/>
      <c r="AF30" s="62"/>
      <c r="AG30" s="62"/>
      <c r="AH30" s="62"/>
      <c r="AI30" s="8"/>
      <c r="AJ30" s="9"/>
      <c r="AK30" s="55"/>
      <c r="AL30" s="55"/>
      <c r="AM30" s="55"/>
      <c r="AN30" s="55"/>
      <c r="AO30" s="10"/>
      <c r="AP30" s="6"/>
      <c r="AQ30" s="62"/>
      <c r="AR30" s="62"/>
      <c r="AS30" s="62"/>
      <c r="AT30" s="62"/>
      <c r="AU30" s="8"/>
      <c r="AV30" s="6"/>
      <c r="AW30" s="55"/>
      <c r="AX30" s="55"/>
      <c r="AY30" s="55"/>
      <c r="AZ30" s="55"/>
      <c r="BA30" s="8"/>
      <c r="BB30" s="6"/>
      <c r="BC30" s="68"/>
      <c r="BD30" s="68"/>
      <c r="BE30" s="68"/>
      <c r="BF30" s="68"/>
      <c r="BG30" s="8"/>
      <c r="BH30" s="6"/>
      <c r="BI30" s="59">
        <f t="shared" si="2"/>
        <v>0</v>
      </c>
      <c r="BJ30" s="59"/>
      <c r="BK30" s="59"/>
      <c r="BL30" s="59"/>
      <c r="BM30" s="8"/>
    </row>
    <row r="31" spans="1:65" x14ac:dyDescent="0.2">
      <c r="A31" s="9"/>
      <c r="B31" s="17" t="s">
        <v>18</v>
      </c>
      <c r="C31" s="69" t="s">
        <v>38</v>
      </c>
      <c r="D31" s="57"/>
      <c r="E31" s="57"/>
      <c r="F31" s="57"/>
      <c r="G31" s="57"/>
      <c r="H31" s="57"/>
      <c r="I31" s="57"/>
      <c r="J31" s="57"/>
      <c r="K31" s="58"/>
      <c r="L31" s="12" t="s">
        <v>20</v>
      </c>
      <c r="M31" s="56" t="e">
        <f>SUM(#REF!,#REF!,M32)</f>
        <v>#REF!</v>
      </c>
      <c r="N31" s="56"/>
      <c r="O31" s="56"/>
      <c r="P31" s="56"/>
      <c r="Q31" s="13" t="s">
        <v>21</v>
      </c>
      <c r="R31" s="12" t="s">
        <v>20</v>
      </c>
      <c r="S31" s="56" t="e">
        <f>SUM(#REF!,#REF!,S32)</f>
        <v>#REF!</v>
      </c>
      <c r="T31" s="56"/>
      <c r="U31" s="56"/>
      <c r="V31" s="56"/>
      <c r="W31" s="13" t="s">
        <v>21</v>
      </c>
      <c r="X31" s="12" t="s">
        <v>20</v>
      </c>
      <c r="Y31" s="56" t="e">
        <f>SUM(#REF!,#REF!,Y32)</f>
        <v>#REF!</v>
      </c>
      <c r="Z31" s="56"/>
      <c r="AA31" s="56"/>
      <c r="AB31" s="56"/>
      <c r="AC31" s="13" t="s">
        <v>21</v>
      </c>
      <c r="AD31" s="12" t="s">
        <v>20</v>
      </c>
      <c r="AE31" s="56" t="e">
        <f>SUM(AE32,#REF!,#REF!)</f>
        <v>#REF!</v>
      </c>
      <c r="AF31" s="56"/>
      <c r="AG31" s="56"/>
      <c r="AH31" s="56"/>
      <c r="AI31" s="13" t="s">
        <v>21</v>
      </c>
      <c r="AJ31" s="12" t="s">
        <v>20</v>
      </c>
      <c r="AK31" s="56" t="e">
        <f>SUM(AK29:AN30,#REF!,#REF!,AK32)</f>
        <v>#REF!</v>
      </c>
      <c r="AL31" s="56"/>
      <c r="AM31" s="56"/>
      <c r="AN31" s="56"/>
      <c r="AO31" s="13" t="s">
        <v>21</v>
      </c>
      <c r="AP31" s="9"/>
      <c r="AQ31" s="55"/>
      <c r="AR31" s="55"/>
      <c r="AS31" s="55"/>
      <c r="AT31" s="55"/>
      <c r="AU31" s="10"/>
      <c r="AV31" s="12" t="s">
        <v>20</v>
      </c>
      <c r="AW31" s="56">
        <f>SUM(AW34:AZ62)</f>
        <v>107313000</v>
      </c>
      <c r="AX31" s="56"/>
      <c r="AY31" s="56"/>
      <c r="AZ31" s="56"/>
      <c r="BA31" s="13" t="s">
        <v>21</v>
      </c>
      <c r="BB31" s="12" t="s">
        <v>20</v>
      </c>
      <c r="BC31" s="56">
        <v>134881000</v>
      </c>
      <c r="BD31" s="56"/>
      <c r="BE31" s="56"/>
      <c r="BF31" s="56"/>
      <c r="BG31" s="13" t="s">
        <v>21</v>
      </c>
      <c r="BH31" s="12" t="s">
        <v>20</v>
      </c>
      <c r="BI31" s="56">
        <f>AW31-BC31</f>
        <v>-27568000</v>
      </c>
      <c r="BJ31" s="56"/>
      <c r="BK31" s="56"/>
      <c r="BL31" s="56"/>
      <c r="BM31" s="13" t="s">
        <v>21</v>
      </c>
    </row>
    <row r="32" spans="1:65" ht="11.25" hidden="1" customHeight="1" x14ac:dyDescent="0.2">
      <c r="A32" s="9"/>
      <c r="B32" s="11"/>
      <c r="C32" s="14"/>
      <c r="D32" s="57" t="s">
        <v>127</v>
      </c>
      <c r="E32" s="57"/>
      <c r="F32" s="57"/>
      <c r="G32" s="57"/>
      <c r="H32" s="57"/>
      <c r="I32" s="57"/>
      <c r="J32" s="57"/>
      <c r="K32" s="58"/>
      <c r="L32" s="9" t="s">
        <v>20</v>
      </c>
      <c r="M32" s="55">
        <f>SUM(M33:P34)</f>
        <v>0</v>
      </c>
      <c r="N32" s="55"/>
      <c r="O32" s="55"/>
      <c r="P32" s="55"/>
      <c r="Q32" s="10" t="s">
        <v>21</v>
      </c>
      <c r="R32" s="9" t="s">
        <v>20</v>
      </c>
      <c r="S32" s="55">
        <f>SUM(S33:V34)</f>
        <v>0</v>
      </c>
      <c r="T32" s="55"/>
      <c r="U32" s="55"/>
      <c r="V32" s="55"/>
      <c r="W32" s="10" t="s">
        <v>21</v>
      </c>
      <c r="X32" s="9" t="s">
        <v>20</v>
      </c>
      <c r="Y32" s="55">
        <f>SUM(Y33:AB34)</f>
        <v>0</v>
      </c>
      <c r="Z32" s="55"/>
      <c r="AA32" s="55"/>
      <c r="AB32" s="55"/>
      <c r="AC32" s="10" t="s">
        <v>21</v>
      </c>
      <c r="AD32" s="9" t="s">
        <v>20</v>
      </c>
      <c r="AE32" s="55">
        <f>SUM(AE33:AH34)</f>
        <v>0</v>
      </c>
      <c r="AF32" s="55"/>
      <c r="AG32" s="55"/>
      <c r="AH32" s="55"/>
      <c r="AI32" s="10" t="s">
        <v>21</v>
      </c>
      <c r="AJ32" s="9" t="s">
        <v>20</v>
      </c>
      <c r="AK32" s="55">
        <f>SUM(AK33:AN34)</f>
        <v>0</v>
      </c>
      <c r="AL32" s="55"/>
      <c r="AM32" s="55"/>
      <c r="AN32" s="55"/>
      <c r="AO32" s="10" t="s">
        <v>21</v>
      </c>
      <c r="AP32" s="9"/>
      <c r="AQ32" s="55"/>
      <c r="AR32" s="55"/>
      <c r="AS32" s="55"/>
      <c r="AT32" s="55"/>
      <c r="AU32" s="10"/>
      <c r="AV32" s="9" t="s">
        <v>20</v>
      </c>
      <c r="AW32" s="55"/>
      <c r="AX32" s="55"/>
      <c r="AY32" s="55"/>
      <c r="AZ32" s="55"/>
      <c r="BA32" s="10" t="s">
        <v>21</v>
      </c>
      <c r="BB32" s="9" t="s">
        <v>20</v>
      </c>
      <c r="BC32" s="53"/>
      <c r="BD32" s="53"/>
      <c r="BE32" s="53"/>
      <c r="BF32" s="53"/>
      <c r="BG32" s="10" t="s">
        <v>21</v>
      </c>
      <c r="BH32" s="9" t="s">
        <v>20</v>
      </c>
      <c r="BI32" s="56">
        <f t="shared" si="2"/>
        <v>0</v>
      </c>
      <c r="BJ32" s="56"/>
      <c r="BK32" s="56"/>
      <c r="BL32" s="56"/>
      <c r="BM32" s="10" t="s">
        <v>21</v>
      </c>
    </row>
    <row r="33" spans="1:65" ht="11.25" hidden="1" customHeight="1" x14ac:dyDescent="0.2">
      <c r="A33" s="9"/>
      <c r="B33" s="11"/>
      <c r="C33" s="14"/>
      <c r="D33" s="22"/>
      <c r="E33" s="57" t="s">
        <v>39</v>
      </c>
      <c r="F33" s="57"/>
      <c r="G33" s="57"/>
      <c r="H33" s="57"/>
      <c r="I33" s="57"/>
      <c r="J33" s="57"/>
      <c r="K33" s="58"/>
      <c r="L33" s="9"/>
      <c r="M33" s="55"/>
      <c r="N33" s="55"/>
      <c r="O33" s="55"/>
      <c r="P33" s="55"/>
      <c r="Q33" s="10"/>
      <c r="R33" s="9"/>
      <c r="S33" s="55"/>
      <c r="T33" s="55"/>
      <c r="U33" s="55"/>
      <c r="V33" s="55"/>
      <c r="W33" s="10"/>
      <c r="X33" s="9"/>
      <c r="Y33" s="55">
        <f t="shared" si="0"/>
        <v>0</v>
      </c>
      <c r="Z33" s="55"/>
      <c r="AA33" s="55"/>
      <c r="AB33" s="55"/>
      <c r="AC33" s="10"/>
      <c r="AD33" s="9"/>
      <c r="AE33" s="55"/>
      <c r="AF33" s="55"/>
      <c r="AG33" s="55"/>
      <c r="AH33" s="55"/>
      <c r="AI33" s="10"/>
      <c r="AJ33" s="9"/>
      <c r="AK33" s="55">
        <f t="shared" si="1"/>
        <v>0</v>
      </c>
      <c r="AL33" s="55"/>
      <c r="AM33" s="55"/>
      <c r="AN33" s="55"/>
      <c r="AO33" s="10"/>
      <c r="AP33" s="9"/>
      <c r="AQ33" s="55"/>
      <c r="AR33" s="55"/>
      <c r="AS33" s="55"/>
      <c r="AT33" s="55"/>
      <c r="AU33" s="10"/>
      <c r="AV33" s="9"/>
      <c r="AW33" s="55">
        <f t="shared" ref="AW33" si="3">SUM(AE33,M33,Y33)</f>
        <v>0</v>
      </c>
      <c r="AX33" s="55"/>
      <c r="AY33" s="55"/>
      <c r="AZ33" s="55"/>
      <c r="BA33" s="10"/>
      <c r="BB33" s="9"/>
      <c r="BC33" s="55">
        <v>0</v>
      </c>
      <c r="BD33" s="55"/>
      <c r="BE33" s="55"/>
      <c r="BF33" s="55"/>
      <c r="BG33" s="10"/>
      <c r="BH33" s="9"/>
      <c r="BI33" s="56">
        <f t="shared" si="2"/>
        <v>0</v>
      </c>
      <c r="BJ33" s="56"/>
      <c r="BK33" s="56"/>
      <c r="BL33" s="56"/>
      <c r="BM33" s="10"/>
    </row>
    <row r="34" spans="1:65" ht="11.25" customHeight="1" x14ac:dyDescent="0.2">
      <c r="A34" s="9"/>
      <c r="B34" s="11"/>
      <c r="C34" s="14"/>
      <c r="D34" s="22"/>
      <c r="E34" s="57" t="s">
        <v>69</v>
      </c>
      <c r="F34" s="57"/>
      <c r="G34" s="57"/>
      <c r="H34" s="57"/>
      <c r="I34" s="57"/>
      <c r="J34" s="57"/>
      <c r="K34" s="58"/>
      <c r="L34" s="9"/>
      <c r="M34" s="55"/>
      <c r="N34" s="55"/>
      <c r="O34" s="55"/>
      <c r="P34" s="55"/>
      <c r="Q34" s="10"/>
      <c r="R34" s="9"/>
      <c r="S34" s="55"/>
      <c r="T34" s="55"/>
      <c r="U34" s="55"/>
      <c r="V34" s="55"/>
      <c r="W34" s="10"/>
      <c r="X34" s="9"/>
      <c r="Y34" s="55">
        <f t="shared" si="0"/>
        <v>0</v>
      </c>
      <c r="Z34" s="55"/>
      <c r="AA34" s="55"/>
      <c r="AB34" s="55"/>
      <c r="AC34" s="10"/>
      <c r="AD34" s="9"/>
      <c r="AE34" s="55"/>
      <c r="AF34" s="55"/>
      <c r="AG34" s="55"/>
      <c r="AH34" s="55"/>
      <c r="AI34" s="10"/>
      <c r="AJ34" s="9"/>
      <c r="AK34" s="55">
        <f t="shared" si="1"/>
        <v>0</v>
      </c>
      <c r="AL34" s="55"/>
      <c r="AM34" s="55"/>
      <c r="AN34" s="55"/>
      <c r="AO34" s="10"/>
      <c r="AP34" s="9"/>
      <c r="AQ34" s="55"/>
      <c r="AR34" s="55"/>
      <c r="AS34" s="55"/>
      <c r="AT34" s="55"/>
      <c r="AU34" s="10"/>
      <c r="AV34" s="9"/>
      <c r="AW34" s="55">
        <v>10800000</v>
      </c>
      <c r="AX34" s="55"/>
      <c r="AY34" s="55"/>
      <c r="AZ34" s="55"/>
      <c r="BA34" s="10"/>
      <c r="BB34" s="9"/>
      <c r="BC34" s="55">
        <v>10800000</v>
      </c>
      <c r="BD34" s="55"/>
      <c r="BE34" s="55"/>
      <c r="BF34" s="55"/>
      <c r="BG34" s="10"/>
      <c r="BH34" s="9"/>
      <c r="BI34" s="53">
        <f t="shared" si="2"/>
        <v>0</v>
      </c>
      <c r="BJ34" s="53"/>
      <c r="BK34" s="53"/>
      <c r="BL34" s="53"/>
      <c r="BM34" s="10"/>
    </row>
    <row r="35" spans="1:65" x14ac:dyDescent="0.2">
      <c r="A35" s="9"/>
      <c r="B35" s="11"/>
      <c r="C35" s="14"/>
      <c r="D35" s="22"/>
      <c r="E35" s="57" t="s">
        <v>41</v>
      </c>
      <c r="F35" s="57"/>
      <c r="G35" s="57"/>
      <c r="H35" s="57"/>
      <c r="I35" s="57"/>
      <c r="J35" s="57"/>
      <c r="K35" s="58"/>
      <c r="L35" s="9"/>
      <c r="M35" s="55">
        <v>1200000</v>
      </c>
      <c r="N35" s="55"/>
      <c r="O35" s="55"/>
      <c r="P35" s="55"/>
      <c r="Q35" s="10"/>
      <c r="R35" s="9"/>
      <c r="S35" s="55"/>
      <c r="T35" s="55"/>
      <c r="U35" s="55"/>
      <c r="V35" s="55"/>
      <c r="W35" s="10"/>
      <c r="X35" s="9"/>
      <c r="Y35" s="55">
        <f>SUM(M35,S35)</f>
        <v>1200000</v>
      </c>
      <c r="Z35" s="55"/>
      <c r="AA35" s="55"/>
      <c r="AB35" s="55"/>
      <c r="AC35" s="10"/>
      <c r="AD35" s="9"/>
      <c r="AE35" s="55"/>
      <c r="AF35" s="55"/>
      <c r="AG35" s="55"/>
      <c r="AH35" s="55"/>
      <c r="AI35" s="10"/>
      <c r="AJ35" s="9"/>
      <c r="AK35" s="55">
        <f t="shared" si="1"/>
        <v>0</v>
      </c>
      <c r="AL35" s="55"/>
      <c r="AM35" s="55"/>
      <c r="AN35" s="55"/>
      <c r="AO35" s="10"/>
      <c r="AP35" s="9"/>
      <c r="AQ35" s="55"/>
      <c r="AR35" s="55"/>
      <c r="AS35" s="55"/>
      <c r="AT35" s="55"/>
      <c r="AU35" s="10"/>
      <c r="AV35" s="9"/>
      <c r="AW35" s="55">
        <v>32400000</v>
      </c>
      <c r="AX35" s="55"/>
      <c r="AY35" s="55"/>
      <c r="AZ35" s="55"/>
      <c r="BA35" s="10"/>
      <c r="BB35" s="9"/>
      <c r="BC35" s="55">
        <v>42480000</v>
      </c>
      <c r="BD35" s="55"/>
      <c r="BE35" s="55"/>
      <c r="BF35" s="55"/>
      <c r="BG35" s="10"/>
      <c r="BH35" s="9"/>
      <c r="BI35" s="55">
        <f t="shared" si="2"/>
        <v>-10080000</v>
      </c>
      <c r="BJ35" s="55"/>
      <c r="BK35" s="55"/>
      <c r="BL35" s="55"/>
      <c r="BM35" s="10"/>
    </row>
    <row r="36" spans="1:65" ht="11.25" hidden="1" customHeight="1" x14ac:dyDescent="0.2">
      <c r="A36" s="9"/>
      <c r="B36" s="11"/>
      <c r="C36" s="14"/>
      <c r="D36" s="22"/>
      <c r="E36" s="57" t="s">
        <v>42</v>
      </c>
      <c r="F36" s="57"/>
      <c r="G36" s="57"/>
      <c r="H36" s="57"/>
      <c r="I36" s="57"/>
      <c r="J36" s="57"/>
      <c r="K36" s="58"/>
      <c r="L36" s="9"/>
      <c r="M36" s="55"/>
      <c r="N36" s="55"/>
      <c r="O36" s="55"/>
      <c r="P36" s="55"/>
      <c r="Q36" s="10"/>
      <c r="R36" s="9"/>
      <c r="S36" s="55"/>
      <c r="T36" s="55"/>
      <c r="U36" s="55"/>
      <c r="V36" s="55"/>
      <c r="W36" s="10"/>
      <c r="X36" s="9"/>
      <c r="Y36" s="55">
        <f t="shared" si="0"/>
        <v>0</v>
      </c>
      <c r="Z36" s="55"/>
      <c r="AA36" s="55"/>
      <c r="AB36" s="55"/>
      <c r="AC36" s="10"/>
      <c r="AD36" s="9"/>
      <c r="AE36" s="55"/>
      <c r="AF36" s="55"/>
      <c r="AG36" s="55"/>
      <c r="AH36" s="55"/>
      <c r="AI36" s="10"/>
      <c r="AJ36" s="9"/>
      <c r="AK36" s="55">
        <f t="shared" si="1"/>
        <v>0</v>
      </c>
      <c r="AL36" s="55"/>
      <c r="AM36" s="55"/>
      <c r="AN36" s="55"/>
      <c r="AO36" s="10"/>
      <c r="AP36" s="9"/>
      <c r="AQ36" s="55"/>
      <c r="AR36" s="55"/>
      <c r="AS36" s="55"/>
      <c r="AT36" s="55"/>
      <c r="AU36" s="10"/>
      <c r="AV36" s="9"/>
      <c r="AW36" s="55">
        <f t="shared" ref="AW36" si="4">SUM(AE36,M36,Y36)</f>
        <v>0</v>
      </c>
      <c r="AX36" s="55"/>
      <c r="AY36" s="55"/>
      <c r="AZ36" s="55"/>
      <c r="BA36" s="10"/>
      <c r="BB36" s="9"/>
      <c r="BC36" s="55">
        <v>0</v>
      </c>
      <c r="BD36" s="55"/>
      <c r="BE36" s="55"/>
      <c r="BF36" s="55"/>
      <c r="BG36" s="10"/>
      <c r="BH36" s="9"/>
      <c r="BI36" s="55">
        <f t="shared" si="2"/>
        <v>0</v>
      </c>
      <c r="BJ36" s="55"/>
      <c r="BK36" s="55"/>
      <c r="BL36" s="55"/>
      <c r="BM36" s="10"/>
    </row>
    <row r="37" spans="1:65" ht="11.25" customHeight="1" x14ac:dyDescent="0.2">
      <c r="A37" s="9"/>
      <c r="B37" s="11"/>
      <c r="C37" s="14"/>
      <c r="D37" s="22"/>
      <c r="E37" s="57" t="s">
        <v>43</v>
      </c>
      <c r="F37" s="57"/>
      <c r="G37" s="57"/>
      <c r="H37" s="57"/>
      <c r="I37" s="57"/>
      <c r="J37" s="57"/>
      <c r="K37" s="58"/>
      <c r="L37" s="9"/>
      <c r="M37" s="55"/>
      <c r="N37" s="55"/>
      <c r="O37" s="55"/>
      <c r="P37" s="55"/>
      <c r="Q37" s="10"/>
      <c r="R37" s="9"/>
      <c r="S37" s="55"/>
      <c r="T37" s="55"/>
      <c r="U37" s="55"/>
      <c r="V37" s="55"/>
      <c r="W37" s="10"/>
      <c r="X37" s="9"/>
      <c r="Y37" s="55">
        <f t="shared" si="0"/>
        <v>0</v>
      </c>
      <c r="Z37" s="55"/>
      <c r="AA37" s="55"/>
      <c r="AB37" s="55"/>
      <c r="AC37" s="10"/>
      <c r="AD37" s="9"/>
      <c r="AE37" s="55"/>
      <c r="AF37" s="55"/>
      <c r="AG37" s="55"/>
      <c r="AH37" s="55"/>
      <c r="AI37" s="10"/>
      <c r="AJ37" s="9"/>
      <c r="AK37" s="55">
        <f t="shared" si="1"/>
        <v>0</v>
      </c>
      <c r="AL37" s="55"/>
      <c r="AM37" s="55"/>
      <c r="AN37" s="55"/>
      <c r="AO37" s="10"/>
      <c r="AP37" s="9"/>
      <c r="AQ37" s="55"/>
      <c r="AR37" s="55"/>
      <c r="AS37" s="55"/>
      <c r="AT37" s="55"/>
      <c r="AU37" s="10"/>
      <c r="AV37" s="9"/>
      <c r="AW37" s="55">
        <v>1000000</v>
      </c>
      <c r="AX37" s="55"/>
      <c r="AY37" s="55"/>
      <c r="AZ37" s="55"/>
      <c r="BA37" s="10"/>
      <c r="BB37" s="9"/>
      <c r="BC37" s="55">
        <v>6000000</v>
      </c>
      <c r="BD37" s="55"/>
      <c r="BE37" s="55"/>
      <c r="BF37" s="55"/>
      <c r="BG37" s="10"/>
      <c r="BH37" s="9"/>
      <c r="BI37" s="55">
        <f t="shared" si="2"/>
        <v>-5000000</v>
      </c>
      <c r="BJ37" s="55"/>
      <c r="BK37" s="55"/>
      <c r="BL37" s="55"/>
      <c r="BM37" s="10"/>
    </row>
    <row r="38" spans="1:65" ht="11.25" customHeight="1" x14ac:dyDescent="0.2">
      <c r="A38" s="9"/>
      <c r="B38" s="11"/>
      <c r="C38" s="14"/>
      <c r="D38" s="22"/>
      <c r="E38" s="57" t="s">
        <v>128</v>
      </c>
      <c r="F38" s="57"/>
      <c r="G38" s="57"/>
      <c r="H38" s="57"/>
      <c r="I38" s="57"/>
      <c r="J38" s="57"/>
      <c r="K38" s="58"/>
      <c r="L38" s="9"/>
      <c r="M38" s="55"/>
      <c r="N38" s="55"/>
      <c r="O38" s="55"/>
      <c r="P38" s="55"/>
      <c r="Q38" s="10"/>
      <c r="R38" s="9"/>
      <c r="S38" s="55"/>
      <c r="T38" s="55"/>
      <c r="U38" s="55"/>
      <c r="V38" s="55"/>
      <c r="W38" s="10"/>
      <c r="X38" s="9"/>
      <c r="Y38" s="55">
        <f t="shared" si="0"/>
        <v>0</v>
      </c>
      <c r="Z38" s="55"/>
      <c r="AA38" s="55"/>
      <c r="AB38" s="55"/>
      <c r="AC38" s="10"/>
      <c r="AD38" s="9"/>
      <c r="AE38" s="55"/>
      <c r="AF38" s="55"/>
      <c r="AG38" s="55"/>
      <c r="AH38" s="55"/>
      <c r="AI38" s="10"/>
      <c r="AJ38" s="9"/>
      <c r="AK38" s="55">
        <f t="shared" si="1"/>
        <v>0</v>
      </c>
      <c r="AL38" s="55"/>
      <c r="AM38" s="55"/>
      <c r="AN38" s="55"/>
      <c r="AO38" s="10"/>
      <c r="AP38" s="9"/>
      <c r="AQ38" s="55"/>
      <c r="AR38" s="55"/>
      <c r="AS38" s="55"/>
      <c r="AT38" s="55"/>
      <c r="AU38" s="10"/>
      <c r="AV38" s="9"/>
      <c r="AW38" s="55">
        <v>6900000</v>
      </c>
      <c r="AX38" s="55"/>
      <c r="AY38" s="55"/>
      <c r="AZ38" s="55"/>
      <c r="BA38" s="10"/>
      <c r="BB38" s="9"/>
      <c r="BC38" s="55">
        <v>9188000</v>
      </c>
      <c r="BD38" s="55"/>
      <c r="BE38" s="55"/>
      <c r="BF38" s="55"/>
      <c r="BG38" s="10"/>
      <c r="BH38" s="9"/>
      <c r="BI38" s="55">
        <f t="shared" si="2"/>
        <v>-2288000</v>
      </c>
      <c r="BJ38" s="55"/>
      <c r="BK38" s="55"/>
      <c r="BL38" s="55"/>
      <c r="BM38" s="10"/>
    </row>
    <row r="39" spans="1:65" ht="10.8" hidden="1" customHeight="1" x14ac:dyDescent="0.2">
      <c r="A39" s="9"/>
      <c r="B39" s="11"/>
      <c r="C39" s="14"/>
      <c r="D39" s="22"/>
      <c r="E39" s="57" t="s">
        <v>128</v>
      </c>
      <c r="F39" s="57"/>
      <c r="G39" s="57"/>
      <c r="H39" s="57"/>
      <c r="I39" s="57"/>
      <c r="J39" s="57"/>
      <c r="K39" s="58"/>
      <c r="L39" s="9"/>
      <c r="M39" s="55">
        <v>380000</v>
      </c>
      <c r="N39" s="55"/>
      <c r="O39" s="55"/>
      <c r="P39" s="55"/>
      <c r="Q39" s="10"/>
      <c r="R39" s="9"/>
      <c r="S39" s="55"/>
      <c r="T39" s="55"/>
      <c r="U39" s="55"/>
      <c r="V39" s="55"/>
      <c r="W39" s="10"/>
      <c r="X39" s="9"/>
      <c r="Y39" s="55">
        <f>SUM(M39,S39)</f>
        <v>380000</v>
      </c>
      <c r="Z39" s="55"/>
      <c r="AA39" s="55"/>
      <c r="AB39" s="55"/>
      <c r="AC39" s="10"/>
      <c r="AD39" s="9"/>
      <c r="AE39" s="55"/>
      <c r="AF39" s="55"/>
      <c r="AG39" s="55"/>
      <c r="AH39" s="55"/>
      <c r="AI39" s="10"/>
      <c r="AJ39" s="9"/>
      <c r="AK39" s="55">
        <f t="shared" si="1"/>
        <v>0</v>
      </c>
      <c r="AL39" s="55"/>
      <c r="AM39" s="55"/>
      <c r="AN39" s="55"/>
      <c r="AO39" s="10"/>
      <c r="AP39" s="9"/>
      <c r="AQ39" s="55"/>
      <c r="AR39" s="55"/>
      <c r="AS39" s="55"/>
      <c r="AT39" s="55"/>
      <c r="AU39" s="10"/>
      <c r="AV39" s="9"/>
      <c r="AW39" s="55">
        <v>0</v>
      </c>
      <c r="AX39" s="55"/>
      <c r="AY39" s="55"/>
      <c r="AZ39" s="55"/>
      <c r="BA39" s="10"/>
      <c r="BB39" s="9"/>
      <c r="BC39" s="55">
        <v>0</v>
      </c>
      <c r="BD39" s="55"/>
      <c r="BE39" s="55"/>
      <c r="BF39" s="55"/>
      <c r="BG39" s="10"/>
      <c r="BH39" s="9"/>
      <c r="BI39" s="55">
        <f t="shared" si="2"/>
        <v>0</v>
      </c>
      <c r="BJ39" s="55"/>
      <c r="BK39" s="55"/>
      <c r="BL39" s="55"/>
      <c r="BM39" s="10"/>
    </row>
    <row r="40" spans="1:65" x14ac:dyDescent="0.2">
      <c r="A40" s="9"/>
      <c r="B40" s="11"/>
      <c r="C40" s="14"/>
      <c r="D40" s="22"/>
      <c r="E40" s="57" t="s">
        <v>137</v>
      </c>
      <c r="F40" s="57"/>
      <c r="G40" s="57"/>
      <c r="H40" s="57"/>
      <c r="I40" s="57"/>
      <c r="J40" s="57"/>
      <c r="K40" s="58"/>
      <c r="L40" s="9"/>
      <c r="M40" s="15"/>
      <c r="N40" s="15"/>
      <c r="O40" s="15"/>
      <c r="P40" s="15"/>
      <c r="Q40" s="42"/>
      <c r="R40" s="9"/>
      <c r="S40" s="15"/>
      <c r="T40" s="15"/>
      <c r="U40" s="15"/>
      <c r="V40" s="15"/>
      <c r="W40" s="42"/>
      <c r="X40" s="9"/>
      <c r="Y40" s="15"/>
      <c r="Z40" s="15"/>
      <c r="AA40" s="15"/>
      <c r="AB40" s="15"/>
      <c r="AC40" s="42"/>
      <c r="AD40" s="9"/>
      <c r="AE40" s="15"/>
      <c r="AF40" s="15"/>
      <c r="AG40" s="15"/>
      <c r="AH40" s="15"/>
      <c r="AI40" s="42"/>
      <c r="AJ40" s="9"/>
      <c r="AK40" s="15"/>
      <c r="AL40" s="15"/>
      <c r="AM40" s="15"/>
      <c r="AN40" s="15"/>
      <c r="AO40" s="42"/>
      <c r="AP40" s="9"/>
      <c r="AQ40" s="15"/>
      <c r="AR40" s="15"/>
      <c r="AS40" s="15"/>
      <c r="AT40" s="15"/>
      <c r="AU40" s="42"/>
      <c r="AV40" s="9"/>
      <c r="AW40" s="55">
        <v>36000</v>
      </c>
      <c r="AX40" s="55"/>
      <c r="AY40" s="55"/>
      <c r="AZ40" s="55"/>
      <c r="BA40" s="42"/>
      <c r="BB40" s="9"/>
      <c r="BC40" s="55">
        <v>0</v>
      </c>
      <c r="BD40" s="55"/>
      <c r="BE40" s="55"/>
      <c r="BF40" s="55"/>
      <c r="BG40" s="42"/>
      <c r="BH40" s="9"/>
      <c r="BI40" s="55">
        <f t="shared" ref="BI40" si="5">AW40-BC40</f>
        <v>36000</v>
      </c>
      <c r="BJ40" s="55"/>
      <c r="BK40" s="55"/>
      <c r="BL40" s="55"/>
      <c r="BM40" s="42"/>
    </row>
    <row r="41" spans="1:65" x14ac:dyDescent="0.2">
      <c r="A41" s="9"/>
      <c r="B41" s="11"/>
      <c r="C41" s="14"/>
      <c r="D41" s="22"/>
      <c r="E41" s="57" t="s">
        <v>46</v>
      </c>
      <c r="F41" s="57"/>
      <c r="G41" s="57"/>
      <c r="H41" s="57"/>
      <c r="I41" s="57"/>
      <c r="J41" s="57"/>
      <c r="K41" s="58"/>
      <c r="L41" s="9"/>
      <c r="M41" s="15"/>
      <c r="N41" s="15"/>
      <c r="O41" s="15"/>
      <c r="P41" s="15"/>
      <c r="Q41" s="10"/>
      <c r="R41" s="9"/>
      <c r="S41" s="15"/>
      <c r="T41" s="15"/>
      <c r="U41" s="15"/>
      <c r="V41" s="15"/>
      <c r="W41" s="10"/>
      <c r="X41" s="9"/>
      <c r="Y41" s="15"/>
      <c r="Z41" s="15"/>
      <c r="AA41" s="15"/>
      <c r="AB41" s="15"/>
      <c r="AC41" s="10"/>
      <c r="AD41" s="9"/>
      <c r="AE41" s="15"/>
      <c r="AF41" s="15"/>
      <c r="AG41" s="15"/>
      <c r="AH41" s="15"/>
      <c r="AI41" s="10"/>
      <c r="AJ41" s="9"/>
      <c r="AK41" s="15"/>
      <c r="AL41" s="15"/>
      <c r="AM41" s="15"/>
      <c r="AN41" s="15"/>
      <c r="AO41" s="10"/>
      <c r="AP41" s="9"/>
      <c r="AQ41" s="15"/>
      <c r="AR41" s="15"/>
      <c r="AS41" s="15"/>
      <c r="AT41" s="15"/>
      <c r="AU41" s="10"/>
      <c r="AV41" s="9"/>
      <c r="AW41" s="55">
        <v>50000</v>
      </c>
      <c r="AX41" s="55"/>
      <c r="AY41" s="55"/>
      <c r="AZ41" s="55"/>
      <c r="BA41" s="10"/>
      <c r="BB41" s="9"/>
      <c r="BC41" s="55">
        <v>2000</v>
      </c>
      <c r="BD41" s="55"/>
      <c r="BE41" s="55"/>
      <c r="BF41" s="55"/>
      <c r="BG41" s="10"/>
      <c r="BH41" s="9"/>
      <c r="BI41" s="55">
        <f t="shared" si="2"/>
        <v>48000</v>
      </c>
      <c r="BJ41" s="55"/>
      <c r="BK41" s="55"/>
      <c r="BL41" s="55"/>
      <c r="BM41" s="10"/>
    </row>
    <row r="42" spans="1:65" x14ac:dyDescent="0.2">
      <c r="A42" s="9"/>
      <c r="B42" s="11"/>
      <c r="C42" s="14"/>
      <c r="D42" s="22"/>
      <c r="E42" s="57" t="s">
        <v>47</v>
      </c>
      <c r="F42" s="57"/>
      <c r="G42" s="57"/>
      <c r="H42" s="57"/>
      <c r="I42" s="57"/>
      <c r="J42" s="57"/>
      <c r="K42" s="58"/>
      <c r="L42" s="9"/>
      <c r="M42" s="55">
        <v>180000</v>
      </c>
      <c r="N42" s="55"/>
      <c r="O42" s="55"/>
      <c r="P42" s="55"/>
      <c r="Q42" s="10"/>
      <c r="R42" s="9"/>
      <c r="S42" s="55"/>
      <c r="T42" s="55"/>
      <c r="U42" s="55"/>
      <c r="V42" s="55"/>
      <c r="W42" s="10"/>
      <c r="X42" s="9"/>
      <c r="Y42" s="55">
        <f t="shared" si="0"/>
        <v>180000</v>
      </c>
      <c r="Z42" s="55"/>
      <c r="AA42" s="55"/>
      <c r="AB42" s="55"/>
      <c r="AC42" s="10"/>
      <c r="AD42" s="9"/>
      <c r="AE42" s="55"/>
      <c r="AF42" s="55"/>
      <c r="AG42" s="55"/>
      <c r="AH42" s="55"/>
      <c r="AI42" s="10"/>
      <c r="AJ42" s="9"/>
      <c r="AK42" s="55">
        <f t="shared" si="1"/>
        <v>0</v>
      </c>
      <c r="AL42" s="55"/>
      <c r="AM42" s="55"/>
      <c r="AN42" s="55"/>
      <c r="AO42" s="10"/>
      <c r="AP42" s="9"/>
      <c r="AQ42" s="55"/>
      <c r="AR42" s="55"/>
      <c r="AS42" s="55"/>
      <c r="AT42" s="55"/>
      <c r="AU42" s="10"/>
      <c r="AV42" s="9"/>
      <c r="AW42" s="55">
        <v>4200000</v>
      </c>
      <c r="AX42" s="55"/>
      <c r="AY42" s="55"/>
      <c r="AZ42" s="55"/>
      <c r="BA42" s="10"/>
      <c r="BB42" s="9"/>
      <c r="BC42" s="55">
        <v>4200000</v>
      </c>
      <c r="BD42" s="55"/>
      <c r="BE42" s="55"/>
      <c r="BF42" s="55"/>
      <c r="BG42" s="10"/>
      <c r="BH42" s="9"/>
      <c r="BI42" s="55">
        <f t="shared" si="2"/>
        <v>0</v>
      </c>
      <c r="BJ42" s="55"/>
      <c r="BK42" s="55"/>
      <c r="BL42" s="55"/>
      <c r="BM42" s="10"/>
    </row>
    <row r="43" spans="1:65" x14ac:dyDescent="0.2">
      <c r="A43" s="9"/>
      <c r="B43" s="11"/>
      <c r="C43" s="14"/>
      <c r="D43" s="22"/>
      <c r="E43" s="57" t="s">
        <v>48</v>
      </c>
      <c r="F43" s="57"/>
      <c r="G43" s="57"/>
      <c r="H43" s="57"/>
      <c r="I43" s="57"/>
      <c r="J43" s="57"/>
      <c r="K43" s="58"/>
      <c r="L43" s="9"/>
      <c r="M43" s="55">
        <v>120000</v>
      </c>
      <c r="N43" s="55"/>
      <c r="O43" s="55"/>
      <c r="P43" s="55"/>
      <c r="Q43" s="10"/>
      <c r="R43" s="9"/>
      <c r="S43" s="55"/>
      <c r="T43" s="55"/>
      <c r="U43" s="55"/>
      <c r="V43" s="55"/>
      <c r="W43" s="10"/>
      <c r="X43" s="9"/>
      <c r="Y43" s="55">
        <f t="shared" si="0"/>
        <v>120000</v>
      </c>
      <c r="Z43" s="55"/>
      <c r="AA43" s="55"/>
      <c r="AB43" s="55"/>
      <c r="AC43" s="10"/>
      <c r="AD43" s="9"/>
      <c r="AE43" s="55"/>
      <c r="AF43" s="55"/>
      <c r="AG43" s="55"/>
      <c r="AH43" s="55"/>
      <c r="AI43" s="10"/>
      <c r="AJ43" s="9"/>
      <c r="AK43" s="55">
        <f t="shared" si="1"/>
        <v>0</v>
      </c>
      <c r="AL43" s="55"/>
      <c r="AM43" s="55"/>
      <c r="AN43" s="55"/>
      <c r="AO43" s="10"/>
      <c r="AP43" s="9"/>
      <c r="AQ43" s="55"/>
      <c r="AR43" s="55"/>
      <c r="AS43" s="55"/>
      <c r="AT43" s="55"/>
      <c r="AU43" s="10"/>
      <c r="AV43" s="9"/>
      <c r="AW43" s="55">
        <v>420000</v>
      </c>
      <c r="AX43" s="55"/>
      <c r="AY43" s="55"/>
      <c r="AZ43" s="55"/>
      <c r="BA43" s="10"/>
      <c r="BB43" s="9"/>
      <c r="BC43" s="55">
        <v>518000</v>
      </c>
      <c r="BD43" s="55"/>
      <c r="BE43" s="55"/>
      <c r="BF43" s="55"/>
      <c r="BG43" s="10"/>
      <c r="BH43" s="9"/>
      <c r="BI43" s="55">
        <f t="shared" si="2"/>
        <v>-98000</v>
      </c>
      <c r="BJ43" s="55"/>
      <c r="BK43" s="55"/>
      <c r="BL43" s="55"/>
      <c r="BM43" s="10"/>
    </row>
    <row r="44" spans="1:65" ht="11.25" customHeight="1" x14ac:dyDescent="0.2">
      <c r="A44" s="9"/>
      <c r="B44" s="11"/>
      <c r="C44" s="14"/>
      <c r="D44" s="22"/>
      <c r="E44" s="57" t="s">
        <v>49</v>
      </c>
      <c r="F44" s="57"/>
      <c r="G44" s="57"/>
      <c r="H44" s="57"/>
      <c r="I44" s="57"/>
      <c r="J44" s="57"/>
      <c r="K44" s="58"/>
      <c r="L44" s="9"/>
      <c r="M44" s="55"/>
      <c r="N44" s="55"/>
      <c r="O44" s="55"/>
      <c r="P44" s="55"/>
      <c r="Q44" s="10"/>
      <c r="R44" s="9"/>
      <c r="S44" s="55"/>
      <c r="T44" s="55"/>
      <c r="U44" s="55"/>
      <c r="V44" s="55"/>
      <c r="W44" s="10"/>
      <c r="X44" s="9"/>
      <c r="Y44" s="55">
        <f t="shared" si="0"/>
        <v>0</v>
      </c>
      <c r="Z44" s="55"/>
      <c r="AA44" s="55"/>
      <c r="AB44" s="55"/>
      <c r="AC44" s="10"/>
      <c r="AD44" s="9"/>
      <c r="AE44" s="55"/>
      <c r="AF44" s="55"/>
      <c r="AG44" s="55"/>
      <c r="AH44" s="55"/>
      <c r="AI44" s="10"/>
      <c r="AJ44" s="9"/>
      <c r="AK44" s="55">
        <f t="shared" si="1"/>
        <v>0</v>
      </c>
      <c r="AL44" s="55"/>
      <c r="AM44" s="55"/>
      <c r="AN44" s="55"/>
      <c r="AO44" s="10"/>
      <c r="AP44" s="9"/>
      <c r="AQ44" s="55"/>
      <c r="AR44" s="55"/>
      <c r="AS44" s="55"/>
      <c r="AT44" s="55"/>
      <c r="AU44" s="10"/>
      <c r="AV44" s="9"/>
      <c r="AW44" s="55">
        <v>32930000</v>
      </c>
      <c r="AX44" s="55"/>
      <c r="AY44" s="55"/>
      <c r="AZ44" s="55"/>
      <c r="BA44" s="10"/>
      <c r="BB44" s="9"/>
      <c r="BC44" s="55">
        <v>32401000</v>
      </c>
      <c r="BD44" s="55"/>
      <c r="BE44" s="55"/>
      <c r="BF44" s="55"/>
      <c r="BG44" s="10"/>
      <c r="BH44" s="9"/>
      <c r="BI44" s="55">
        <f t="shared" si="2"/>
        <v>529000</v>
      </c>
      <c r="BJ44" s="55"/>
      <c r="BK44" s="55"/>
      <c r="BL44" s="55"/>
      <c r="BM44" s="10"/>
    </row>
    <row r="45" spans="1:65" ht="11.25" hidden="1" customHeight="1" x14ac:dyDescent="0.2">
      <c r="A45" s="9"/>
      <c r="B45" s="11"/>
      <c r="C45" s="14"/>
      <c r="D45" s="22"/>
      <c r="E45" s="57" t="s">
        <v>129</v>
      </c>
      <c r="F45" s="57"/>
      <c r="G45" s="57"/>
      <c r="H45" s="57"/>
      <c r="I45" s="57"/>
      <c r="J45" s="57"/>
      <c r="K45" s="58"/>
      <c r="L45" s="9"/>
      <c r="M45" s="55"/>
      <c r="N45" s="55"/>
      <c r="O45" s="55"/>
      <c r="P45" s="55"/>
      <c r="Q45" s="10"/>
      <c r="R45" s="9"/>
      <c r="S45" s="55"/>
      <c r="T45" s="55"/>
      <c r="U45" s="55"/>
      <c r="V45" s="55"/>
      <c r="W45" s="10"/>
      <c r="X45" s="9"/>
      <c r="Y45" s="55">
        <f t="shared" si="0"/>
        <v>0</v>
      </c>
      <c r="Z45" s="55"/>
      <c r="AA45" s="55"/>
      <c r="AB45" s="55"/>
      <c r="AC45" s="10"/>
      <c r="AD45" s="9"/>
      <c r="AE45" s="55"/>
      <c r="AF45" s="55"/>
      <c r="AG45" s="55"/>
      <c r="AH45" s="55"/>
      <c r="AI45" s="10"/>
      <c r="AJ45" s="9"/>
      <c r="AK45" s="55">
        <f t="shared" si="1"/>
        <v>0</v>
      </c>
      <c r="AL45" s="55"/>
      <c r="AM45" s="55"/>
      <c r="AN45" s="55"/>
      <c r="AO45" s="10"/>
      <c r="AP45" s="9"/>
      <c r="AQ45" s="55"/>
      <c r="AR45" s="55"/>
      <c r="AS45" s="55"/>
      <c r="AT45" s="55"/>
      <c r="AU45" s="10"/>
      <c r="AV45" s="9"/>
      <c r="AW45" s="55">
        <f t="shared" ref="AW45" si="6">SUM(AE45,M45,Y45)</f>
        <v>0</v>
      </c>
      <c r="AX45" s="55"/>
      <c r="AY45" s="55"/>
      <c r="AZ45" s="55"/>
      <c r="BA45" s="10"/>
      <c r="BB45" s="9"/>
      <c r="BC45" s="55">
        <v>0</v>
      </c>
      <c r="BD45" s="55"/>
      <c r="BE45" s="55"/>
      <c r="BF45" s="55"/>
      <c r="BG45" s="10"/>
      <c r="BH45" s="9"/>
      <c r="BI45" s="55">
        <f t="shared" si="2"/>
        <v>0</v>
      </c>
      <c r="BJ45" s="55"/>
      <c r="BK45" s="55"/>
      <c r="BL45" s="55"/>
      <c r="BM45" s="10"/>
    </row>
    <row r="46" spans="1:65" x14ac:dyDescent="0.2">
      <c r="A46" s="9"/>
      <c r="B46" s="11"/>
      <c r="C46" s="14"/>
      <c r="D46" s="22"/>
      <c r="E46" s="57" t="s">
        <v>50</v>
      </c>
      <c r="F46" s="57"/>
      <c r="G46" s="57"/>
      <c r="H46" s="57"/>
      <c r="I46" s="57"/>
      <c r="J46" s="57"/>
      <c r="K46" s="58"/>
      <c r="L46" s="9"/>
      <c r="M46" s="55">
        <v>36000</v>
      </c>
      <c r="N46" s="55"/>
      <c r="O46" s="55"/>
      <c r="P46" s="55"/>
      <c r="Q46" s="10"/>
      <c r="R46" s="9"/>
      <c r="S46" s="55"/>
      <c r="T46" s="55"/>
      <c r="U46" s="55"/>
      <c r="V46" s="55"/>
      <c r="W46" s="10"/>
      <c r="X46" s="9"/>
      <c r="Y46" s="55">
        <f t="shared" si="0"/>
        <v>36000</v>
      </c>
      <c r="Z46" s="55"/>
      <c r="AA46" s="55"/>
      <c r="AB46" s="55"/>
      <c r="AC46" s="10"/>
      <c r="AD46" s="9"/>
      <c r="AE46" s="55"/>
      <c r="AF46" s="55"/>
      <c r="AG46" s="55"/>
      <c r="AH46" s="55"/>
      <c r="AI46" s="10"/>
      <c r="AJ46" s="9"/>
      <c r="AK46" s="55">
        <f t="shared" si="1"/>
        <v>0</v>
      </c>
      <c r="AL46" s="55"/>
      <c r="AM46" s="55"/>
      <c r="AN46" s="55"/>
      <c r="AO46" s="10"/>
      <c r="AP46" s="9"/>
      <c r="AQ46" s="55"/>
      <c r="AR46" s="55"/>
      <c r="AS46" s="55"/>
      <c r="AT46" s="55"/>
      <c r="AU46" s="10"/>
      <c r="AV46" s="9"/>
      <c r="AW46" s="55">
        <v>2160000</v>
      </c>
      <c r="AX46" s="55"/>
      <c r="AY46" s="55"/>
      <c r="AZ46" s="55"/>
      <c r="BA46" s="10"/>
      <c r="BB46" s="9"/>
      <c r="BC46" s="55">
        <v>1620000</v>
      </c>
      <c r="BD46" s="55"/>
      <c r="BE46" s="55"/>
      <c r="BF46" s="55"/>
      <c r="BG46" s="10"/>
      <c r="BH46" s="9"/>
      <c r="BI46" s="55">
        <f t="shared" si="2"/>
        <v>540000</v>
      </c>
      <c r="BJ46" s="55"/>
      <c r="BK46" s="55"/>
      <c r="BL46" s="55"/>
      <c r="BM46" s="10"/>
    </row>
    <row r="47" spans="1:65" ht="11.25" customHeight="1" x14ac:dyDescent="0.2">
      <c r="A47" s="9"/>
      <c r="B47" s="11"/>
      <c r="C47" s="14"/>
      <c r="D47" s="22"/>
      <c r="E47" s="57" t="s">
        <v>51</v>
      </c>
      <c r="F47" s="57"/>
      <c r="G47" s="57"/>
      <c r="H47" s="57"/>
      <c r="I47" s="57"/>
      <c r="J47" s="57"/>
      <c r="K47" s="58"/>
      <c r="L47" s="9"/>
      <c r="M47" s="55"/>
      <c r="N47" s="55"/>
      <c r="O47" s="55"/>
      <c r="P47" s="55"/>
      <c r="Q47" s="10"/>
      <c r="R47" s="9"/>
      <c r="S47" s="55"/>
      <c r="T47" s="55"/>
      <c r="U47" s="55"/>
      <c r="V47" s="55"/>
      <c r="W47" s="10"/>
      <c r="X47" s="9"/>
      <c r="Y47" s="55">
        <f t="shared" si="0"/>
        <v>0</v>
      </c>
      <c r="Z47" s="55"/>
      <c r="AA47" s="55"/>
      <c r="AB47" s="55"/>
      <c r="AC47" s="10"/>
      <c r="AD47" s="9"/>
      <c r="AE47" s="55"/>
      <c r="AF47" s="55"/>
      <c r="AG47" s="55"/>
      <c r="AH47" s="55"/>
      <c r="AI47" s="10"/>
      <c r="AJ47" s="9"/>
      <c r="AK47" s="55">
        <f t="shared" si="1"/>
        <v>0</v>
      </c>
      <c r="AL47" s="55"/>
      <c r="AM47" s="55"/>
      <c r="AN47" s="55"/>
      <c r="AO47" s="10"/>
      <c r="AP47" s="9"/>
      <c r="AQ47" s="55"/>
      <c r="AR47" s="55"/>
      <c r="AS47" s="55"/>
      <c r="AT47" s="55"/>
      <c r="AU47" s="10"/>
      <c r="AV47" s="9"/>
      <c r="AW47" s="55">
        <v>120000</v>
      </c>
      <c r="AX47" s="55"/>
      <c r="AY47" s="55"/>
      <c r="AZ47" s="55"/>
      <c r="BA47" s="10"/>
      <c r="BB47" s="9"/>
      <c r="BC47" s="55">
        <v>85000</v>
      </c>
      <c r="BD47" s="55"/>
      <c r="BE47" s="55"/>
      <c r="BF47" s="55"/>
      <c r="BG47" s="10"/>
      <c r="BH47" s="9"/>
      <c r="BI47" s="55">
        <f t="shared" si="2"/>
        <v>35000</v>
      </c>
      <c r="BJ47" s="55"/>
      <c r="BK47" s="55"/>
      <c r="BL47" s="55"/>
      <c r="BM47" s="10"/>
    </row>
    <row r="48" spans="1:65" ht="11.25" customHeight="1" x14ac:dyDescent="0.2">
      <c r="A48" s="9"/>
      <c r="B48" s="11"/>
      <c r="C48" s="14"/>
      <c r="D48" s="22"/>
      <c r="E48" s="57" t="s">
        <v>52</v>
      </c>
      <c r="F48" s="57"/>
      <c r="G48" s="57"/>
      <c r="H48" s="57"/>
      <c r="I48" s="57"/>
      <c r="J48" s="57"/>
      <c r="K48" s="58"/>
      <c r="L48" s="9"/>
      <c r="M48" s="55"/>
      <c r="N48" s="55"/>
      <c r="O48" s="55"/>
      <c r="P48" s="55"/>
      <c r="Q48" s="10"/>
      <c r="R48" s="9"/>
      <c r="S48" s="55"/>
      <c r="T48" s="55"/>
      <c r="U48" s="55"/>
      <c r="V48" s="55"/>
      <c r="W48" s="10"/>
      <c r="X48" s="9"/>
      <c r="Y48" s="55">
        <f t="shared" si="0"/>
        <v>0</v>
      </c>
      <c r="Z48" s="55"/>
      <c r="AA48" s="55"/>
      <c r="AB48" s="55"/>
      <c r="AC48" s="10"/>
      <c r="AD48" s="9"/>
      <c r="AE48" s="55"/>
      <c r="AF48" s="55"/>
      <c r="AG48" s="55"/>
      <c r="AH48" s="55"/>
      <c r="AI48" s="10"/>
      <c r="AJ48" s="9"/>
      <c r="AK48" s="55">
        <f t="shared" si="1"/>
        <v>0</v>
      </c>
      <c r="AL48" s="55"/>
      <c r="AM48" s="55"/>
      <c r="AN48" s="55"/>
      <c r="AO48" s="10"/>
      <c r="AP48" s="9"/>
      <c r="AQ48" s="55"/>
      <c r="AR48" s="55"/>
      <c r="AS48" s="55"/>
      <c r="AT48" s="55"/>
      <c r="AU48" s="10"/>
      <c r="AV48" s="9"/>
      <c r="AW48" s="55">
        <v>70000</v>
      </c>
      <c r="AX48" s="55"/>
      <c r="AY48" s="55"/>
      <c r="AZ48" s="55"/>
      <c r="BA48" s="10"/>
      <c r="BB48" s="9"/>
      <c r="BC48" s="55">
        <v>169000</v>
      </c>
      <c r="BD48" s="55"/>
      <c r="BE48" s="55"/>
      <c r="BF48" s="55"/>
      <c r="BG48" s="10"/>
      <c r="BH48" s="9"/>
      <c r="BI48" s="55">
        <f t="shared" si="2"/>
        <v>-99000</v>
      </c>
      <c r="BJ48" s="55"/>
      <c r="BK48" s="55"/>
      <c r="BL48" s="55"/>
      <c r="BM48" s="10"/>
    </row>
    <row r="49" spans="1:65" ht="11.25" customHeight="1" x14ac:dyDescent="0.2">
      <c r="A49" s="9"/>
      <c r="B49" s="11"/>
      <c r="C49" s="14"/>
      <c r="D49" s="22"/>
      <c r="E49" s="57" t="s">
        <v>54</v>
      </c>
      <c r="F49" s="57"/>
      <c r="G49" s="57"/>
      <c r="H49" s="57"/>
      <c r="I49" s="57"/>
      <c r="J49" s="57"/>
      <c r="K49" s="58"/>
      <c r="L49" s="9"/>
      <c r="M49" s="55"/>
      <c r="N49" s="55"/>
      <c r="O49" s="55"/>
      <c r="P49" s="55"/>
      <c r="Q49" s="10"/>
      <c r="R49" s="9"/>
      <c r="S49" s="55"/>
      <c r="T49" s="55"/>
      <c r="U49" s="55"/>
      <c r="V49" s="55"/>
      <c r="W49" s="10"/>
      <c r="X49" s="9"/>
      <c r="Y49" s="55">
        <f t="shared" si="0"/>
        <v>0</v>
      </c>
      <c r="Z49" s="55"/>
      <c r="AA49" s="55"/>
      <c r="AB49" s="55"/>
      <c r="AC49" s="10"/>
      <c r="AD49" s="9"/>
      <c r="AE49" s="55"/>
      <c r="AF49" s="55"/>
      <c r="AG49" s="55"/>
      <c r="AH49" s="55"/>
      <c r="AI49" s="10"/>
      <c r="AJ49" s="9"/>
      <c r="AK49" s="55">
        <f t="shared" si="1"/>
        <v>0</v>
      </c>
      <c r="AL49" s="55"/>
      <c r="AM49" s="55"/>
      <c r="AN49" s="55"/>
      <c r="AO49" s="10"/>
      <c r="AP49" s="9"/>
      <c r="AQ49" s="55"/>
      <c r="AR49" s="55"/>
      <c r="AS49" s="55"/>
      <c r="AT49" s="55"/>
      <c r="AU49" s="10"/>
      <c r="AV49" s="9"/>
      <c r="AW49" s="55">
        <v>4300000</v>
      </c>
      <c r="AX49" s="55"/>
      <c r="AY49" s="55"/>
      <c r="AZ49" s="55"/>
      <c r="BA49" s="10"/>
      <c r="BB49" s="9"/>
      <c r="BC49" s="55">
        <v>4560000</v>
      </c>
      <c r="BD49" s="55"/>
      <c r="BE49" s="55"/>
      <c r="BF49" s="55"/>
      <c r="BG49" s="10"/>
      <c r="BH49" s="9"/>
      <c r="BI49" s="55">
        <f t="shared" si="2"/>
        <v>-260000</v>
      </c>
      <c r="BJ49" s="55"/>
      <c r="BK49" s="55"/>
      <c r="BL49" s="55"/>
      <c r="BM49" s="10"/>
    </row>
    <row r="50" spans="1:65" x14ac:dyDescent="0.2">
      <c r="A50" s="9"/>
      <c r="B50" s="11"/>
      <c r="C50" s="14"/>
      <c r="D50" s="22"/>
      <c r="E50" s="57" t="s">
        <v>55</v>
      </c>
      <c r="F50" s="57"/>
      <c r="G50" s="57"/>
      <c r="H50" s="57"/>
      <c r="I50" s="57"/>
      <c r="J50" s="57"/>
      <c r="K50" s="58"/>
      <c r="L50" s="9"/>
      <c r="M50" s="55">
        <v>60000</v>
      </c>
      <c r="N50" s="55"/>
      <c r="O50" s="55"/>
      <c r="P50" s="55"/>
      <c r="Q50" s="10"/>
      <c r="R50" s="9"/>
      <c r="S50" s="55"/>
      <c r="T50" s="55"/>
      <c r="U50" s="55"/>
      <c r="V50" s="55"/>
      <c r="W50" s="10"/>
      <c r="X50" s="9"/>
      <c r="Y50" s="55">
        <f t="shared" si="0"/>
        <v>60000</v>
      </c>
      <c r="Z50" s="55"/>
      <c r="AA50" s="55"/>
      <c r="AB50" s="55"/>
      <c r="AC50" s="10"/>
      <c r="AD50" s="9"/>
      <c r="AE50" s="55"/>
      <c r="AF50" s="55"/>
      <c r="AG50" s="55"/>
      <c r="AH50" s="55"/>
      <c r="AI50" s="10"/>
      <c r="AJ50" s="9"/>
      <c r="AK50" s="55">
        <f t="shared" si="1"/>
        <v>0</v>
      </c>
      <c r="AL50" s="55"/>
      <c r="AM50" s="55"/>
      <c r="AN50" s="55"/>
      <c r="AO50" s="10"/>
      <c r="AP50" s="9"/>
      <c r="AQ50" s="55"/>
      <c r="AR50" s="55"/>
      <c r="AS50" s="55"/>
      <c r="AT50" s="55"/>
      <c r="AU50" s="10"/>
      <c r="AV50" s="9"/>
      <c r="AW50" s="55">
        <v>1000000</v>
      </c>
      <c r="AX50" s="55"/>
      <c r="AY50" s="55"/>
      <c r="AZ50" s="55"/>
      <c r="BA50" s="10"/>
      <c r="BB50" s="9"/>
      <c r="BC50" s="55">
        <v>1762000</v>
      </c>
      <c r="BD50" s="55"/>
      <c r="BE50" s="55"/>
      <c r="BF50" s="55"/>
      <c r="BG50" s="10"/>
      <c r="BH50" s="9"/>
      <c r="BI50" s="55">
        <f t="shared" si="2"/>
        <v>-762000</v>
      </c>
      <c r="BJ50" s="55"/>
      <c r="BK50" s="55"/>
      <c r="BL50" s="55"/>
      <c r="BM50" s="10"/>
    </row>
    <row r="51" spans="1:65" ht="11.25" hidden="1" customHeight="1" x14ac:dyDescent="0.2">
      <c r="A51" s="9"/>
      <c r="B51" s="11"/>
      <c r="C51" s="14"/>
      <c r="D51" s="22"/>
      <c r="E51" s="57" t="s">
        <v>130</v>
      </c>
      <c r="F51" s="57"/>
      <c r="G51" s="57"/>
      <c r="H51" s="57"/>
      <c r="I51" s="57"/>
      <c r="J51" s="57"/>
      <c r="K51" s="58"/>
      <c r="L51" s="9"/>
      <c r="M51" s="15"/>
      <c r="N51" s="15"/>
      <c r="O51" s="15"/>
      <c r="P51" s="15"/>
      <c r="Q51" s="10"/>
      <c r="R51" s="9"/>
      <c r="S51" s="15"/>
      <c r="T51" s="15"/>
      <c r="U51" s="15"/>
      <c r="V51" s="15"/>
      <c r="W51" s="10"/>
      <c r="X51" s="9"/>
      <c r="Y51" s="15"/>
      <c r="Z51" s="15"/>
      <c r="AA51" s="15"/>
      <c r="AB51" s="15"/>
      <c r="AC51" s="10"/>
      <c r="AD51" s="9"/>
      <c r="AE51" s="15"/>
      <c r="AF51" s="15"/>
      <c r="AG51" s="15"/>
      <c r="AH51" s="15"/>
      <c r="AI51" s="10"/>
      <c r="AJ51" s="9"/>
      <c r="AK51" s="15"/>
      <c r="AL51" s="15"/>
      <c r="AM51" s="15"/>
      <c r="AN51" s="15"/>
      <c r="AO51" s="10"/>
      <c r="AP51" s="9"/>
      <c r="AQ51" s="15"/>
      <c r="AR51" s="15"/>
      <c r="AS51" s="15"/>
      <c r="AT51" s="15"/>
      <c r="AU51" s="10"/>
      <c r="AV51" s="9"/>
      <c r="AW51" s="55">
        <v>0</v>
      </c>
      <c r="AX51" s="55"/>
      <c r="AY51" s="55"/>
      <c r="AZ51" s="55"/>
      <c r="BA51" s="10"/>
      <c r="BB51" s="9"/>
      <c r="BC51" s="55">
        <v>0</v>
      </c>
      <c r="BD51" s="55"/>
      <c r="BE51" s="55"/>
      <c r="BF51" s="55"/>
      <c r="BG51" s="10"/>
      <c r="BH51" s="9"/>
      <c r="BI51" s="55">
        <f t="shared" si="2"/>
        <v>0</v>
      </c>
      <c r="BJ51" s="55"/>
      <c r="BK51" s="55"/>
      <c r="BL51" s="55"/>
      <c r="BM51" s="10"/>
    </row>
    <row r="52" spans="1:65" x14ac:dyDescent="0.2">
      <c r="A52" s="9"/>
      <c r="B52" s="11"/>
      <c r="C52" s="14"/>
      <c r="D52" s="22"/>
      <c r="E52" s="57" t="s">
        <v>57</v>
      </c>
      <c r="F52" s="57"/>
      <c r="G52" s="57"/>
      <c r="H52" s="57"/>
      <c r="I52" s="57"/>
      <c r="J52" s="57"/>
      <c r="K52" s="58"/>
      <c r="L52" s="9"/>
      <c r="M52" s="15"/>
      <c r="N52" s="15"/>
      <c r="O52" s="15"/>
      <c r="P52" s="15"/>
      <c r="Q52" s="10"/>
      <c r="R52" s="9"/>
      <c r="S52" s="15"/>
      <c r="T52" s="15"/>
      <c r="U52" s="15"/>
      <c r="V52" s="15"/>
      <c r="W52" s="10"/>
      <c r="X52" s="9"/>
      <c r="Y52" s="15"/>
      <c r="Z52" s="15"/>
      <c r="AA52" s="15"/>
      <c r="AB52" s="15"/>
      <c r="AC52" s="10"/>
      <c r="AD52" s="9"/>
      <c r="AE52" s="15"/>
      <c r="AF52" s="15"/>
      <c r="AG52" s="15"/>
      <c r="AH52" s="15"/>
      <c r="AI52" s="10"/>
      <c r="AJ52" s="9"/>
      <c r="AK52" s="15"/>
      <c r="AL52" s="15"/>
      <c r="AM52" s="15"/>
      <c r="AN52" s="15"/>
      <c r="AO52" s="10"/>
      <c r="AP52" s="9"/>
      <c r="AQ52" s="15"/>
      <c r="AR52" s="15"/>
      <c r="AS52" s="15"/>
      <c r="AT52" s="15"/>
      <c r="AU52" s="10"/>
      <c r="AV52" s="9"/>
      <c r="AW52" s="55">
        <v>40000</v>
      </c>
      <c r="AX52" s="55"/>
      <c r="AY52" s="55"/>
      <c r="AZ52" s="55"/>
      <c r="BA52" s="10"/>
      <c r="BB52" s="9"/>
      <c r="BC52" s="55">
        <v>75000</v>
      </c>
      <c r="BD52" s="55"/>
      <c r="BE52" s="55"/>
      <c r="BF52" s="55"/>
      <c r="BG52" s="10"/>
      <c r="BH52" s="9"/>
      <c r="BI52" s="55">
        <f t="shared" si="2"/>
        <v>-35000</v>
      </c>
      <c r="BJ52" s="55"/>
      <c r="BK52" s="55"/>
      <c r="BL52" s="55"/>
      <c r="BM52" s="10"/>
    </row>
    <row r="53" spans="1:65" ht="10.5" customHeight="1" x14ac:dyDescent="0.2">
      <c r="A53" s="9"/>
      <c r="B53" s="11"/>
      <c r="C53" s="14"/>
      <c r="D53" s="22"/>
      <c r="E53" s="57" t="s">
        <v>58</v>
      </c>
      <c r="F53" s="57"/>
      <c r="G53" s="57"/>
      <c r="H53" s="57"/>
      <c r="I53" s="57"/>
      <c r="J53" s="57"/>
      <c r="K53" s="58"/>
      <c r="L53" s="9"/>
      <c r="M53" s="55"/>
      <c r="N53" s="55"/>
      <c r="O53" s="55"/>
      <c r="P53" s="55"/>
      <c r="Q53" s="10"/>
      <c r="R53" s="9"/>
      <c r="S53" s="55"/>
      <c r="T53" s="55"/>
      <c r="U53" s="55"/>
      <c r="V53" s="55"/>
      <c r="W53" s="10"/>
      <c r="X53" s="9"/>
      <c r="Y53" s="55">
        <f t="shared" si="0"/>
        <v>0</v>
      </c>
      <c r="Z53" s="55"/>
      <c r="AA53" s="55"/>
      <c r="AB53" s="55"/>
      <c r="AC53" s="10"/>
      <c r="AD53" s="9"/>
      <c r="AE53" s="55"/>
      <c r="AF53" s="55"/>
      <c r="AG53" s="55"/>
      <c r="AH53" s="55"/>
      <c r="AI53" s="10"/>
      <c r="AJ53" s="9"/>
      <c r="AK53" s="55">
        <f t="shared" si="1"/>
        <v>0</v>
      </c>
      <c r="AL53" s="55"/>
      <c r="AM53" s="55"/>
      <c r="AN53" s="55"/>
      <c r="AO53" s="10"/>
      <c r="AP53" s="9"/>
      <c r="AQ53" s="55"/>
      <c r="AR53" s="55"/>
      <c r="AS53" s="55"/>
      <c r="AT53" s="55"/>
      <c r="AU53" s="10"/>
      <c r="AV53" s="9"/>
      <c r="AW53" s="55">
        <v>368000</v>
      </c>
      <c r="AX53" s="55"/>
      <c r="AY53" s="55"/>
      <c r="AZ53" s="55"/>
      <c r="BA53" s="10"/>
      <c r="BB53" s="9"/>
      <c r="BC53" s="55">
        <v>368000</v>
      </c>
      <c r="BD53" s="55"/>
      <c r="BE53" s="55"/>
      <c r="BF53" s="55"/>
      <c r="BG53" s="10"/>
      <c r="BH53" s="9"/>
      <c r="BI53" s="55">
        <f t="shared" si="2"/>
        <v>0</v>
      </c>
      <c r="BJ53" s="55"/>
      <c r="BK53" s="55"/>
      <c r="BL53" s="55"/>
      <c r="BM53" s="10"/>
    </row>
    <row r="54" spans="1:65" ht="11.25" hidden="1" customHeight="1" x14ac:dyDescent="0.2">
      <c r="A54" s="9"/>
      <c r="B54" s="11"/>
      <c r="C54" s="14"/>
      <c r="D54" s="22"/>
      <c r="E54" s="57" t="s">
        <v>114</v>
      </c>
      <c r="F54" s="57"/>
      <c r="G54" s="57"/>
      <c r="H54" s="57"/>
      <c r="I54" s="57"/>
      <c r="J54" s="57"/>
      <c r="K54" s="58"/>
      <c r="L54" s="9"/>
      <c r="M54" s="55"/>
      <c r="N54" s="55"/>
      <c r="O54" s="55"/>
      <c r="P54" s="55"/>
      <c r="Q54" s="10"/>
      <c r="R54" s="9"/>
      <c r="S54" s="55"/>
      <c r="T54" s="55"/>
      <c r="U54" s="55"/>
      <c r="V54" s="55"/>
      <c r="W54" s="10"/>
      <c r="X54" s="9"/>
      <c r="Y54" s="55">
        <f t="shared" si="0"/>
        <v>0</v>
      </c>
      <c r="Z54" s="55"/>
      <c r="AA54" s="55"/>
      <c r="AB54" s="55"/>
      <c r="AC54" s="10"/>
      <c r="AD54" s="9"/>
      <c r="AE54" s="55"/>
      <c r="AF54" s="55"/>
      <c r="AG54" s="55"/>
      <c r="AH54" s="55"/>
      <c r="AI54" s="10"/>
      <c r="AJ54" s="9"/>
      <c r="AK54" s="55">
        <f t="shared" si="1"/>
        <v>0</v>
      </c>
      <c r="AL54" s="55"/>
      <c r="AM54" s="55"/>
      <c r="AN54" s="55"/>
      <c r="AO54" s="10"/>
      <c r="AP54" s="9"/>
      <c r="AQ54" s="55"/>
      <c r="AR54" s="55"/>
      <c r="AS54" s="55"/>
      <c r="AT54" s="55"/>
      <c r="AU54" s="10"/>
      <c r="AV54" s="9"/>
      <c r="AW54" s="55">
        <v>0</v>
      </c>
      <c r="AX54" s="55"/>
      <c r="AY54" s="55"/>
      <c r="AZ54" s="55"/>
      <c r="BA54" s="10"/>
      <c r="BB54" s="9"/>
      <c r="BC54" s="55">
        <v>0</v>
      </c>
      <c r="BD54" s="55"/>
      <c r="BE54" s="55"/>
      <c r="BF54" s="55"/>
      <c r="BG54" s="10"/>
      <c r="BH54" s="9"/>
      <c r="BI54" s="55">
        <f t="shared" si="2"/>
        <v>0</v>
      </c>
      <c r="BJ54" s="55"/>
      <c r="BK54" s="55"/>
      <c r="BL54" s="55"/>
      <c r="BM54" s="10"/>
    </row>
    <row r="55" spans="1:65" x14ac:dyDescent="0.2">
      <c r="A55" s="9"/>
      <c r="B55" s="11"/>
      <c r="C55" s="14"/>
      <c r="D55" s="22"/>
      <c r="E55" s="57" t="s">
        <v>59</v>
      </c>
      <c r="F55" s="57"/>
      <c r="G55" s="57"/>
      <c r="H55" s="57"/>
      <c r="I55" s="57"/>
      <c r="J55" s="57"/>
      <c r="K55" s="58"/>
      <c r="L55" s="9"/>
      <c r="M55" s="55"/>
      <c r="N55" s="55"/>
      <c r="O55" s="55"/>
      <c r="P55" s="55"/>
      <c r="Q55" s="10"/>
      <c r="R55" s="9"/>
      <c r="S55" s="55"/>
      <c r="T55" s="55"/>
      <c r="U55" s="55"/>
      <c r="V55" s="55"/>
      <c r="W55" s="10"/>
      <c r="X55" s="9"/>
      <c r="Y55" s="55">
        <f t="shared" si="0"/>
        <v>0</v>
      </c>
      <c r="Z55" s="55"/>
      <c r="AA55" s="55"/>
      <c r="AB55" s="55"/>
      <c r="AC55" s="10"/>
      <c r="AD55" s="9"/>
      <c r="AE55" s="55"/>
      <c r="AF55" s="55"/>
      <c r="AG55" s="55"/>
      <c r="AH55" s="55"/>
      <c r="AI55" s="10"/>
      <c r="AJ55" s="9"/>
      <c r="AK55" s="55">
        <f t="shared" si="1"/>
        <v>0</v>
      </c>
      <c r="AL55" s="55"/>
      <c r="AM55" s="55"/>
      <c r="AN55" s="55"/>
      <c r="AO55" s="10"/>
      <c r="AP55" s="9"/>
      <c r="AQ55" s="55"/>
      <c r="AR55" s="55"/>
      <c r="AS55" s="55"/>
      <c r="AT55" s="55"/>
      <c r="AU55" s="10"/>
      <c r="AV55" s="9"/>
      <c r="AW55" s="55">
        <v>4000000</v>
      </c>
      <c r="AX55" s="55"/>
      <c r="AY55" s="55"/>
      <c r="AZ55" s="55"/>
      <c r="BA55" s="10"/>
      <c r="BB55" s="9"/>
      <c r="BC55" s="55">
        <v>3612000</v>
      </c>
      <c r="BD55" s="55"/>
      <c r="BE55" s="55"/>
      <c r="BF55" s="55"/>
      <c r="BG55" s="10"/>
      <c r="BH55" s="9"/>
      <c r="BI55" s="55">
        <f t="shared" si="2"/>
        <v>388000</v>
      </c>
      <c r="BJ55" s="55"/>
      <c r="BK55" s="55"/>
      <c r="BL55" s="55"/>
      <c r="BM55" s="10"/>
    </row>
    <row r="56" spans="1:65" ht="11.25" customHeight="1" x14ac:dyDescent="0.2">
      <c r="A56" s="9"/>
      <c r="B56" s="11"/>
      <c r="C56" s="14"/>
      <c r="D56" s="22"/>
      <c r="E56" s="57" t="s">
        <v>131</v>
      </c>
      <c r="F56" s="57"/>
      <c r="G56" s="57"/>
      <c r="H56" s="57"/>
      <c r="I56" s="57"/>
      <c r="J56" s="57"/>
      <c r="K56" s="58"/>
      <c r="L56" s="9"/>
      <c r="M56" s="55"/>
      <c r="N56" s="55"/>
      <c r="O56" s="55"/>
      <c r="P56" s="55"/>
      <c r="Q56" s="10"/>
      <c r="R56" s="9"/>
      <c r="S56" s="55"/>
      <c r="T56" s="55"/>
      <c r="U56" s="55"/>
      <c r="V56" s="55"/>
      <c r="W56" s="10"/>
      <c r="X56" s="9"/>
      <c r="Y56" s="55">
        <f t="shared" si="0"/>
        <v>0</v>
      </c>
      <c r="Z56" s="55"/>
      <c r="AA56" s="55"/>
      <c r="AB56" s="55"/>
      <c r="AC56" s="10"/>
      <c r="AD56" s="9"/>
      <c r="AE56" s="55"/>
      <c r="AF56" s="55"/>
      <c r="AG56" s="55"/>
      <c r="AH56" s="55"/>
      <c r="AI56" s="10"/>
      <c r="AJ56" s="9"/>
      <c r="AK56" s="55">
        <f t="shared" si="1"/>
        <v>0</v>
      </c>
      <c r="AL56" s="55"/>
      <c r="AM56" s="55"/>
      <c r="AN56" s="55"/>
      <c r="AO56" s="10"/>
      <c r="AP56" s="9"/>
      <c r="AQ56" s="55"/>
      <c r="AR56" s="55"/>
      <c r="AS56" s="55"/>
      <c r="AT56" s="55"/>
      <c r="AU56" s="10"/>
      <c r="AV56" s="9"/>
      <c r="AW56" s="55"/>
      <c r="AX56" s="55"/>
      <c r="AY56" s="55"/>
      <c r="AZ56" s="55"/>
      <c r="BA56" s="10"/>
      <c r="BB56" s="9"/>
      <c r="BC56" s="55"/>
      <c r="BD56" s="55"/>
      <c r="BE56" s="55"/>
      <c r="BF56" s="55"/>
      <c r="BG56" s="10"/>
      <c r="BH56" s="9"/>
      <c r="BI56" s="55">
        <f t="shared" si="2"/>
        <v>0</v>
      </c>
      <c r="BJ56" s="55"/>
      <c r="BK56" s="55"/>
      <c r="BL56" s="55"/>
      <c r="BM56" s="10"/>
    </row>
    <row r="57" spans="1:65" x14ac:dyDescent="0.2">
      <c r="A57" s="9"/>
      <c r="B57" s="11"/>
      <c r="C57" s="14"/>
      <c r="D57" s="22"/>
      <c r="E57" s="57" t="s">
        <v>132</v>
      </c>
      <c r="F57" s="57"/>
      <c r="G57" s="57"/>
      <c r="H57" s="57"/>
      <c r="I57" s="57"/>
      <c r="J57" s="57"/>
      <c r="K57" s="58"/>
      <c r="L57" s="9"/>
      <c r="M57" s="55">
        <v>6000000</v>
      </c>
      <c r="N57" s="55"/>
      <c r="O57" s="55"/>
      <c r="P57" s="55"/>
      <c r="Q57" s="10"/>
      <c r="R57" s="9"/>
      <c r="S57" s="55"/>
      <c r="T57" s="55"/>
      <c r="U57" s="55"/>
      <c r="V57" s="55"/>
      <c r="W57" s="10"/>
      <c r="X57" s="9"/>
      <c r="Y57" s="55">
        <f>SUM(M57,S57)</f>
        <v>6000000</v>
      </c>
      <c r="Z57" s="55"/>
      <c r="AA57" s="55"/>
      <c r="AB57" s="55"/>
      <c r="AC57" s="10"/>
      <c r="AD57" s="9"/>
      <c r="AE57" s="55"/>
      <c r="AF57" s="55"/>
      <c r="AG57" s="55"/>
      <c r="AH57" s="55"/>
      <c r="AI57" s="10"/>
      <c r="AJ57" s="9"/>
      <c r="AK57" s="55">
        <f t="shared" si="1"/>
        <v>0</v>
      </c>
      <c r="AL57" s="55"/>
      <c r="AM57" s="55"/>
      <c r="AN57" s="55"/>
      <c r="AO57" s="10"/>
      <c r="AP57" s="9"/>
      <c r="AQ57" s="55"/>
      <c r="AR57" s="55"/>
      <c r="AS57" s="55"/>
      <c r="AT57" s="55"/>
      <c r="AU57" s="10"/>
      <c r="AV57" s="9"/>
      <c r="AW57" s="55"/>
      <c r="AX57" s="55"/>
      <c r="AY57" s="55"/>
      <c r="AZ57" s="55"/>
      <c r="BA57" s="10"/>
      <c r="BB57" s="9"/>
      <c r="BC57" s="55"/>
      <c r="BD57" s="55"/>
      <c r="BE57" s="55"/>
      <c r="BF57" s="55"/>
      <c r="BG57" s="10"/>
      <c r="BH57" s="9"/>
      <c r="BI57" s="55">
        <f t="shared" si="2"/>
        <v>0</v>
      </c>
      <c r="BJ57" s="55"/>
      <c r="BK57" s="55"/>
      <c r="BL57" s="55"/>
      <c r="BM57" s="10"/>
    </row>
    <row r="58" spans="1:65" ht="11.25" customHeight="1" x14ac:dyDescent="0.2">
      <c r="A58" s="9"/>
      <c r="B58" s="11"/>
      <c r="C58" s="14"/>
      <c r="D58" s="22"/>
      <c r="E58" s="57" t="s">
        <v>63</v>
      </c>
      <c r="F58" s="57"/>
      <c r="G58" s="57"/>
      <c r="H58" s="57"/>
      <c r="I58" s="57"/>
      <c r="J58" s="57"/>
      <c r="K58" s="58"/>
      <c r="L58" s="9"/>
      <c r="M58" s="55"/>
      <c r="N58" s="55"/>
      <c r="O58" s="55"/>
      <c r="P58" s="55"/>
      <c r="Q58" s="10"/>
      <c r="R58" s="9"/>
      <c r="S58" s="55"/>
      <c r="T58" s="55"/>
      <c r="U58" s="55"/>
      <c r="V58" s="55"/>
      <c r="W58" s="10"/>
      <c r="X58" s="9"/>
      <c r="Y58" s="55">
        <f t="shared" si="0"/>
        <v>0</v>
      </c>
      <c r="Z58" s="55"/>
      <c r="AA58" s="55"/>
      <c r="AB58" s="55"/>
      <c r="AC58" s="10"/>
      <c r="AD58" s="9"/>
      <c r="AE58" s="55"/>
      <c r="AF58" s="55"/>
      <c r="AG58" s="55"/>
      <c r="AH58" s="55"/>
      <c r="AI58" s="10"/>
      <c r="AJ58" s="9"/>
      <c r="AK58" s="55">
        <f t="shared" si="1"/>
        <v>0</v>
      </c>
      <c r="AL58" s="55"/>
      <c r="AM58" s="55"/>
      <c r="AN58" s="55"/>
      <c r="AO58" s="10"/>
      <c r="AP58" s="9"/>
      <c r="AQ58" s="55"/>
      <c r="AR58" s="55"/>
      <c r="AS58" s="55"/>
      <c r="AT58" s="55"/>
      <c r="AU58" s="10"/>
      <c r="AV58" s="9"/>
      <c r="AW58" s="55">
        <v>1950000</v>
      </c>
      <c r="AX58" s="55"/>
      <c r="AY58" s="55"/>
      <c r="AZ58" s="55"/>
      <c r="BA58" s="10"/>
      <c r="BB58" s="9"/>
      <c r="BC58" s="55">
        <v>2553000</v>
      </c>
      <c r="BD58" s="55"/>
      <c r="BE58" s="55"/>
      <c r="BF58" s="55"/>
      <c r="BG58" s="10"/>
      <c r="BH58" s="9"/>
      <c r="BI58" s="55">
        <f t="shared" si="2"/>
        <v>-603000</v>
      </c>
      <c r="BJ58" s="55"/>
      <c r="BK58" s="55"/>
      <c r="BL58" s="55"/>
      <c r="BM58" s="10"/>
    </row>
    <row r="59" spans="1:65" x14ac:dyDescent="0.2">
      <c r="A59" s="9"/>
      <c r="B59" s="11"/>
      <c r="C59" s="14"/>
      <c r="D59" s="22"/>
      <c r="E59" s="57" t="s">
        <v>130</v>
      </c>
      <c r="F59" s="57"/>
      <c r="G59" s="57"/>
      <c r="H59" s="57"/>
      <c r="I59" s="57"/>
      <c r="J59" s="57"/>
      <c r="K59" s="58"/>
      <c r="L59" s="9"/>
      <c r="M59" s="15"/>
      <c r="N59" s="15"/>
      <c r="O59" s="15"/>
      <c r="P59" s="15"/>
      <c r="Q59" s="10"/>
      <c r="R59" s="9"/>
      <c r="S59" s="15"/>
      <c r="T59" s="15"/>
      <c r="U59" s="15"/>
      <c r="V59" s="15"/>
      <c r="W59" s="10"/>
      <c r="X59" s="9"/>
      <c r="Y59" s="15"/>
      <c r="Z59" s="15"/>
      <c r="AA59" s="15"/>
      <c r="AB59" s="15"/>
      <c r="AC59" s="10"/>
      <c r="AD59" s="9"/>
      <c r="AE59" s="15"/>
      <c r="AF59" s="15"/>
      <c r="AG59" s="15"/>
      <c r="AH59" s="15"/>
      <c r="AI59" s="10"/>
      <c r="AJ59" s="9"/>
      <c r="AK59" s="15"/>
      <c r="AL59" s="15"/>
      <c r="AM59" s="15"/>
      <c r="AN59" s="15"/>
      <c r="AO59" s="10"/>
      <c r="AP59" s="24"/>
      <c r="AQ59" s="29"/>
      <c r="AR59" s="29"/>
      <c r="AS59" s="29"/>
      <c r="AT59" s="29"/>
      <c r="AU59" s="25"/>
      <c r="AV59" s="9"/>
      <c r="AW59" s="55">
        <v>350000</v>
      </c>
      <c r="AX59" s="55"/>
      <c r="AY59" s="55"/>
      <c r="AZ59" s="55"/>
      <c r="BA59" s="10"/>
      <c r="BB59" s="9"/>
      <c r="BC59" s="55">
        <v>403000</v>
      </c>
      <c r="BD59" s="55"/>
      <c r="BE59" s="55"/>
      <c r="BF59" s="55"/>
      <c r="BG59" s="10"/>
      <c r="BH59" s="9"/>
      <c r="BI59" s="55">
        <f t="shared" si="2"/>
        <v>-53000</v>
      </c>
      <c r="BJ59" s="55"/>
      <c r="BK59" s="55"/>
      <c r="BL59" s="55"/>
      <c r="BM59" s="10"/>
    </row>
    <row r="60" spans="1:65" x14ac:dyDescent="0.2">
      <c r="A60" s="9"/>
      <c r="B60" s="11"/>
      <c r="C60" s="14"/>
      <c r="D60" s="22"/>
      <c r="E60" s="57" t="s">
        <v>133</v>
      </c>
      <c r="F60" s="57"/>
      <c r="G60" s="57"/>
      <c r="H60" s="57"/>
      <c r="I60" s="57"/>
      <c r="J60" s="57"/>
      <c r="K60" s="58"/>
      <c r="L60" s="9"/>
      <c r="M60" s="15"/>
      <c r="N60" s="15"/>
      <c r="O60" s="15"/>
      <c r="P60" s="15"/>
      <c r="Q60" s="10"/>
      <c r="R60" s="9"/>
      <c r="S60" s="15"/>
      <c r="T60" s="15"/>
      <c r="U60" s="15"/>
      <c r="V60" s="15"/>
      <c r="W60" s="10"/>
      <c r="X60" s="9"/>
      <c r="Y60" s="15"/>
      <c r="Z60" s="15"/>
      <c r="AA60" s="15"/>
      <c r="AB60" s="15"/>
      <c r="AC60" s="10"/>
      <c r="AD60" s="9"/>
      <c r="AE60" s="15"/>
      <c r="AF60" s="15"/>
      <c r="AG60" s="15"/>
      <c r="AH60" s="15"/>
      <c r="AI60" s="10"/>
      <c r="AJ60" s="9"/>
      <c r="AK60" s="15"/>
      <c r="AL60" s="15"/>
      <c r="AM60" s="15"/>
      <c r="AN60" s="15"/>
      <c r="AO60" s="10"/>
      <c r="AP60" s="24"/>
      <c r="AQ60" s="29"/>
      <c r="AR60" s="29"/>
      <c r="AS60" s="29"/>
      <c r="AT60" s="29"/>
      <c r="AU60" s="25"/>
      <c r="AV60" s="9"/>
      <c r="AW60" s="55">
        <v>3600000</v>
      </c>
      <c r="AX60" s="55"/>
      <c r="AY60" s="55"/>
      <c r="AZ60" s="55"/>
      <c r="BA60" s="10"/>
      <c r="BB60" s="9"/>
      <c r="BC60" s="55">
        <v>13466000</v>
      </c>
      <c r="BD60" s="55"/>
      <c r="BE60" s="55"/>
      <c r="BF60" s="55"/>
      <c r="BG60" s="10"/>
      <c r="BH60" s="9"/>
      <c r="BI60" s="55">
        <f t="shared" si="2"/>
        <v>-9866000</v>
      </c>
      <c r="BJ60" s="55"/>
      <c r="BK60" s="55"/>
      <c r="BL60" s="55"/>
      <c r="BM60" s="10"/>
    </row>
    <row r="61" spans="1:65" x14ac:dyDescent="0.2">
      <c r="A61" s="9"/>
      <c r="B61" s="11"/>
      <c r="C61" s="14"/>
      <c r="D61" s="22"/>
      <c r="E61" s="57" t="s">
        <v>67</v>
      </c>
      <c r="F61" s="57"/>
      <c r="G61" s="57"/>
      <c r="H61" s="57"/>
      <c r="I61" s="57"/>
      <c r="J61" s="57"/>
      <c r="K61" s="58"/>
      <c r="L61" s="9"/>
      <c r="M61" s="15"/>
      <c r="N61" s="15"/>
      <c r="O61" s="15"/>
      <c r="P61" s="15"/>
      <c r="Q61" s="10"/>
      <c r="R61" s="9"/>
      <c r="S61" s="15"/>
      <c r="T61" s="15"/>
      <c r="U61" s="15"/>
      <c r="V61" s="15"/>
      <c r="W61" s="10"/>
      <c r="X61" s="9"/>
      <c r="Y61" s="15"/>
      <c r="Z61" s="15"/>
      <c r="AA61" s="15"/>
      <c r="AB61" s="15"/>
      <c r="AC61" s="10"/>
      <c r="AD61" s="9"/>
      <c r="AE61" s="15"/>
      <c r="AF61" s="15"/>
      <c r="AG61" s="15"/>
      <c r="AH61" s="15"/>
      <c r="AI61" s="10"/>
      <c r="AJ61" s="9"/>
      <c r="AK61" s="15"/>
      <c r="AL61" s="15"/>
      <c r="AM61" s="15"/>
      <c r="AN61" s="15"/>
      <c r="AO61" s="10"/>
      <c r="AP61" s="24"/>
      <c r="AQ61" s="29"/>
      <c r="AR61" s="29"/>
      <c r="AS61" s="29"/>
      <c r="AT61" s="29"/>
      <c r="AU61" s="25"/>
      <c r="AV61" s="9"/>
      <c r="AW61" s="55">
        <v>619000</v>
      </c>
      <c r="AX61" s="55"/>
      <c r="AY61" s="55"/>
      <c r="AZ61" s="55"/>
      <c r="BA61" s="10"/>
      <c r="BB61" s="9"/>
      <c r="BC61" s="55">
        <v>619000</v>
      </c>
      <c r="BD61" s="55"/>
      <c r="BE61" s="55"/>
      <c r="BF61" s="55"/>
      <c r="BG61" s="10"/>
      <c r="BH61" s="9"/>
      <c r="BI61" s="55">
        <f t="shared" si="2"/>
        <v>0</v>
      </c>
      <c r="BJ61" s="55"/>
      <c r="BK61" s="55"/>
      <c r="BL61" s="55"/>
      <c r="BM61" s="10"/>
    </row>
    <row r="62" spans="1:65" hidden="1" x14ac:dyDescent="0.2">
      <c r="A62" s="9"/>
      <c r="B62" s="11"/>
      <c r="C62" s="14"/>
      <c r="D62" s="22"/>
      <c r="E62" s="57" t="s">
        <v>134</v>
      </c>
      <c r="F62" s="57"/>
      <c r="G62" s="57"/>
      <c r="H62" s="57"/>
      <c r="I62" s="57"/>
      <c r="J62" s="57"/>
      <c r="K62" s="58"/>
      <c r="L62" s="9"/>
      <c r="M62" s="15"/>
      <c r="N62" s="15"/>
      <c r="O62" s="15"/>
      <c r="P62" s="15"/>
      <c r="Q62" s="10"/>
      <c r="R62" s="9"/>
      <c r="S62" s="15"/>
      <c r="T62" s="15"/>
      <c r="U62" s="15"/>
      <c r="V62" s="15"/>
      <c r="W62" s="10"/>
      <c r="X62" s="9"/>
      <c r="Y62" s="15"/>
      <c r="Z62" s="15"/>
      <c r="AA62" s="15"/>
      <c r="AB62" s="15"/>
      <c r="AC62" s="10"/>
      <c r="AD62" s="9"/>
      <c r="AE62" s="15"/>
      <c r="AF62" s="15"/>
      <c r="AG62" s="15"/>
      <c r="AH62" s="15"/>
      <c r="AI62" s="10"/>
      <c r="AJ62" s="9"/>
      <c r="AK62" s="15"/>
      <c r="AL62" s="15"/>
      <c r="AM62" s="15"/>
      <c r="AN62" s="15"/>
      <c r="AO62" s="10"/>
      <c r="AP62" s="24"/>
      <c r="AQ62" s="29"/>
      <c r="AR62" s="29"/>
      <c r="AS62" s="29"/>
      <c r="AT62" s="29"/>
      <c r="AU62" s="25"/>
      <c r="AV62" s="24"/>
      <c r="AW62" s="59">
        <v>0</v>
      </c>
      <c r="AX62" s="59"/>
      <c r="AY62" s="59"/>
      <c r="AZ62" s="59"/>
      <c r="BA62" s="25"/>
      <c r="BB62" s="24"/>
      <c r="BC62" s="59">
        <v>0</v>
      </c>
      <c r="BD62" s="59"/>
      <c r="BE62" s="59"/>
      <c r="BF62" s="59"/>
      <c r="BG62" s="25"/>
      <c r="BH62" s="24"/>
      <c r="BI62" s="59">
        <f t="shared" si="2"/>
        <v>0</v>
      </c>
      <c r="BJ62" s="59"/>
      <c r="BK62" s="59"/>
      <c r="BL62" s="59"/>
      <c r="BM62" s="25"/>
    </row>
    <row r="63" spans="1:65" x14ac:dyDescent="0.2">
      <c r="A63" s="9"/>
      <c r="B63" s="11" t="s">
        <v>22</v>
      </c>
      <c r="C63" s="57" t="s">
        <v>68</v>
      </c>
      <c r="D63" s="57"/>
      <c r="E63" s="57"/>
      <c r="F63" s="57"/>
      <c r="G63" s="57"/>
      <c r="H63" s="57"/>
      <c r="I63" s="57"/>
      <c r="J63" s="57"/>
      <c r="K63" s="58"/>
      <c r="L63" s="37"/>
      <c r="M63" s="53"/>
      <c r="N63" s="53"/>
      <c r="O63" s="53"/>
      <c r="P63" s="53"/>
      <c r="Q63" s="38"/>
      <c r="R63" s="37"/>
      <c r="S63" s="53"/>
      <c r="T63" s="53"/>
      <c r="U63" s="53"/>
      <c r="V63" s="53"/>
      <c r="W63" s="38"/>
      <c r="X63" s="37"/>
      <c r="Y63" s="53"/>
      <c r="Z63" s="53"/>
      <c r="AA63" s="53"/>
      <c r="AB63" s="53"/>
      <c r="AC63" s="38"/>
      <c r="AD63" s="37"/>
      <c r="AE63" s="53"/>
      <c r="AF63" s="53"/>
      <c r="AG63" s="53"/>
      <c r="AH63" s="53"/>
      <c r="AI63" s="38"/>
      <c r="AJ63" s="37"/>
      <c r="AK63" s="53"/>
      <c r="AL63" s="53"/>
      <c r="AM63" s="53"/>
      <c r="AN63" s="53"/>
      <c r="AO63" s="38"/>
      <c r="AP63" s="12" t="s">
        <v>20</v>
      </c>
      <c r="AQ63" s="56" t="e">
        <f>SUM(#REF!,#REF!)</f>
        <v>#REF!</v>
      </c>
      <c r="AR63" s="56"/>
      <c r="AS63" s="56"/>
      <c r="AT63" s="56"/>
      <c r="AU63" s="13" t="s">
        <v>21</v>
      </c>
      <c r="AV63" s="12" t="s">
        <v>20</v>
      </c>
      <c r="AW63" s="56">
        <f>SUM(AW64:AZ88)</f>
        <v>5584000</v>
      </c>
      <c r="AX63" s="56"/>
      <c r="AY63" s="56"/>
      <c r="AZ63" s="56"/>
      <c r="BA63" s="13" t="s">
        <v>21</v>
      </c>
      <c r="BB63" s="12" t="s">
        <v>20</v>
      </c>
      <c r="BC63" s="56">
        <v>6358000</v>
      </c>
      <c r="BD63" s="56"/>
      <c r="BE63" s="56"/>
      <c r="BF63" s="56"/>
      <c r="BG63" s="13" t="s">
        <v>21</v>
      </c>
      <c r="BH63" s="12" t="s">
        <v>20</v>
      </c>
      <c r="BI63" s="56">
        <f>AW63-BC63</f>
        <v>-774000</v>
      </c>
      <c r="BJ63" s="56"/>
      <c r="BK63" s="56"/>
      <c r="BL63" s="56"/>
      <c r="BM63" s="13" t="s">
        <v>21</v>
      </c>
    </row>
    <row r="64" spans="1:65" ht="11.25" customHeight="1" x14ac:dyDescent="0.2">
      <c r="A64" s="9"/>
      <c r="B64" s="11"/>
      <c r="C64" s="14"/>
      <c r="D64" s="22"/>
      <c r="E64" s="57" t="s">
        <v>69</v>
      </c>
      <c r="F64" s="57"/>
      <c r="G64" s="57"/>
      <c r="H64" s="57"/>
      <c r="I64" s="57"/>
      <c r="J64" s="57"/>
      <c r="K64" s="58"/>
      <c r="L64" s="9"/>
      <c r="M64" s="55"/>
      <c r="N64" s="55"/>
      <c r="O64" s="55"/>
      <c r="P64" s="55"/>
      <c r="Q64" s="10"/>
      <c r="R64" s="9"/>
      <c r="S64" s="55"/>
      <c r="T64" s="55"/>
      <c r="U64" s="55"/>
      <c r="V64" s="55"/>
      <c r="W64" s="10"/>
      <c r="X64" s="9"/>
      <c r="Y64" s="55"/>
      <c r="Z64" s="55"/>
      <c r="AA64" s="55"/>
      <c r="AB64" s="55"/>
      <c r="AC64" s="10"/>
      <c r="AD64" s="9"/>
      <c r="AE64" s="55"/>
      <c r="AF64" s="55"/>
      <c r="AG64" s="55"/>
      <c r="AH64" s="55"/>
      <c r="AI64" s="10"/>
      <c r="AJ64" s="9"/>
      <c r="AK64" s="55"/>
      <c r="AL64" s="55"/>
      <c r="AM64" s="55"/>
      <c r="AN64" s="55"/>
      <c r="AO64" s="10"/>
      <c r="AP64" s="9"/>
      <c r="AQ64" s="55"/>
      <c r="AR64" s="55"/>
      <c r="AS64" s="55"/>
      <c r="AT64" s="55"/>
      <c r="AU64" s="10"/>
      <c r="AV64" s="9"/>
      <c r="AW64" s="55">
        <v>1200000</v>
      </c>
      <c r="AX64" s="55"/>
      <c r="AY64" s="55"/>
      <c r="AZ64" s="55"/>
      <c r="BA64" s="10"/>
      <c r="BB64" s="9"/>
      <c r="BC64" s="53">
        <v>1200000</v>
      </c>
      <c r="BD64" s="53"/>
      <c r="BE64" s="53"/>
      <c r="BF64" s="53"/>
      <c r="BG64" s="10"/>
      <c r="BH64" s="9"/>
      <c r="BI64" s="53">
        <f t="shared" si="2"/>
        <v>0</v>
      </c>
      <c r="BJ64" s="53"/>
      <c r="BK64" s="53"/>
      <c r="BL64" s="53"/>
      <c r="BM64" s="10"/>
    </row>
    <row r="65" spans="1:65" ht="11.25" hidden="1" customHeight="1" x14ac:dyDescent="0.2">
      <c r="A65" s="9"/>
      <c r="B65" s="11"/>
      <c r="C65" s="14"/>
      <c r="D65" s="22"/>
      <c r="E65" s="57" t="s">
        <v>43</v>
      </c>
      <c r="F65" s="57"/>
      <c r="G65" s="57"/>
      <c r="H65" s="57"/>
      <c r="I65" s="57"/>
      <c r="J65" s="57"/>
      <c r="K65" s="58"/>
      <c r="L65" s="9"/>
      <c r="M65" s="55"/>
      <c r="N65" s="55"/>
      <c r="O65" s="55"/>
      <c r="P65" s="55"/>
      <c r="Q65" s="10"/>
      <c r="R65" s="9"/>
      <c r="S65" s="55"/>
      <c r="T65" s="55"/>
      <c r="U65" s="55"/>
      <c r="V65" s="55"/>
      <c r="W65" s="10"/>
      <c r="X65" s="9"/>
      <c r="Y65" s="55"/>
      <c r="Z65" s="55"/>
      <c r="AA65" s="55"/>
      <c r="AB65" s="55"/>
      <c r="AC65" s="10"/>
      <c r="AD65" s="9"/>
      <c r="AE65" s="55"/>
      <c r="AF65" s="55"/>
      <c r="AG65" s="55"/>
      <c r="AH65" s="55"/>
      <c r="AI65" s="10"/>
      <c r="AJ65" s="9"/>
      <c r="AK65" s="55"/>
      <c r="AL65" s="55"/>
      <c r="AM65" s="55"/>
      <c r="AN65" s="55"/>
      <c r="AO65" s="10"/>
      <c r="AP65" s="9"/>
      <c r="AQ65" s="55"/>
      <c r="AR65" s="55"/>
      <c r="AS65" s="55"/>
      <c r="AT65" s="55"/>
      <c r="AU65" s="10"/>
      <c r="AV65" s="9"/>
      <c r="AW65" s="55">
        <f t="shared" ref="AW65:AW66" si="7">SUM(AE65,M65,Y65)</f>
        <v>0</v>
      </c>
      <c r="AX65" s="55"/>
      <c r="AY65" s="55"/>
      <c r="AZ65" s="55"/>
      <c r="BA65" s="10"/>
      <c r="BB65" s="9"/>
      <c r="BC65" s="55">
        <v>0</v>
      </c>
      <c r="BD65" s="55"/>
      <c r="BE65" s="55"/>
      <c r="BF65" s="55"/>
      <c r="BG65" s="10"/>
      <c r="BH65" s="9"/>
      <c r="BI65" s="55">
        <f t="shared" si="2"/>
        <v>0</v>
      </c>
      <c r="BJ65" s="55"/>
      <c r="BK65" s="55"/>
      <c r="BL65" s="55"/>
      <c r="BM65" s="10"/>
    </row>
    <row r="66" spans="1:65" ht="11.25" hidden="1" customHeight="1" x14ac:dyDescent="0.2">
      <c r="A66" s="9"/>
      <c r="B66" s="11"/>
      <c r="C66" s="14"/>
      <c r="D66" s="22"/>
      <c r="E66" s="57" t="s">
        <v>135</v>
      </c>
      <c r="F66" s="57"/>
      <c r="G66" s="57"/>
      <c r="H66" s="57"/>
      <c r="I66" s="57"/>
      <c r="J66" s="57"/>
      <c r="K66" s="58"/>
      <c r="L66" s="9"/>
      <c r="M66" s="55"/>
      <c r="N66" s="55"/>
      <c r="O66" s="55"/>
      <c r="P66" s="55"/>
      <c r="Q66" s="10"/>
      <c r="R66" s="9"/>
      <c r="S66" s="55"/>
      <c r="T66" s="55"/>
      <c r="U66" s="55"/>
      <c r="V66" s="55"/>
      <c r="W66" s="10"/>
      <c r="X66" s="9"/>
      <c r="Y66" s="55"/>
      <c r="Z66" s="55"/>
      <c r="AA66" s="55"/>
      <c r="AB66" s="55"/>
      <c r="AC66" s="10"/>
      <c r="AD66" s="9"/>
      <c r="AE66" s="55"/>
      <c r="AF66" s="55"/>
      <c r="AG66" s="55"/>
      <c r="AH66" s="55"/>
      <c r="AI66" s="10"/>
      <c r="AJ66" s="9"/>
      <c r="AK66" s="55"/>
      <c r="AL66" s="55"/>
      <c r="AM66" s="55"/>
      <c r="AN66" s="55"/>
      <c r="AO66" s="10"/>
      <c r="AP66" s="9"/>
      <c r="AQ66" s="55"/>
      <c r="AR66" s="55"/>
      <c r="AS66" s="55"/>
      <c r="AT66" s="55"/>
      <c r="AU66" s="10"/>
      <c r="AV66" s="9"/>
      <c r="AW66" s="55">
        <f t="shared" si="7"/>
        <v>0</v>
      </c>
      <c r="AX66" s="55"/>
      <c r="AY66" s="55"/>
      <c r="AZ66" s="55"/>
      <c r="BA66" s="10"/>
      <c r="BB66" s="9"/>
      <c r="BC66" s="55">
        <v>0</v>
      </c>
      <c r="BD66" s="55"/>
      <c r="BE66" s="55"/>
      <c r="BF66" s="55"/>
      <c r="BG66" s="10"/>
      <c r="BH66" s="9"/>
      <c r="BI66" s="55">
        <f t="shared" si="2"/>
        <v>0</v>
      </c>
      <c r="BJ66" s="55"/>
      <c r="BK66" s="55"/>
      <c r="BL66" s="55"/>
      <c r="BM66" s="10"/>
    </row>
    <row r="67" spans="1:65" ht="11.25" customHeight="1" x14ac:dyDescent="0.2">
      <c r="A67" s="9"/>
      <c r="B67" s="11"/>
      <c r="C67" s="14"/>
      <c r="D67" s="22"/>
      <c r="E67" s="57" t="s">
        <v>44</v>
      </c>
      <c r="F67" s="57"/>
      <c r="G67" s="57"/>
      <c r="H67" s="57"/>
      <c r="I67" s="57"/>
      <c r="J67" s="57"/>
      <c r="K67" s="58"/>
      <c r="L67" s="9"/>
      <c r="M67" s="55"/>
      <c r="N67" s="55"/>
      <c r="O67" s="55"/>
      <c r="P67" s="55"/>
      <c r="Q67" s="10"/>
      <c r="R67" s="9"/>
      <c r="S67" s="55"/>
      <c r="T67" s="55"/>
      <c r="U67" s="55"/>
      <c r="V67" s="55"/>
      <c r="W67" s="10"/>
      <c r="X67" s="9"/>
      <c r="Y67" s="55"/>
      <c r="Z67" s="55"/>
      <c r="AA67" s="55"/>
      <c r="AB67" s="55"/>
      <c r="AC67" s="10"/>
      <c r="AD67" s="9"/>
      <c r="AE67" s="55"/>
      <c r="AF67" s="55"/>
      <c r="AG67" s="55"/>
      <c r="AH67" s="55"/>
      <c r="AI67" s="10"/>
      <c r="AJ67" s="9"/>
      <c r="AK67" s="55"/>
      <c r="AL67" s="55"/>
      <c r="AM67" s="55"/>
      <c r="AN67" s="55"/>
      <c r="AO67" s="10"/>
      <c r="AP67" s="9"/>
      <c r="AQ67" s="55"/>
      <c r="AR67" s="55"/>
      <c r="AS67" s="55"/>
      <c r="AT67" s="55"/>
      <c r="AU67" s="10"/>
      <c r="AV67" s="9"/>
      <c r="AW67" s="55">
        <v>180000</v>
      </c>
      <c r="AX67" s="55"/>
      <c r="AY67" s="55"/>
      <c r="AZ67" s="55"/>
      <c r="BA67" s="10"/>
      <c r="BB67" s="9"/>
      <c r="BC67" s="55">
        <v>180000</v>
      </c>
      <c r="BD67" s="55"/>
      <c r="BE67" s="55"/>
      <c r="BF67" s="55"/>
      <c r="BG67" s="10"/>
      <c r="BH67" s="9"/>
      <c r="BI67" s="55">
        <f t="shared" si="2"/>
        <v>0</v>
      </c>
      <c r="BJ67" s="55"/>
      <c r="BK67" s="55"/>
      <c r="BL67" s="55"/>
      <c r="BM67" s="10"/>
    </row>
    <row r="68" spans="1:65" x14ac:dyDescent="0.2">
      <c r="A68" s="9"/>
      <c r="B68" s="11"/>
      <c r="C68" s="14"/>
      <c r="D68" s="22"/>
      <c r="E68" s="57" t="s">
        <v>45</v>
      </c>
      <c r="F68" s="57"/>
      <c r="G68" s="57"/>
      <c r="H68" s="57"/>
      <c r="I68" s="57"/>
      <c r="J68" s="57"/>
      <c r="K68" s="58"/>
      <c r="L68" s="9"/>
      <c r="M68" s="55"/>
      <c r="N68" s="55"/>
      <c r="O68" s="55"/>
      <c r="P68" s="55"/>
      <c r="Q68" s="10"/>
      <c r="R68" s="9"/>
      <c r="S68" s="55"/>
      <c r="T68" s="55"/>
      <c r="U68" s="55"/>
      <c r="V68" s="55"/>
      <c r="W68" s="10"/>
      <c r="X68" s="9"/>
      <c r="Y68" s="55"/>
      <c r="Z68" s="55"/>
      <c r="AA68" s="55"/>
      <c r="AB68" s="55"/>
      <c r="AC68" s="10"/>
      <c r="AD68" s="9"/>
      <c r="AE68" s="55"/>
      <c r="AF68" s="55"/>
      <c r="AG68" s="55"/>
      <c r="AH68" s="55"/>
      <c r="AI68" s="10"/>
      <c r="AJ68" s="9"/>
      <c r="AK68" s="55"/>
      <c r="AL68" s="55"/>
      <c r="AM68" s="55"/>
      <c r="AN68" s="55"/>
      <c r="AO68" s="10"/>
      <c r="AP68" s="9"/>
      <c r="AQ68" s="55">
        <v>380000</v>
      </c>
      <c r="AR68" s="55"/>
      <c r="AS68" s="55"/>
      <c r="AT68" s="55"/>
      <c r="AU68" s="10"/>
      <c r="AV68" s="9"/>
      <c r="AW68" s="55">
        <v>25000</v>
      </c>
      <c r="AX68" s="55"/>
      <c r="AY68" s="55"/>
      <c r="AZ68" s="55"/>
      <c r="BA68" s="10"/>
      <c r="BB68" s="9"/>
      <c r="BC68" s="55">
        <v>25000</v>
      </c>
      <c r="BD68" s="55"/>
      <c r="BE68" s="55"/>
      <c r="BF68" s="55"/>
      <c r="BG68" s="10"/>
      <c r="BH68" s="9"/>
      <c r="BI68" s="55">
        <f t="shared" si="2"/>
        <v>0</v>
      </c>
      <c r="BJ68" s="55"/>
      <c r="BK68" s="55"/>
      <c r="BL68" s="55"/>
      <c r="BM68" s="10"/>
    </row>
    <row r="69" spans="1:65" x14ac:dyDescent="0.2">
      <c r="A69" s="9"/>
      <c r="B69" s="11"/>
      <c r="C69" s="14"/>
      <c r="D69" s="22"/>
      <c r="E69" s="57" t="s">
        <v>46</v>
      </c>
      <c r="F69" s="57"/>
      <c r="G69" s="57"/>
      <c r="H69" s="57"/>
      <c r="I69" s="57"/>
      <c r="J69" s="57"/>
      <c r="K69" s="58"/>
      <c r="L69" s="9"/>
      <c r="M69" s="55"/>
      <c r="N69" s="55"/>
      <c r="O69" s="55"/>
      <c r="P69" s="55"/>
      <c r="Q69" s="10"/>
      <c r="R69" s="9"/>
      <c r="S69" s="55"/>
      <c r="T69" s="55"/>
      <c r="U69" s="55"/>
      <c r="V69" s="55"/>
      <c r="W69" s="10"/>
      <c r="X69" s="9"/>
      <c r="Y69" s="55"/>
      <c r="Z69" s="55"/>
      <c r="AA69" s="55"/>
      <c r="AB69" s="55"/>
      <c r="AC69" s="10"/>
      <c r="AD69" s="9"/>
      <c r="AE69" s="55"/>
      <c r="AF69" s="55"/>
      <c r="AG69" s="55"/>
      <c r="AH69" s="55"/>
      <c r="AI69" s="10"/>
      <c r="AJ69" s="9"/>
      <c r="AK69" s="55"/>
      <c r="AL69" s="55"/>
      <c r="AM69" s="55"/>
      <c r="AN69" s="55"/>
      <c r="AO69" s="10"/>
      <c r="AP69" s="9"/>
      <c r="AQ69" s="55"/>
      <c r="AR69" s="55"/>
      <c r="AS69" s="55"/>
      <c r="AT69" s="55"/>
      <c r="AU69" s="10"/>
      <c r="AV69" s="9"/>
      <c r="AW69" s="55">
        <v>2000</v>
      </c>
      <c r="AX69" s="55"/>
      <c r="AY69" s="55"/>
      <c r="AZ69" s="55"/>
      <c r="BA69" s="10"/>
      <c r="BB69" s="9"/>
      <c r="BC69" s="55">
        <v>2000</v>
      </c>
      <c r="BD69" s="55"/>
      <c r="BE69" s="55"/>
      <c r="BF69" s="55"/>
      <c r="BG69" s="10"/>
      <c r="BH69" s="9"/>
      <c r="BI69" s="55">
        <f t="shared" si="2"/>
        <v>0</v>
      </c>
      <c r="BJ69" s="55"/>
      <c r="BK69" s="55"/>
      <c r="BL69" s="55"/>
      <c r="BM69" s="10"/>
    </row>
    <row r="70" spans="1:65" ht="11.25" customHeight="1" x14ac:dyDescent="0.2">
      <c r="A70" s="9"/>
      <c r="B70" s="11"/>
      <c r="C70" s="14"/>
      <c r="D70" s="22"/>
      <c r="E70" s="57" t="s">
        <v>114</v>
      </c>
      <c r="F70" s="57"/>
      <c r="G70" s="57"/>
      <c r="H70" s="57"/>
      <c r="I70" s="57"/>
      <c r="J70" s="57"/>
      <c r="K70" s="58"/>
      <c r="L70" s="9"/>
      <c r="M70" s="55"/>
      <c r="N70" s="55"/>
      <c r="O70" s="55"/>
      <c r="P70" s="55"/>
      <c r="Q70" s="10"/>
      <c r="R70" s="9"/>
      <c r="S70" s="55"/>
      <c r="T70" s="55"/>
      <c r="U70" s="55"/>
      <c r="V70" s="55"/>
      <c r="W70" s="10"/>
      <c r="X70" s="9"/>
      <c r="Y70" s="55"/>
      <c r="Z70" s="55"/>
      <c r="AA70" s="55"/>
      <c r="AB70" s="55"/>
      <c r="AC70" s="10"/>
      <c r="AD70" s="9"/>
      <c r="AE70" s="55"/>
      <c r="AF70" s="55"/>
      <c r="AG70" s="55"/>
      <c r="AH70" s="55"/>
      <c r="AI70" s="10"/>
      <c r="AJ70" s="9"/>
      <c r="AK70" s="55"/>
      <c r="AL70" s="55"/>
      <c r="AM70" s="55"/>
      <c r="AN70" s="55"/>
      <c r="AO70" s="10"/>
      <c r="AP70" s="9"/>
      <c r="AQ70" s="55"/>
      <c r="AR70" s="55"/>
      <c r="AS70" s="55"/>
      <c r="AT70" s="55"/>
      <c r="AU70" s="10"/>
      <c r="AV70" s="9"/>
      <c r="AW70" s="55">
        <v>20000</v>
      </c>
      <c r="AX70" s="55"/>
      <c r="AY70" s="55"/>
      <c r="AZ70" s="55"/>
      <c r="BA70" s="10"/>
      <c r="BB70" s="9"/>
      <c r="BC70" s="55">
        <v>28000</v>
      </c>
      <c r="BD70" s="55"/>
      <c r="BE70" s="55"/>
      <c r="BF70" s="55"/>
      <c r="BG70" s="10"/>
      <c r="BH70" s="9"/>
      <c r="BI70" s="55">
        <f t="shared" si="2"/>
        <v>-8000</v>
      </c>
      <c r="BJ70" s="55"/>
      <c r="BK70" s="55"/>
      <c r="BL70" s="55"/>
      <c r="BM70" s="10"/>
    </row>
    <row r="71" spans="1:65" x14ac:dyDescent="0.2">
      <c r="A71" s="9"/>
      <c r="B71" s="11"/>
      <c r="C71" s="14"/>
      <c r="D71" s="22"/>
      <c r="E71" s="57" t="s">
        <v>47</v>
      </c>
      <c r="F71" s="57"/>
      <c r="G71" s="57"/>
      <c r="H71" s="57"/>
      <c r="I71" s="57"/>
      <c r="J71" s="57"/>
      <c r="K71" s="58"/>
      <c r="L71" s="9"/>
      <c r="M71" s="55"/>
      <c r="N71" s="55"/>
      <c r="O71" s="55"/>
      <c r="P71" s="55"/>
      <c r="Q71" s="10"/>
      <c r="R71" s="9"/>
      <c r="S71" s="55"/>
      <c r="T71" s="55"/>
      <c r="U71" s="55"/>
      <c r="V71" s="55"/>
      <c r="W71" s="10"/>
      <c r="X71" s="9"/>
      <c r="Y71" s="55"/>
      <c r="Z71" s="55"/>
      <c r="AA71" s="55"/>
      <c r="AB71" s="55"/>
      <c r="AC71" s="10"/>
      <c r="AD71" s="9"/>
      <c r="AE71" s="55"/>
      <c r="AF71" s="55"/>
      <c r="AG71" s="55"/>
      <c r="AH71" s="55"/>
      <c r="AI71" s="10"/>
      <c r="AJ71" s="9"/>
      <c r="AK71" s="55"/>
      <c r="AL71" s="55"/>
      <c r="AM71" s="55"/>
      <c r="AN71" s="55"/>
      <c r="AO71" s="10"/>
      <c r="AP71" s="9"/>
      <c r="AQ71" s="55">
        <v>60000</v>
      </c>
      <c r="AR71" s="55"/>
      <c r="AS71" s="55"/>
      <c r="AT71" s="55"/>
      <c r="AU71" s="10"/>
      <c r="AV71" s="9"/>
      <c r="AW71" s="55">
        <v>90000</v>
      </c>
      <c r="AX71" s="55"/>
      <c r="AY71" s="55"/>
      <c r="AZ71" s="55"/>
      <c r="BA71" s="10"/>
      <c r="BB71" s="9"/>
      <c r="BC71" s="55">
        <v>86000</v>
      </c>
      <c r="BD71" s="55"/>
      <c r="BE71" s="55"/>
      <c r="BF71" s="55"/>
      <c r="BG71" s="10"/>
      <c r="BH71" s="9"/>
      <c r="BI71" s="55">
        <f t="shared" si="2"/>
        <v>4000</v>
      </c>
      <c r="BJ71" s="55"/>
      <c r="BK71" s="55"/>
      <c r="BL71" s="55"/>
      <c r="BM71" s="10"/>
    </row>
    <row r="72" spans="1:65" x14ac:dyDescent="0.2">
      <c r="A72" s="9"/>
      <c r="B72" s="11"/>
      <c r="C72" s="14"/>
      <c r="D72" s="22"/>
      <c r="E72" s="57" t="s">
        <v>48</v>
      </c>
      <c r="F72" s="57"/>
      <c r="G72" s="57"/>
      <c r="H72" s="57"/>
      <c r="I72" s="57"/>
      <c r="J72" s="57"/>
      <c r="K72" s="58"/>
      <c r="L72" s="9"/>
      <c r="M72" s="55"/>
      <c r="N72" s="55"/>
      <c r="O72" s="55"/>
      <c r="P72" s="55"/>
      <c r="Q72" s="10"/>
      <c r="R72" s="9"/>
      <c r="S72" s="55"/>
      <c r="T72" s="55"/>
      <c r="U72" s="55"/>
      <c r="V72" s="55"/>
      <c r="W72" s="10"/>
      <c r="X72" s="9"/>
      <c r="Y72" s="55"/>
      <c r="Z72" s="55"/>
      <c r="AA72" s="55"/>
      <c r="AB72" s="55"/>
      <c r="AC72" s="10"/>
      <c r="AD72" s="9"/>
      <c r="AE72" s="55"/>
      <c r="AF72" s="55"/>
      <c r="AG72" s="55"/>
      <c r="AH72" s="55"/>
      <c r="AI72" s="10"/>
      <c r="AJ72" s="9"/>
      <c r="AK72" s="55"/>
      <c r="AL72" s="55"/>
      <c r="AM72" s="55"/>
      <c r="AN72" s="55"/>
      <c r="AO72" s="10"/>
      <c r="AP72" s="9"/>
      <c r="AQ72" s="55"/>
      <c r="AR72" s="55"/>
      <c r="AS72" s="55"/>
      <c r="AT72" s="55"/>
      <c r="AU72" s="10"/>
      <c r="AV72" s="9"/>
      <c r="AW72" s="55">
        <v>60000</v>
      </c>
      <c r="AX72" s="55"/>
      <c r="AY72" s="55"/>
      <c r="AZ72" s="55"/>
      <c r="BA72" s="10"/>
      <c r="BB72" s="9"/>
      <c r="BC72" s="55">
        <v>101000</v>
      </c>
      <c r="BD72" s="55"/>
      <c r="BE72" s="55"/>
      <c r="BF72" s="55"/>
      <c r="BG72" s="10"/>
      <c r="BH72" s="9"/>
      <c r="BI72" s="55">
        <f t="shared" si="2"/>
        <v>-41000</v>
      </c>
      <c r="BJ72" s="55"/>
      <c r="BK72" s="55"/>
      <c r="BL72" s="55"/>
      <c r="BM72" s="10"/>
    </row>
    <row r="73" spans="1:65" ht="11.25" customHeight="1" x14ac:dyDescent="0.2">
      <c r="A73" s="9"/>
      <c r="B73" s="11"/>
      <c r="C73" s="14"/>
      <c r="D73" s="22"/>
      <c r="E73" s="57" t="s">
        <v>49</v>
      </c>
      <c r="F73" s="57"/>
      <c r="G73" s="57"/>
      <c r="H73" s="57"/>
      <c r="I73" s="57"/>
      <c r="J73" s="57"/>
      <c r="K73" s="58"/>
      <c r="L73" s="9"/>
      <c r="M73" s="55"/>
      <c r="N73" s="55"/>
      <c r="O73" s="55"/>
      <c r="P73" s="55"/>
      <c r="Q73" s="10"/>
      <c r="R73" s="9"/>
      <c r="S73" s="55"/>
      <c r="T73" s="55"/>
      <c r="U73" s="55"/>
      <c r="V73" s="55"/>
      <c r="W73" s="10"/>
      <c r="X73" s="9"/>
      <c r="Y73" s="55"/>
      <c r="Z73" s="55"/>
      <c r="AA73" s="55"/>
      <c r="AB73" s="55"/>
      <c r="AC73" s="10"/>
      <c r="AD73" s="9"/>
      <c r="AE73" s="55"/>
      <c r="AF73" s="55"/>
      <c r="AG73" s="55"/>
      <c r="AH73" s="55"/>
      <c r="AI73" s="10"/>
      <c r="AJ73" s="9"/>
      <c r="AK73" s="55"/>
      <c r="AL73" s="55"/>
      <c r="AM73" s="55"/>
      <c r="AN73" s="55"/>
      <c r="AO73" s="10"/>
      <c r="AP73" s="9"/>
      <c r="AQ73" s="55"/>
      <c r="AR73" s="55"/>
      <c r="AS73" s="55"/>
      <c r="AT73" s="55"/>
      <c r="AU73" s="10"/>
      <c r="AV73" s="9"/>
      <c r="AW73" s="55">
        <v>637000</v>
      </c>
      <c r="AX73" s="55"/>
      <c r="AY73" s="55"/>
      <c r="AZ73" s="55"/>
      <c r="BA73" s="10"/>
      <c r="BB73" s="9"/>
      <c r="BC73" s="55">
        <v>637000</v>
      </c>
      <c r="BD73" s="55"/>
      <c r="BE73" s="55"/>
      <c r="BF73" s="55"/>
      <c r="BG73" s="10"/>
      <c r="BH73" s="9"/>
      <c r="BI73" s="55">
        <f t="shared" si="2"/>
        <v>0</v>
      </c>
      <c r="BJ73" s="55"/>
      <c r="BK73" s="55"/>
      <c r="BL73" s="55"/>
      <c r="BM73" s="10"/>
    </row>
    <row r="74" spans="1:65" ht="11.25" hidden="1" customHeight="1" x14ac:dyDescent="0.2">
      <c r="A74" s="9"/>
      <c r="B74" s="11"/>
      <c r="C74" s="14"/>
      <c r="D74" s="22"/>
      <c r="E74" s="57" t="s">
        <v>129</v>
      </c>
      <c r="F74" s="57"/>
      <c r="G74" s="57"/>
      <c r="H74" s="57"/>
      <c r="I74" s="57"/>
      <c r="J74" s="57"/>
      <c r="K74" s="58"/>
      <c r="L74" s="9"/>
      <c r="M74" s="55"/>
      <c r="N74" s="55"/>
      <c r="O74" s="55"/>
      <c r="P74" s="55"/>
      <c r="Q74" s="10"/>
      <c r="R74" s="9"/>
      <c r="S74" s="55"/>
      <c r="T74" s="55"/>
      <c r="U74" s="55"/>
      <c r="V74" s="55"/>
      <c r="W74" s="10"/>
      <c r="X74" s="9"/>
      <c r="Y74" s="55"/>
      <c r="Z74" s="55"/>
      <c r="AA74" s="55"/>
      <c r="AB74" s="55"/>
      <c r="AC74" s="10"/>
      <c r="AD74" s="9"/>
      <c r="AE74" s="55"/>
      <c r="AF74" s="55"/>
      <c r="AG74" s="55"/>
      <c r="AH74" s="55"/>
      <c r="AI74" s="10"/>
      <c r="AJ74" s="9"/>
      <c r="AK74" s="55"/>
      <c r="AL74" s="55"/>
      <c r="AM74" s="55"/>
      <c r="AN74" s="55"/>
      <c r="AO74" s="10"/>
      <c r="AP74" s="9"/>
      <c r="AQ74" s="55"/>
      <c r="AR74" s="55"/>
      <c r="AS74" s="55"/>
      <c r="AT74" s="55"/>
      <c r="AU74" s="10"/>
      <c r="AV74" s="9"/>
      <c r="AW74" s="55">
        <f t="shared" ref="AW74" si="8">SUM(AE74,M74,Y74)</f>
        <v>0</v>
      </c>
      <c r="AX74" s="55"/>
      <c r="AY74" s="55"/>
      <c r="AZ74" s="55"/>
      <c r="BA74" s="10"/>
      <c r="BB74" s="9"/>
      <c r="BC74" s="55">
        <v>0</v>
      </c>
      <c r="BD74" s="55"/>
      <c r="BE74" s="55"/>
      <c r="BF74" s="55"/>
      <c r="BG74" s="10"/>
      <c r="BH74" s="9"/>
      <c r="BI74" s="55">
        <f t="shared" si="2"/>
        <v>0</v>
      </c>
      <c r="BJ74" s="55"/>
      <c r="BK74" s="55"/>
      <c r="BL74" s="55"/>
      <c r="BM74" s="10"/>
    </row>
    <row r="75" spans="1:65" x14ac:dyDescent="0.2">
      <c r="A75" s="9"/>
      <c r="B75" s="11"/>
      <c r="C75" s="14"/>
      <c r="D75" s="22"/>
      <c r="E75" s="57" t="s">
        <v>50</v>
      </c>
      <c r="F75" s="57"/>
      <c r="G75" s="57"/>
      <c r="H75" s="57"/>
      <c r="I75" s="57"/>
      <c r="J75" s="57"/>
      <c r="K75" s="58"/>
      <c r="L75" s="9"/>
      <c r="M75" s="55"/>
      <c r="N75" s="55"/>
      <c r="O75" s="55"/>
      <c r="P75" s="55"/>
      <c r="Q75" s="10"/>
      <c r="R75" s="9"/>
      <c r="S75" s="55"/>
      <c r="T75" s="55"/>
      <c r="U75" s="55"/>
      <c r="V75" s="55"/>
      <c r="W75" s="10"/>
      <c r="X75" s="9"/>
      <c r="Y75" s="55"/>
      <c r="Z75" s="55"/>
      <c r="AA75" s="55"/>
      <c r="AB75" s="55"/>
      <c r="AC75" s="10"/>
      <c r="AD75" s="9"/>
      <c r="AE75" s="55"/>
      <c r="AF75" s="55"/>
      <c r="AG75" s="55"/>
      <c r="AH75" s="55"/>
      <c r="AI75" s="10"/>
      <c r="AJ75" s="9"/>
      <c r="AK75" s="55"/>
      <c r="AL75" s="55"/>
      <c r="AM75" s="55"/>
      <c r="AN75" s="55"/>
      <c r="AO75" s="10"/>
      <c r="AP75" s="9"/>
      <c r="AQ75" s="55">
        <v>36000</v>
      </c>
      <c r="AR75" s="55"/>
      <c r="AS75" s="55"/>
      <c r="AT75" s="55"/>
      <c r="AU75" s="10"/>
      <c r="AV75" s="9"/>
      <c r="AW75" s="55">
        <v>50000</v>
      </c>
      <c r="AX75" s="55"/>
      <c r="AY75" s="55"/>
      <c r="AZ75" s="55"/>
      <c r="BA75" s="10"/>
      <c r="BB75" s="9"/>
      <c r="BC75" s="55">
        <v>180000</v>
      </c>
      <c r="BD75" s="55"/>
      <c r="BE75" s="55"/>
      <c r="BF75" s="55"/>
      <c r="BG75" s="10"/>
      <c r="BH75" s="9"/>
      <c r="BI75" s="55">
        <f t="shared" si="2"/>
        <v>-130000</v>
      </c>
      <c r="BJ75" s="55"/>
      <c r="BK75" s="55"/>
      <c r="BL75" s="55"/>
      <c r="BM75" s="10"/>
    </row>
    <row r="76" spans="1:65" ht="11.25" customHeight="1" x14ac:dyDescent="0.2">
      <c r="A76" s="9"/>
      <c r="B76" s="11"/>
      <c r="C76" s="14"/>
      <c r="D76" s="22"/>
      <c r="E76" s="57" t="s">
        <v>51</v>
      </c>
      <c r="F76" s="57"/>
      <c r="G76" s="57"/>
      <c r="H76" s="57"/>
      <c r="I76" s="57"/>
      <c r="J76" s="57"/>
      <c r="K76" s="58"/>
      <c r="L76" s="9"/>
      <c r="M76" s="55"/>
      <c r="N76" s="55"/>
      <c r="O76" s="55"/>
      <c r="P76" s="55"/>
      <c r="Q76" s="10"/>
      <c r="R76" s="9"/>
      <c r="S76" s="55"/>
      <c r="T76" s="55"/>
      <c r="U76" s="55"/>
      <c r="V76" s="55"/>
      <c r="W76" s="10"/>
      <c r="X76" s="9"/>
      <c r="Y76" s="55"/>
      <c r="Z76" s="55"/>
      <c r="AA76" s="55"/>
      <c r="AB76" s="55"/>
      <c r="AC76" s="10"/>
      <c r="AD76" s="9"/>
      <c r="AE76" s="55"/>
      <c r="AF76" s="55"/>
      <c r="AG76" s="55"/>
      <c r="AH76" s="55"/>
      <c r="AI76" s="10"/>
      <c r="AJ76" s="9"/>
      <c r="AK76" s="55"/>
      <c r="AL76" s="55"/>
      <c r="AM76" s="55"/>
      <c r="AN76" s="55"/>
      <c r="AO76" s="10"/>
      <c r="AP76" s="9"/>
      <c r="AQ76" s="55"/>
      <c r="AR76" s="55"/>
      <c r="AS76" s="55"/>
      <c r="AT76" s="55"/>
      <c r="AU76" s="10"/>
      <c r="AV76" s="9"/>
      <c r="AW76" s="55">
        <v>30000</v>
      </c>
      <c r="AX76" s="55"/>
      <c r="AY76" s="55"/>
      <c r="AZ76" s="55"/>
      <c r="BA76" s="10"/>
      <c r="BB76" s="9"/>
      <c r="BC76" s="55">
        <v>57000</v>
      </c>
      <c r="BD76" s="55"/>
      <c r="BE76" s="55"/>
      <c r="BF76" s="55"/>
      <c r="BG76" s="10"/>
      <c r="BH76" s="9"/>
      <c r="BI76" s="55">
        <f t="shared" si="2"/>
        <v>-27000</v>
      </c>
      <c r="BJ76" s="55"/>
      <c r="BK76" s="55"/>
      <c r="BL76" s="55"/>
      <c r="BM76" s="10"/>
    </row>
    <row r="77" spans="1:65" x14ac:dyDescent="0.2">
      <c r="A77" s="9"/>
      <c r="B77" s="11"/>
      <c r="C77" s="14"/>
      <c r="D77" s="22"/>
      <c r="E77" s="57" t="s">
        <v>54</v>
      </c>
      <c r="F77" s="57"/>
      <c r="G77" s="57"/>
      <c r="H77" s="57"/>
      <c r="I77" s="57"/>
      <c r="J77" s="57"/>
      <c r="K77" s="58"/>
      <c r="L77" s="9"/>
      <c r="M77" s="55"/>
      <c r="N77" s="55"/>
      <c r="O77" s="55"/>
      <c r="P77" s="55"/>
      <c r="Q77" s="10"/>
      <c r="R77" s="9"/>
      <c r="S77" s="55"/>
      <c r="T77" s="55"/>
      <c r="U77" s="55"/>
      <c r="V77" s="55"/>
      <c r="W77" s="10"/>
      <c r="X77" s="9"/>
      <c r="Y77" s="55"/>
      <c r="Z77" s="55"/>
      <c r="AA77" s="55"/>
      <c r="AB77" s="55"/>
      <c r="AC77" s="10"/>
      <c r="AD77" s="9"/>
      <c r="AE77" s="55"/>
      <c r="AF77" s="55"/>
      <c r="AG77" s="55"/>
      <c r="AH77" s="55"/>
      <c r="AI77" s="10"/>
      <c r="AJ77" s="9"/>
      <c r="AK77" s="55"/>
      <c r="AL77" s="55"/>
      <c r="AM77" s="55"/>
      <c r="AN77" s="55"/>
      <c r="AO77" s="10"/>
      <c r="AP77" s="9"/>
      <c r="AQ77" s="55">
        <v>20000</v>
      </c>
      <c r="AR77" s="55"/>
      <c r="AS77" s="55"/>
      <c r="AT77" s="55"/>
      <c r="AU77" s="10"/>
      <c r="AV77" s="9"/>
      <c r="AW77" s="55">
        <v>120000</v>
      </c>
      <c r="AX77" s="55"/>
      <c r="AY77" s="55"/>
      <c r="AZ77" s="55"/>
      <c r="BA77" s="10"/>
      <c r="BB77" s="9"/>
      <c r="BC77" s="55">
        <v>95000</v>
      </c>
      <c r="BD77" s="55"/>
      <c r="BE77" s="55"/>
      <c r="BF77" s="55"/>
      <c r="BG77" s="10"/>
      <c r="BH77" s="9"/>
      <c r="BI77" s="55">
        <f t="shared" si="2"/>
        <v>25000</v>
      </c>
      <c r="BJ77" s="55"/>
      <c r="BK77" s="55"/>
      <c r="BL77" s="55"/>
      <c r="BM77" s="10"/>
    </row>
    <row r="78" spans="1:65" x14ac:dyDescent="0.2">
      <c r="A78" s="9"/>
      <c r="B78" s="11"/>
      <c r="C78" s="14"/>
      <c r="D78" s="22"/>
      <c r="E78" s="57" t="s">
        <v>55</v>
      </c>
      <c r="F78" s="57"/>
      <c r="G78" s="57"/>
      <c r="H78" s="57"/>
      <c r="I78" s="57"/>
      <c r="J78" s="57"/>
      <c r="K78" s="58"/>
      <c r="L78" s="9"/>
      <c r="M78" s="55"/>
      <c r="N78" s="55"/>
      <c r="O78" s="55"/>
      <c r="P78" s="55"/>
      <c r="Q78" s="10"/>
      <c r="R78" s="9"/>
      <c r="S78" s="55"/>
      <c r="T78" s="55"/>
      <c r="U78" s="55"/>
      <c r="V78" s="55"/>
      <c r="W78" s="10"/>
      <c r="X78" s="9"/>
      <c r="Y78" s="55"/>
      <c r="Z78" s="55"/>
      <c r="AA78" s="55"/>
      <c r="AB78" s="55"/>
      <c r="AC78" s="10"/>
      <c r="AD78" s="9"/>
      <c r="AE78" s="55"/>
      <c r="AF78" s="55"/>
      <c r="AG78" s="55"/>
      <c r="AH78" s="55"/>
      <c r="AI78" s="10"/>
      <c r="AJ78" s="9"/>
      <c r="AK78" s="55"/>
      <c r="AL78" s="55"/>
      <c r="AM78" s="55"/>
      <c r="AN78" s="55"/>
      <c r="AO78" s="10"/>
      <c r="AP78" s="9"/>
      <c r="AQ78" s="55">
        <v>60000</v>
      </c>
      <c r="AR78" s="55"/>
      <c r="AS78" s="55"/>
      <c r="AT78" s="55"/>
      <c r="AU78" s="10"/>
      <c r="AV78" s="9"/>
      <c r="AW78" s="55">
        <v>36000</v>
      </c>
      <c r="AX78" s="55"/>
      <c r="AY78" s="55"/>
      <c r="AZ78" s="55"/>
      <c r="BA78" s="10"/>
      <c r="BB78" s="9"/>
      <c r="BC78" s="55">
        <v>26000</v>
      </c>
      <c r="BD78" s="55"/>
      <c r="BE78" s="55"/>
      <c r="BF78" s="55"/>
      <c r="BG78" s="10"/>
      <c r="BH78" s="9"/>
      <c r="BI78" s="55">
        <f t="shared" si="2"/>
        <v>10000</v>
      </c>
      <c r="BJ78" s="55"/>
      <c r="BK78" s="55"/>
      <c r="BL78" s="55"/>
      <c r="BM78" s="10"/>
    </row>
    <row r="79" spans="1:65" ht="11.25" customHeight="1" x14ac:dyDescent="0.2">
      <c r="A79" s="9"/>
      <c r="B79" s="11"/>
      <c r="C79" s="14"/>
      <c r="D79" s="22"/>
      <c r="E79" s="57" t="s">
        <v>58</v>
      </c>
      <c r="F79" s="57"/>
      <c r="G79" s="57"/>
      <c r="H79" s="57"/>
      <c r="I79" s="57"/>
      <c r="J79" s="57"/>
      <c r="K79" s="58"/>
      <c r="L79" s="9"/>
      <c r="M79" s="55"/>
      <c r="N79" s="55"/>
      <c r="O79" s="55"/>
      <c r="P79" s="55"/>
      <c r="Q79" s="10"/>
      <c r="R79" s="9"/>
      <c r="S79" s="55"/>
      <c r="T79" s="55"/>
      <c r="U79" s="55"/>
      <c r="V79" s="55"/>
      <c r="W79" s="10"/>
      <c r="X79" s="9"/>
      <c r="Y79" s="55"/>
      <c r="Z79" s="55"/>
      <c r="AA79" s="55"/>
      <c r="AB79" s="55"/>
      <c r="AC79" s="10"/>
      <c r="AD79" s="9"/>
      <c r="AE79" s="55"/>
      <c r="AF79" s="55"/>
      <c r="AG79" s="55"/>
      <c r="AH79" s="55"/>
      <c r="AI79" s="10"/>
      <c r="AJ79" s="9"/>
      <c r="AK79" s="55"/>
      <c r="AL79" s="55"/>
      <c r="AM79" s="55"/>
      <c r="AN79" s="55"/>
      <c r="AO79" s="10"/>
      <c r="AP79" s="9"/>
      <c r="AQ79" s="55"/>
      <c r="AR79" s="55"/>
      <c r="AS79" s="55"/>
      <c r="AT79" s="55"/>
      <c r="AU79" s="10"/>
      <c r="AV79" s="9"/>
      <c r="AW79" s="55">
        <v>11000</v>
      </c>
      <c r="AX79" s="55"/>
      <c r="AY79" s="55"/>
      <c r="AZ79" s="55"/>
      <c r="BA79" s="10"/>
      <c r="BB79" s="9"/>
      <c r="BC79" s="55">
        <v>11000</v>
      </c>
      <c r="BD79" s="55"/>
      <c r="BE79" s="55"/>
      <c r="BF79" s="55"/>
      <c r="BG79" s="10"/>
      <c r="BH79" s="9"/>
      <c r="BI79" s="55">
        <f t="shared" si="2"/>
        <v>0</v>
      </c>
      <c r="BJ79" s="55"/>
      <c r="BK79" s="55"/>
      <c r="BL79" s="55"/>
      <c r="BM79" s="10"/>
    </row>
    <row r="80" spans="1:65" ht="11.25" customHeight="1" x14ac:dyDescent="0.2">
      <c r="A80" s="9"/>
      <c r="B80" s="11"/>
      <c r="C80" s="14"/>
      <c r="D80" s="22"/>
      <c r="E80" s="57" t="s">
        <v>112</v>
      </c>
      <c r="F80" s="57"/>
      <c r="G80" s="57"/>
      <c r="H80" s="57"/>
      <c r="I80" s="57"/>
      <c r="J80" s="57"/>
      <c r="K80" s="58"/>
      <c r="L80" s="9"/>
      <c r="M80" s="55"/>
      <c r="N80" s="55"/>
      <c r="O80" s="55"/>
      <c r="P80" s="55"/>
      <c r="Q80" s="10"/>
      <c r="R80" s="9"/>
      <c r="S80" s="55"/>
      <c r="T80" s="55"/>
      <c r="U80" s="55"/>
      <c r="V80" s="55"/>
      <c r="W80" s="10"/>
      <c r="X80" s="9"/>
      <c r="Y80" s="55"/>
      <c r="Z80" s="55"/>
      <c r="AA80" s="55"/>
      <c r="AB80" s="55"/>
      <c r="AC80" s="10"/>
      <c r="AD80" s="9"/>
      <c r="AE80" s="55"/>
      <c r="AF80" s="55"/>
      <c r="AG80" s="55"/>
      <c r="AH80" s="55"/>
      <c r="AI80" s="10"/>
      <c r="AJ80" s="9"/>
      <c r="AK80" s="55"/>
      <c r="AL80" s="55"/>
      <c r="AM80" s="55"/>
      <c r="AN80" s="55"/>
      <c r="AO80" s="10"/>
      <c r="AP80" s="9"/>
      <c r="AQ80" s="55"/>
      <c r="AR80" s="55"/>
      <c r="AS80" s="55"/>
      <c r="AT80" s="55"/>
      <c r="AU80" s="10"/>
      <c r="AV80" s="9"/>
      <c r="AW80" s="55">
        <v>50000</v>
      </c>
      <c r="AX80" s="55"/>
      <c r="AY80" s="55"/>
      <c r="AZ80" s="55"/>
      <c r="BA80" s="10"/>
      <c r="BB80" s="9"/>
      <c r="BC80" s="55">
        <v>11000</v>
      </c>
      <c r="BD80" s="55"/>
      <c r="BE80" s="55"/>
      <c r="BF80" s="55"/>
      <c r="BG80" s="10"/>
      <c r="BH80" s="9"/>
      <c r="BI80" s="55">
        <f t="shared" si="2"/>
        <v>39000</v>
      </c>
      <c r="BJ80" s="55"/>
      <c r="BK80" s="55"/>
      <c r="BL80" s="55"/>
      <c r="BM80" s="10"/>
    </row>
    <row r="81" spans="1:72" x14ac:dyDescent="0.2">
      <c r="A81" s="9"/>
      <c r="B81" s="11"/>
      <c r="C81" s="14"/>
      <c r="D81" s="22"/>
      <c r="E81" s="57" t="s">
        <v>59</v>
      </c>
      <c r="F81" s="57"/>
      <c r="G81" s="57"/>
      <c r="H81" s="57"/>
      <c r="I81" s="57"/>
      <c r="J81" s="57"/>
      <c r="K81" s="58"/>
      <c r="L81" s="9"/>
      <c r="M81" s="55"/>
      <c r="N81" s="55"/>
      <c r="O81" s="55"/>
      <c r="P81" s="55"/>
      <c r="Q81" s="10"/>
      <c r="R81" s="9"/>
      <c r="S81" s="55"/>
      <c r="T81" s="55"/>
      <c r="U81" s="55"/>
      <c r="V81" s="55"/>
      <c r="W81" s="10"/>
      <c r="X81" s="9"/>
      <c r="Y81" s="55"/>
      <c r="Z81" s="55"/>
      <c r="AA81" s="55"/>
      <c r="AB81" s="55"/>
      <c r="AC81" s="10"/>
      <c r="AD81" s="9"/>
      <c r="AE81" s="55"/>
      <c r="AF81" s="55"/>
      <c r="AG81" s="55"/>
      <c r="AH81" s="55"/>
      <c r="AI81" s="10"/>
      <c r="AJ81" s="9"/>
      <c r="AK81" s="55"/>
      <c r="AL81" s="55"/>
      <c r="AM81" s="55"/>
      <c r="AN81" s="55"/>
      <c r="AO81" s="10"/>
      <c r="AP81" s="9"/>
      <c r="AQ81" s="55"/>
      <c r="AR81" s="55"/>
      <c r="AS81" s="55"/>
      <c r="AT81" s="55"/>
      <c r="AU81" s="10"/>
      <c r="AV81" s="9"/>
      <c r="AW81" s="55">
        <v>100000</v>
      </c>
      <c r="AX81" s="55"/>
      <c r="AY81" s="55"/>
      <c r="AZ81" s="55"/>
      <c r="BA81" s="10"/>
      <c r="BB81" s="9"/>
      <c r="BC81" s="55">
        <v>144000</v>
      </c>
      <c r="BD81" s="55"/>
      <c r="BE81" s="55"/>
      <c r="BF81" s="55"/>
      <c r="BG81" s="10"/>
      <c r="BH81" s="9"/>
      <c r="BI81" s="55">
        <f t="shared" ref="BI81:BI121" si="9">AW81-BC81</f>
        <v>-44000</v>
      </c>
      <c r="BJ81" s="55"/>
      <c r="BK81" s="55"/>
      <c r="BL81" s="55"/>
      <c r="BM81" s="10"/>
    </row>
    <row r="82" spans="1:72" ht="11.25" customHeight="1" x14ac:dyDescent="0.2">
      <c r="A82" s="9"/>
      <c r="B82" s="11"/>
      <c r="C82" s="14"/>
      <c r="D82" s="22"/>
      <c r="E82" s="57" t="s">
        <v>57</v>
      </c>
      <c r="F82" s="57"/>
      <c r="G82" s="57"/>
      <c r="H82" s="57"/>
      <c r="I82" s="57"/>
      <c r="J82" s="57"/>
      <c r="K82" s="58"/>
      <c r="L82" s="9"/>
      <c r="M82" s="55"/>
      <c r="N82" s="55"/>
      <c r="O82" s="55"/>
      <c r="P82" s="55"/>
      <c r="Q82" s="10"/>
      <c r="R82" s="9"/>
      <c r="S82" s="55"/>
      <c r="T82" s="55"/>
      <c r="U82" s="55"/>
      <c r="V82" s="55"/>
      <c r="W82" s="10"/>
      <c r="X82" s="9"/>
      <c r="Y82" s="55"/>
      <c r="Z82" s="55"/>
      <c r="AA82" s="55"/>
      <c r="AB82" s="55"/>
      <c r="AC82" s="10"/>
      <c r="AD82" s="9"/>
      <c r="AE82" s="55"/>
      <c r="AF82" s="55"/>
      <c r="AG82" s="55"/>
      <c r="AH82" s="55"/>
      <c r="AI82" s="10"/>
      <c r="AJ82" s="9"/>
      <c r="AK82" s="55"/>
      <c r="AL82" s="55"/>
      <c r="AM82" s="55"/>
      <c r="AN82" s="55"/>
      <c r="AO82" s="10"/>
      <c r="AP82" s="9"/>
      <c r="AQ82" s="55"/>
      <c r="AR82" s="55"/>
      <c r="AS82" s="55"/>
      <c r="AT82" s="55"/>
      <c r="AU82" s="10"/>
      <c r="AV82" s="9"/>
      <c r="AW82" s="55">
        <v>0</v>
      </c>
      <c r="AX82" s="55"/>
      <c r="AY82" s="55"/>
      <c r="AZ82" s="55"/>
      <c r="BA82" s="10"/>
      <c r="BB82" s="9"/>
      <c r="BC82" s="55">
        <v>0</v>
      </c>
      <c r="BD82" s="55"/>
      <c r="BE82" s="55"/>
      <c r="BF82" s="55"/>
      <c r="BG82" s="10"/>
      <c r="BH82" s="9"/>
      <c r="BI82" s="55">
        <f t="shared" si="9"/>
        <v>0</v>
      </c>
      <c r="BJ82" s="55"/>
      <c r="BK82" s="55"/>
      <c r="BL82" s="55"/>
      <c r="BM82" s="10"/>
    </row>
    <row r="83" spans="1:72" ht="11.25" customHeight="1" x14ac:dyDescent="0.2">
      <c r="A83" s="9"/>
      <c r="B83" s="11"/>
      <c r="C83" s="14"/>
      <c r="D83" s="22"/>
      <c r="E83" s="57" t="s">
        <v>53</v>
      </c>
      <c r="F83" s="57"/>
      <c r="G83" s="57"/>
      <c r="H83" s="57"/>
      <c r="I83" s="57"/>
      <c r="J83" s="57"/>
      <c r="K83" s="58"/>
      <c r="L83" s="9"/>
      <c r="M83" s="55"/>
      <c r="N83" s="55"/>
      <c r="O83" s="55"/>
      <c r="P83" s="55"/>
      <c r="Q83" s="10"/>
      <c r="R83" s="9"/>
      <c r="S83" s="55"/>
      <c r="T83" s="55"/>
      <c r="U83" s="55"/>
      <c r="V83" s="55"/>
      <c r="W83" s="10"/>
      <c r="X83" s="9"/>
      <c r="Y83" s="55"/>
      <c r="Z83" s="55"/>
      <c r="AA83" s="55"/>
      <c r="AB83" s="55"/>
      <c r="AC83" s="10"/>
      <c r="AD83" s="9"/>
      <c r="AE83" s="55"/>
      <c r="AF83" s="55"/>
      <c r="AG83" s="55"/>
      <c r="AH83" s="55"/>
      <c r="AI83" s="10"/>
      <c r="AJ83" s="9"/>
      <c r="AK83" s="55"/>
      <c r="AL83" s="55"/>
      <c r="AM83" s="55"/>
      <c r="AN83" s="55"/>
      <c r="AO83" s="10"/>
      <c r="AP83" s="9"/>
      <c r="AQ83" s="55"/>
      <c r="AR83" s="55"/>
      <c r="AS83" s="55"/>
      <c r="AT83" s="55"/>
      <c r="AU83" s="10"/>
      <c r="AV83" s="9"/>
      <c r="AW83" s="55">
        <v>0</v>
      </c>
      <c r="AX83" s="55"/>
      <c r="AY83" s="55"/>
      <c r="AZ83" s="55"/>
      <c r="BA83" s="10"/>
      <c r="BB83" s="9"/>
      <c r="BC83" s="55">
        <v>0</v>
      </c>
      <c r="BD83" s="55"/>
      <c r="BE83" s="55"/>
      <c r="BF83" s="55"/>
      <c r="BG83" s="10"/>
      <c r="BH83" s="9"/>
      <c r="BI83" s="55">
        <f t="shared" si="9"/>
        <v>0</v>
      </c>
      <c r="BJ83" s="55"/>
      <c r="BK83" s="55"/>
      <c r="BL83" s="55"/>
      <c r="BM83" s="10"/>
    </row>
    <row r="84" spans="1:72" ht="11.25" customHeight="1" x14ac:dyDescent="0.2">
      <c r="A84" s="9"/>
      <c r="B84" s="11"/>
      <c r="C84" s="14"/>
      <c r="D84" s="22"/>
      <c r="E84" s="57" t="s">
        <v>63</v>
      </c>
      <c r="F84" s="57"/>
      <c r="G84" s="57"/>
      <c r="H84" s="57"/>
      <c r="I84" s="57"/>
      <c r="J84" s="57"/>
      <c r="K84" s="58"/>
      <c r="L84" s="9"/>
      <c r="M84" s="55"/>
      <c r="N84" s="55"/>
      <c r="O84" s="55"/>
      <c r="P84" s="55"/>
      <c r="Q84" s="10"/>
      <c r="R84" s="9"/>
      <c r="S84" s="55"/>
      <c r="T84" s="55"/>
      <c r="U84" s="55"/>
      <c r="V84" s="55"/>
      <c r="W84" s="10"/>
      <c r="X84" s="9"/>
      <c r="Y84" s="55"/>
      <c r="Z84" s="55"/>
      <c r="AA84" s="55"/>
      <c r="AB84" s="55"/>
      <c r="AC84" s="10"/>
      <c r="AD84" s="9"/>
      <c r="AE84" s="55"/>
      <c r="AF84" s="55"/>
      <c r="AG84" s="55"/>
      <c r="AH84" s="55"/>
      <c r="AI84" s="10"/>
      <c r="AJ84" s="9"/>
      <c r="AK84" s="55"/>
      <c r="AL84" s="55"/>
      <c r="AM84" s="55"/>
      <c r="AN84" s="55"/>
      <c r="AO84" s="10"/>
      <c r="AP84" s="9"/>
      <c r="AQ84" s="55"/>
      <c r="AR84" s="55"/>
      <c r="AS84" s="55"/>
      <c r="AT84" s="55"/>
      <c r="AU84" s="10"/>
      <c r="AV84" s="9"/>
      <c r="AW84" s="55">
        <v>15000</v>
      </c>
      <c r="AX84" s="55"/>
      <c r="AY84" s="55"/>
      <c r="AZ84" s="55"/>
      <c r="BA84" s="10"/>
      <c r="BB84" s="9"/>
      <c r="BC84" s="55">
        <v>117000</v>
      </c>
      <c r="BD84" s="55"/>
      <c r="BE84" s="55"/>
      <c r="BF84" s="55"/>
      <c r="BG84" s="10"/>
      <c r="BH84" s="9"/>
      <c r="BI84" s="55">
        <f t="shared" si="9"/>
        <v>-102000</v>
      </c>
      <c r="BJ84" s="55"/>
      <c r="BK84" s="55"/>
      <c r="BL84" s="55"/>
      <c r="BM84" s="10"/>
    </row>
    <row r="85" spans="1:72" x14ac:dyDescent="0.2">
      <c r="A85" s="9"/>
      <c r="B85" s="11"/>
      <c r="C85" s="14"/>
      <c r="D85" s="22"/>
      <c r="E85" s="57" t="s">
        <v>72</v>
      </c>
      <c r="F85" s="57"/>
      <c r="G85" s="57"/>
      <c r="H85" s="57"/>
      <c r="I85" s="57"/>
      <c r="J85" s="57"/>
      <c r="K85" s="58"/>
      <c r="L85" s="9"/>
      <c r="M85" s="55"/>
      <c r="N85" s="55"/>
      <c r="O85" s="55"/>
      <c r="P85" s="55"/>
      <c r="Q85" s="10"/>
      <c r="R85" s="9"/>
      <c r="S85" s="55"/>
      <c r="T85" s="55"/>
      <c r="U85" s="55"/>
      <c r="V85" s="55"/>
      <c r="W85" s="10"/>
      <c r="X85" s="9"/>
      <c r="Y85" s="55"/>
      <c r="Z85" s="55"/>
      <c r="AA85" s="55"/>
      <c r="AB85" s="55"/>
      <c r="AC85" s="10"/>
      <c r="AD85" s="9"/>
      <c r="AE85" s="55"/>
      <c r="AF85" s="55"/>
      <c r="AG85" s="55"/>
      <c r="AH85" s="55"/>
      <c r="AI85" s="10"/>
      <c r="AJ85" s="9"/>
      <c r="AK85" s="55"/>
      <c r="AL85" s="55"/>
      <c r="AM85" s="55"/>
      <c r="AN85" s="55"/>
      <c r="AO85" s="10"/>
      <c r="AP85" s="9"/>
      <c r="AQ85" s="55">
        <v>378000</v>
      </c>
      <c r="AR85" s="55"/>
      <c r="AS85" s="55"/>
      <c r="AT85" s="55"/>
      <c r="AU85" s="10"/>
      <c r="AV85" s="9"/>
      <c r="AW85" s="55">
        <v>2138000</v>
      </c>
      <c r="AX85" s="55"/>
      <c r="AY85" s="55"/>
      <c r="AZ85" s="55"/>
      <c r="BA85" s="10"/>
      <c r="BB85" s="9"/>
      <c r="BC85" s="55">
        <v>2138000</v>
      </c>
      <c r="BD85" s="55"/>
      <c r="BE85" s="55"/>
      <c r="BF85" s="55"/>
      <c r="BG85" s="10"/>
      <c r="BH85" s="9"/>
      <c r="BI85" s="55">
        <f t="shared" si="9"/>
        <v>0</v>
      </c>
      <c r="BJ85" s="55"/>
      <c r="BK85" s="55"/>
      <c r="BL85" s="55"/>
      <c r="BM85" s="43"/>
    </row>
    <row r="86" spans="1:72" ht="11.4" thickBot="1" x14ac:dyDescent="0.25">
      <c r="A86" s="9"/>
      <c r="B86" s="11"/>
      <c r="C86" s="14"/>
      <c r="D86" s="22"/>
      <c r="E86" s="57" t="s">
        <v>64</v>
      </c>
      <c r="F86" s="57"/>
      <c r="G86" s="57"/>
      <c r="H86" s="57"/>
      <c r="I86" s="57"/>
      <c r="J86" s="57"/>
      <c r="K86" s="58"/>
      <c r="L86" s="30"/>
      <c r="M86" s="66"/>
      <c r="N86" s="66"/>
      <c r="O86" s="66"/>
      <c r="P86" s="66"/>
      <c r="Q86" s="31"/>
      <c r="R86" s="30"/>
      <c r="S86" s="66"/>
      <c r="T86" s="66"/>
      <c r="U86" s="66"/>
      <c r="V86" s="66"/>
      <c r="W86" s="31"/>
      <c r="X86" s="30"/>
      <c r="Y86" s="66"/>
      <c r="Z86" s="66"/>
      <c r="AA86" s="66"/>
      <c r="AB86" s="66"/>
      <c r="AC86" s="31"/>
      <c r="AD86" s="30"/>
      <c r="AE86" s="66"/>
      <c r="AF86" s="66"/>
      <c r="AG86" s="66"/>
      <c r="AH86" s="66"/>
      <c r="AI86" s="31"/>
      <c r="AJ86" s="30"/>
      <c r="AK86" s="66"/>
      <c r="AL86" s="66"/>
      <c r="AM86" s="66"/>
      <c r="AN86" s="66"/>
      <c r="AO86" s="31"/>
      <c r="AP86" s="24"/>
      <c r="AQ86" s="59">
        <v>120000</v>
      </c>
      <c r="AR86" s="59"/>
      <c r="AS86" s="59"/>
      <c r="AT86" s="59"/>
      <c r="AU86" s="25"/>
      <c r="AV86" s="9"/>
      <c r="AW86" s="55">
        <v>0</v>
      </c>
      <c r="AX86" s="55"/>
      <c r="AY86" s="55"/>
      <c r="AZ86" s="55"/>
      <c r="BA86" s="10"/>
      <c r="BB86" s="9"/>
      <c r="BC86" s="55">
        <v>0</v>
      </c>
      <c r="BD86" s="55"/>
      <c r="BE86" s="55"/>
      <c r="BF86" s="55"/>
      <c r="BG86" s="10"/>
      <c r="BH86" s="9"/>
      <c r="BI86" s="55">
        <f t="shared" si="9"/>
        <v>0</v>
      </c>
      <c r="BJ86" s="55"/>
      <c r="BK86" s="55"/>
      <c r="BL86" s="55"/>
      <c r="BM86" s="10"/>
    </row>
    <row r="87" spans="1:72" ht="11.4" thickBot="1" x14ac:dyDescent="0.25">
      <c r="A87" s="9"/>
      <c r="B87" s="11"/>
      <c r="C87" s="14"/>
      <c r="D87" s="22"/>
      <c r="E87" s="57" t="s">
        <v>74</v>
      </c>
      <c r="F87" s="57"/>
      <c r="G87" s="57"/>
      <c r="H87" s="57"/>
      <c r="I87" s="57"/>
      <c r="J87" s="57"/>
      <c r="K87" s="58"/>
      <c r="L87" s="30"/>
      <c r="M87" s="33"/>
      <c r="N87" s="33"/>
      <c r="O87" s="33"/>
      <c r="P87" s="33"/>
      <c r="Q87" s="31"/>
      <c r="R87" s="30"/>
      <c r="S87" s="33"/>
      <c r="T87" s="33"/>
      <c r="U87" s="33"/>
      <c r="V87" s="33"/>
      <c r="W87" s="31"/>
      <c r="X87" s="30"/>
      <c r="Y87" s="33"/>
      <c r="Z87" s="33"/>
      <c r="AA87" s="33"/>
      <c r="AB87" s="33"/>
      <c r="AC87" s="31"/>
      <c r="AD87" s="30"/>
      <c r="AE87" s="33"/>
      <c r="AF87" s="33"/>
      <c r="AG87" s="33"/>
      <c r="AH87" s="33"/>
      <c r="AI87" s="31"/>
      <c r="AJ87" s="30"/>
      <c r="AK87" s="33"/>
      <c r="AL87" s="33"/>
      <c r="AM87" s="33"/>
      <c r="AN87" s="33"/>
      <c r="AO87" s="31"/>
      <c r="AP87" s="9"/>
      <c r="AQ87" s="15"/>
      <c r="AR87" s="15"/>
      <c r="AS87" s="15"/>
      <c r="AT87" s="15"/>
      <c r="AU87" s="10"/>
      <c r="AV87" s="9"/>
      <c r="AW87" s="55">
        <v>680000</v>
      </c>
      <c r="AX87" s="55"/>
      <c r="AY87" s="55"/>
      <c r="AZ87" s="55"/>
      <c r="BA87" s="10"/>
      <c r="BB87" s="9"/>
      <c r="BC87" s="55">
        <v>1080000</v>
      </c>
      <c r="BD87" s="55"/>
      <c r="BE87" s="55"/>
      <c r="BF87" s="55"/>
      <c r="BG87" s="10"/>
      <c r="BH87" s="9"/>
      <c r="BI87" s="55">
        <f t="shared" si="9"/>
        <v>-400000</v>
      </c>
      <c r="BJ87" s="55"/>
      <c r="BK87" s="55"/>
      <c r="BL87" s="55"/>
      <c r="BM87" s="10"/>
    </row>
    <row r="88" spans="1:72" ht="11.4" thickBot="1" x14ac:dyDescent="0.25">
      <c r="A88" s="9"/>
      <c r="B88" s="11"/>
      <c r="C88" s="14"/>
      <c r="D88" s="22"/>
      <c r="E88" s="57" t="s">
        <v>130</v>
      </c>
      <c r="F88" s="57"/>
      <c r="G88" s="57"/>
      <c r="H88" s="57"/>
      <c r="I88" s="57"/>
      <c r="J88" s="57"/>
      <c r="K88" s="58"/>
      <c r="L88" s="30"/>
      <c r="M88" s="33"/>
      <c r="N88" s="33"/>
      <c r="O88" s="33"/>
      <c r="P88" s="33"/>
      <c r="Q88" s="31"/>
      <c r="R88" s="30"/>
      <c r="S88" s="33"/>
      <c r="T88" s="33"/>
      <c r="U88" s="33"/>
      <c r="V88" s="33"/>
      <c r="W88" s="31"/>
      <c r="X88" s="30"/>
      <c r="Y88" s="33"/>
      <c r="Z88" s="33"/>
      <c r="AA88" s="33"/>
      <c r="AB88" s="33"/>
      <c r="AC88" s="31"/>
      <c r="AD88" s="30"/>
      <c r="AE88" s="33"/>
      <c r="AF88" s="33"/>
      <c r="AG88" s="33"/>
      <c r="AH88" s="33"/>
      <c r="AI88" s="31"/>
      <c r="AJ88" s="30"/>
      <c r="AK88" s="33"/>
      <c r="AL88" s="33"/>
      <c r="AM88" s="33"/>
      <c r="AN88" s="33"/>
      <c r="AO88" s="31"/>
      <c r="AP88" s="9"/>
      <c r="AQ88" s="15"/>
      <c r="AR88" s="15"/>
      <c r="AS88" s="15"/>
      <c r="AT88" s="15"/>
      <c r="AU88" s="10"/>
      <c r="AV88" s="9"/>
      <c r="AW88" s="59">
        <v>140000</v>
      </c>
      <c r="AX88" s="59"/>
      <c r="AY88" s="59"/>
      <c r="AZ88" s="59"/>
      <c r="BA88" s="25"/>
      <c r="BB88" s="24"/>
      <c r="BC88" s="66">
        <v>240000</v>
      </c>
      <c r="BD88" s="66"/>
      <c r="BE88" s="66"/>
      <c r="BF88" s="66"/>
      <c r="BG88" s="25"/>
      <c r="BH88" s="24"/>
      <c r="BI88" s="66">
        <f t="shared" si="9"/>
        <v>-100000</v>
      </c>
      <c r="BJ88" s="66"/>
      <c r="BK88" s="66"/>
      <c r="BL88" s="66"/>
      <c r="BM88" s="25"/>
    </row>
    <row r="89" spans="1:72" ht="11.4" thickBot="1" x14ac:dyDescent="0.25">
      <c r="A89" s="4"/>
      <c r="B89" s="51" t="s">
        <v>80</v>
      </c>
      <c r="C89" s="51"/>
      <c r="D89" s="51"/>
      <c r="E89" s="51"/>
      <c r="F89" s="51"/>
      <c r="G89" s="51"/>
      <c r="H89" s="51"/>
      <c r="I89" s="51"/>
      <c r="J89" s="51"/>
      <c r="K89" s="52"/>
      <c r="L89" s="4"/>
      <c r="M89" s="50" t="e">
        <f>M31</f>
        <v>#REF!</v>
      </c>
      <c r="N89" s="50"/>
      <c r="O89" s="50"/>
      <c r="P89" s="50"/>
      <c r="Q89" s="5"/>
      <c r="R89" s="4"/>
      <c r="S89" s="50" t="e">
        <f>S31</f>
        <v>#REF!</v>
      </c>
      <c r="T89" s="50"/>
      <c r="U89" s="50"/>
      <c r="V89" s="50"/>
      <c r="W89" s="5"/>
      <c r="X89" s="4"/>
      <c r="Y89" s="50" t="e">
        <f>Y31</f>
        <v>#REF!</v>
      </c>
      <c r="Z89" s="50"/>
      <c r="AA89" s="50"/>
      <c r="AB89" s="50"/>
      <c r="AC89" s="5"/>
      <c r="AD89" s="4"/>
      <c r="AE89" s="50" t="e">
        <f>AE31</f>
        <v>#REF!</v>
      </c>
      <c r="AF89" s="50"/>
      <c r="AG89" s="50"/>
      <c r="AH89" s="50"/>
      <c r="AI89" s="5"/>
      <c r="AJ89" s="4"/>
      <c r="AK89" s="50" t="e">
        <f>AK31</f>
        <v>#REF!</v>
      </c>
      <c r="AL89" s="50"/>
      <c r="AM89" s="50"/>
      <c r="AN89" s="50"/>
      <c r="AO89" s="5"/>
      <c r="AP89" s="4"/>
      <c r="AQ89" s="50" t="e">
        <f>AQ63</f>
        <v>#REF!</v>
      </c>
      <c r="AR89" s="50"/>
      <c r="AS89" s="50"/>
      <c r="AT89" s="50"/>
      <c r="AU89" s="5"/>
      <c r="AV89" s="4"/>
      <c r="AW89" s="50">
        <f>SUM(AW31,AW63)</f>
        <v>112897000</v>
      </c>
      <c r="AX89" s="50"/>
      <c r="AY89" s="50"/>
      <c r="AZ89" s="50"/>
      <c r="BA89" s="5"/>
      <c r="BB89" s="4"/>
      <c r="BC89" s="50">
        <v>141239000</v>
      </c>
      <c r="BD89" s="50"/>
      <c r="BE89" s="50"/>
      <c r="BF89" s="50"/>
      <c r="BG89" s="5"/>
      <c r="BH89" s="4"/>
      <c r="BI89" s="50">
        <f t="shared" si="9"/>
        <v>-28342000</v>
      </c>
      <c r="BJ89" s="50"/>
      <c r="BK89" s="50"/>
      <c r="BL89" s="50"/>
      <c r="BM89" s="5"/>
    </row>
    <row r="90" spans="1:72" ht="11.4" thickBot="1" x14ac:dyDescent="0.25">
      <c r="A90" s="4"/>
      <c r="B90" s="51" t="s">
        <v>81</v>
      </c>
      <c r="C90" s="51"/>
      <c r="D90" s="51"/>
      <c r="E90" s="51"/>
      <c r="F90" s="51"/>
      <c r="G90" s="51"/>
      <c r="H90" s="51"/>
      <c r="I90" s="51"/>
      <c r="J90" s="51"/>
      <c r="K90" s="52"/>
      <c r="L90" s="4"/>
      <c r="M90" s="50" t="e">
        <f>M29-M89</f>
        <v>#REF!</v>
      </c>
      <c r="N90" s="50"/>
      <c r="O90" s="50"/>
      <c r="P90" s="50"/>
      <c r="Q90" s="5"/>
      <c r="R90" s="4"/>
      <c r="S90" s="50" t="e">
        <f>S29-S89</f>
        <v>#REF!</v>
      </c>
      <c r="T90" s="50"/>
      <c r="U90" s="50"/>
      <c r="V90" s="50"/>
      <c r="W90" s="5"/>
      <c r="X90" s="4"/>
      <c r="Y90" s="50" t="e">
        <f>Y29-Y89</f>
        <v>#REF!</v>
      </c>
      <c r="Z90" s="50"/>
      <c r="AA90" s="50"/>
      <c r="AB90" s="50"/>
      <c r="AC90" s="5"/>
      <c r="AD90" s="4"/>
      <c r="AE90" s="50" t="e">
        <f>AE29-AE89</f>
        <v>#REF!</v>
      </c>
      <c r="AF90" s="50"/>
      <c r="AG90" s="50"/>
      <c r="AH90" s="50"/>
      <c r="AI90" s="5"/>
      <c r="AJ90" s="4"/>
      <c r="AK90" s="50" t="e">
        <f t="shared" ref="AK90:AK101" si="10">SUM(AE90)</f>
        <v>#REF!</v>
      </c>
      <c r="AL90" s="50"/>
      <c r="AM90" s="50"/>
      <c r="AN90" s="50"/>
      <c r="AO90" s="5"/>
      <c r="AP90" s="4"/>
      <c r="AQ90" s="50" t="e">
        <f>AQ29-AQ89</f>
        <v>#REF!</v>
      </c>
      <c r="AR90" s="50"/>
      <c r="AS90" s="50"/>
      <c r="AT90" s="50"/>
      <c r="AU90" s="5"/>
      <c r="AV90" s="44"/>
      <c r="AW90" s="67">
        <f>AW29-AW89</f>
        <v>0</v>
      </c>
      <c r="AX90" s="67"/>
      <c r="AY90" s="67"/>
      <c r="AZ90" s="67"/>
      <c r="BA90" s="45"/>
      <c r="BB90" s="44"/>
      <c r="BC90" s="67">
        <v>0</v>
      </c>
      <c r="BD90" s="67"/>
      <c r="BE90" s="67"/>
      <c r="BF90" s="67"/>
      <c r="BG90" s="45"/>
      <c r="BH90" s="44"/>
      <c r="BI90" s="67">
        <f t="shared" si="9"/>
        <v>0</v>
      </c>
      <c r="BJ90" s="67"/>
      <c r="BK90" s="67"/>
      <c r="BL90" s="67"/>
      <c r="BM90" s="45"/>
      <c r="BN90" s="46"/>
    </row>
    <row r="91" spans="1:72" x14ac:dyDescent="0.2">
      <c r="A91" s="63" t="s">
        <v>82</v>
      </c>
      <c r="B91" s="64"/>
      <c r="C91" s="64"/>
      <c r="D91" s="64"/>
      <c r="E91" s="64"/>
      <c r="F91" s="64"/>
      <c r="G91" s="64"/>
      <c r="H91" s="64"/>
      <c r="I91" s="64"/>
      <c r="J91" s="64"/>
      <c r="K91" s="65"/>
      <c r="L91" s="6"/>
      <c r="M91" s="62"/>
      <c r="N91" s="62"/>
      <c r="O91" s="62"/>
      <c r="P91" s="62"/>
      <c r="Q91" s="8"/>
      <c r="R91" s="6"/>
      <c r="S91" s="62"/>
      <c r="T91" s="62"/>
      <c r="U91" s="62"/>
      <c r="V91" s="62"/>
      <c r="W91" s="8"/>
      <c r="X91" s="9"/>
      <c r="Y91" s="55"/>
      <c r="Z91" s="55"/>
      <c r="AA91" s="55"/>
      <c r="AB91" s="55"/>
      <c r="AC91" s="10"/>
      <c r="AD91" s="6"/>
      <c r="AE91" s="62"/>
      <c r="AF91" s="62"/>
      <c r="AG91" s="62"/>
      <c r="AH91" s="62"/>
      <c r="AI91" s="8"/>
      <c r="AJ91" s="9"/>
      <c r="AK91" s="55"/>
      <c r="AL91" s="55"/>
      <c r="AM91" s="55"/>
      <c r="AN91" s="55"/>
      <c r="AO91" s="8"/>
      <c r="AP91" s="6"/>
      <c r="AQ91" s="62"/>
      <c r="AR91" s="62"/>
      <c r="AS91" s="62"/>
      <c r="AT91" s="62"/>
      <c r="AU91" s="8"/>
      <c r="AV91" s="6"/>
      <c r="AW91" s="62"/>
      <c r="AX91" s="62"/>
      <c r="AY91" s="62"/>
      <c r="AZ91" s="62"/>
      <c r="BA91" s="8"/>
      <c r="BB91" s="6"/>
      <c r="BC91" s="62"/>
      <c r="BD91" s="62"/>
      <c r="BE91" s="62"/>
      <c r="BF91" s="62"/>
      <c r="BG91" s="8"/>
      <c r="BH91" s="6"/>
      <c r="BI91" s="62">
        <f t="shared" si="9"/>
        <v>0</v>
      </c>
      <c r="BJ91" s="62"/>
      <c r="BK91" s="62"/>
      <c r="BL91" s="62"/>
      <c r="BM91" s="8"/>
    </row>
    <row r="92" spans="1:72" ht="11.4" thickBot="1" x14ac:dyDescent="0.25">
      <c r="A92" s="9">
        <v>3</v>
      </c>
      <c r="B92" s="57" t="s">
        <v>83</v>
      </c>
      <c r="C92" s="57"/>
      <c r="D92" s="57"/>
      <c r="E92" s="57"/>
      <c r="F92" s="57"/>
      <c r="G92" s="57"/>
      <c r="H92" s="57"/>
      <c r="I92" s="57"/>
      <c r="J92" s="57"/>
      <c r="K92" s="58"/>
      <c r="L92" s="9"/>
      <c r="M92" s="55"/>
      <c r="N92" s="55"/>
      <c r="O92" s="55"/>
      <c r="P92" s="55"/>
      <c r="Q92" s="10"/>
      <c r="R92" s="9"/>
      <c r="S92" s="55"/>
      <c r="T92" s="55"/>
      <c r="U92" s="55"/>
      <c r="V92" s="55"/>
      <c r="W92" s="10"/>
      <c r="X92" s="9"/>
      <c r="Y92" s="55"/>
      <c r="Z92" s="55"/>
      <c r="AA92" s="55"/>
      <c r="AB92" s="55"/>
      <c r="AC92" s="10"/>
      <c r="AD92" s="9"/>
      <c r="AE92" s="55"/>
      <c r="AF92" s="55"/>
      <c r="AG92" s="55"/>
      <c r="AH92" s="55"/>
      <c r="AI92" s="10"/>
      <c r="AJ92" s="9"/>
      <c r="AK92" s="55"/>
      <c r="AL92" s="55"/>
      <c r="AM92" s="55"/>
      <c r="AN92" s="55"/>
      <c r="AO92" s="10"/>
      <c r="AP92" s="9"/>
      <c r="AQ92" s="55"/>
      <c r="AR92" s="55"/>
      <c r="AS92" s="55"/>
      <c r="AT92" s="55"/>
      <c r="AU92" s="10"/>
      <c r="AV92" s="9"/>
      <c r="AW92" s="55"/>
      <c r="AX92" s="55"/>
      <c r="AY92" s="55"/>
      <c r="AZ92" s="55"/>
      <c r="BA92" s="10"/>
      <c r="BB92" s="9"/>
      <c r="BC92" s="55"/>
      <c r="BD92" s="55"/>
      <c r="BE92" s="55"/>
      <c r="BF92" s="55"/>
      <c r="BG92" s="10"/>
      <c r="BH92" s="9"/>
      <c r="BI92" s="66">
        <f t="shared" si="9"/>
        <v>0</v>
      </c>
      <c r="BJ92" s="66"/>
      <c r="BK92" s="66"/>
      <c r="BL92" s="66"/>
      <c r="BM92" s="10"/>
      <c r="BT92" s="47"/>
    </row>
    <row r="93" spans="1:72" ht="12" hidden="1" customHeight="1" thickBot="1" x14ac:dyDescent="0.25">
      <c r="A93" s="9"/>
      <c r="B93" s="11"/>
      <c r="C93" s="57" t="s">
        <v>84</v>
      </c>
      <c r="D93" s="57"/>
      <c r="E93" s="57"/>
      <c r="F93" s="57"/>
      <c r="G93" s="57"/>
      <c r="H93" s="57"/>
      <c r="I93" s="57"/>
      <c r="J93" s="57"/>
      <c r="K93" s="58"/>
      <c r="L93" s="12" t="s">
        <v>20</v>
      </c>
      <c r="M93" s="56">
        <v>0</v>
      </c>
      <c r="N93" s="56"/>
      <c r="O93" s="56"/>
      <c r="P93" s="56"/>
      <c r="Q93" s="13" t="s">
        <v>21</v>
      </c>
      <c r="R93" s="12" t="s">
        <v>20</v>
      </c>
      <c r="S93" s="56">
        <v>0</v>
      </c>
      <c r="T93" s="56"/>
      <c r="U93" s="56"/>
      <c r="V93" s="56"/>
      <c r="W93" s="13" t="s">
        <v>21</v>
      </c>
      <c r="X93" s="12" t="s">
        <v>20</v>
      </c>
      <c r="Y93" s="56">
        <f>SUM(M93,S93)</f>
        <v>0</v>
      </c>
      <c r="Z93" s="56"/>
      <c r="AA93" s="56"/>
      <c r="AB93" s="56"/>
      <c r="AC93" s="13" t="s">
        <v>21</v>
      </c>
      <c r="AD93" s="12" t="s">
        <v>20</v>
      </c>
      <c r="AE93" s="56">
        <v>0</v>
      </c>
      <c r="AF93" s="56"/>
      <c r="AG93" s="56"/>
      <c r="AH93" s="56"/>
      <c r="AI93" s="13" t="s">
        <v>21</v>
      </c>
      <c r="AJ93" s="12" t="s">
        <v>20</v>
      </c>
      <c r="AK93" s="56">
        <f t="shared" si="10"/>
        <v>0</v>
      </c>
      <c r="AL93" s="56"/>
      <c r="AM93" s="56"/>
      <c r="AN93" s="56"/>
      <c r="AO93" s="13" t="s">
        <v>21</v>
      </c>
      <c r="AP93" s="12" t="s">
        <v>20</v>
      </c>
      <c r="AQ93" s="56">
        <v>0</v>
      </c>
      <c r="AR93" s="56"/>
      <c r="AS93" s="56"/>
      <c r="AT93" s="56"/>
      <c r="AU93" s="13" t="s">
        <v>21</v>
      </c>
      <c r="AV93" s="12" t="s">
        <v>20</v>
      </c>
      <c r="AW93" s="56">
        <f>AE93+M93+Y93</f>
        <v>0</v>
      </c>
      <c r="AX93" s="56"/>
      <c r="AY93" s="56"/>
      <c r="AZ93" s="56"/>
      <c r="BA93" s="13" t="s">
        <v>21</v>
      </c>
      <c r="BB93" s="12" t="s">
        <v>20</v>
      </c>
      <c r="BC93" s="56">
        <v>0</v>
      </c>
      <c r="BD93" s="56"/>
      <c r="BE93" s="56"/>
      <c r="BF93" s="56"/>
      <c r="BG93" s="13" t="s">
        <v>21</v>
      </c>
      <c r="BH93" s="12" t="s">
        <v>20</v>
      </c>
      <c r="BI93" s="59">
        <f t="shared" si="9"/>
        <v>0</v>
      </c>
      <c r="BJ93" s="59"/>
      <c r="BK93" s="59"/>
      <c r="BL93" s="59"/>
      <c r="BM93" s="13" t="s">
        <v>21</v>
      </c>
    </row>
    <row r="94" spans="1:72" ht="11.4" thickBot="1" x14ac:dyDescent="0.25">
      <c r="A94" s="4"/>
      <c r="B94" s="51" t="s">
        <v>85</v>
      </c>
      <c r="C94" s="51"/>
      <c r="D94" s="51"/>
      <c r="E94" s="51"/>
      <c r="F94" s="51"/>
      <c r="G94" s="51"/>
      <c r="H94" s="51"/>
      <c r="I94" s="51"/>
      <c r="J94" s="51"/>
      <c r="K94" s="52"/>
      <c r="L94" s="4"/>
      <c r="M94" s="50">
        <f>SUM(M93)</f>
        <v>0</v>
      </c>
      <c r="N94" s="50"/>
      <c r="O94" s="50"/>
      <c r="P94" s="50"/>
      <c r="Q94" s="5"/>
      <c r="R94" s="4"/>
      <c r="S94" s="50">
        <f>SUM(S93)</f>
        <v>0</v>
      </c>
      <c r="T94" s="50"/>
      <c r="U94" s="50"/>
      <c r="V94" s="50"/>
      <c r="W94" s="5"/>
      <c r="X94" s="4"/>
      <c r="Y94" s="50">
        <f>SUM(Y93)</f>
        <v>0</v>
      </c>
      <c r="Z94" s="50"/>
      <c r="AA94" s="50"/>
      <c r="AB94" s="50"/>
      <c r="AC94" s="5"/>
      <c r="AD94" s="4"/>
      <c r="AE94" s="50">
        <f>SUM(AE93)</f>
        <v>0</v>
      </c>
      <c r="AF94" s="50"/>
      <c r="AG94" s="50"/>
      <c r="AH94" s="50"/>
      <c r="AI94" s="5"/>
      <c r="AJ94" s="4"/>
      <c r="AK94" s="50">
        <f>SUM(AK93)</f>
        <v>0</v>
      </c>
      <c r="AL94" s="50"/>
      <c r="AM94" s="50"/>
      <c r="AN94" s="50"/>
      <c r="AO94" s="5"/>
      <c r="AP94" s="4"/>
      <c r="AQ94" s="50">
        <f>SUM(AQ93)</f>
        <v>0</v>
      </c>
      <c r="AR94" s="50"/>
      <c r="AS94" s="50"/>
      <c r="AT94" s="50"/>
      <c r="AU94" s="5"/>
      <c r="AV94" s="4"/>
      <c r="AW94" s="50">
        <f>SUM(AW93)</f>
        <v>0</v>
      </c>
      <c r="AX94" s="50"/>
      <c r="AY94" s="50"/>
      <c r="AZ94" s="50"/>
      <c r="BA94" s="5"/>
      <c r="BB94" s="4"/>
      <c r="BC94" s="50">
        <v>0</v>
      </c>
      <c r="BD94" s="50"/>
      <c r="BE94" s="50"/>
      <c r="BF94" s="50"/>
      <c r="BG94" s="5"/>
      <c r="BH94" s="4"/>
      <c r="BI94" s="54">
        <f t="shared" si="9"/>
        <v>0</v>
      </c>
      <c r="BJ94" s="54"/>
      <c r="BK94" s="54"/>
      <c r="BL94" s="54"/>
      <c r="BM94" s="5"/>
    </row>
    <row r="95" spans="1:72" ht="11.4" thickBot="1" x14ac:dyDescent="0.25">
      <c r="A95" s="6">
        <v>4</v>
      </c>
      <c r="B95" s="64" t="s">
        <v>86</v>
      </c>
      <c r="C95" s="64"/>
      <c r="D95" s="64"/>
      <c r="E95" s="64"/>
      <c r="F95" s="64"/>
      <c r="G95" s="64"/>
      <c r="H95" s="64"/>
      <c r="I95" s="64"/>
      <c r="J95" s="64"/>
      <c r="K95" s="65"/>
      <c r="L95" s="6"/>
      <c r="M95" s="62"/>
      <c r="N95" s="62"/>
      <c r="O95" s="62"/>
      <c r="P95" s="62"/>
      <c r="Q95" s="8"/>
      <c r="R95" s="6"/>
      <c r="S95" s="62"/>
      <c r="T95" s="62"/>
      <c r="U95" s="62"/>
      <c r="V95" s="62"/>
      <c r="W95" s="8"/>
      <c r="X95" s="9"/>
      <c r="Y95" s="55"/>
      <c r="Z95" s="55"/>
      <c r="AA95" s="55"/>
      <c r="AB95" s="55"/>
      <c r="AC95" s="10"/>
      <c r="AD95" s="6"/>
      <c r="AE95" s="62"/>
      <c r="AF95" s="62"/>
      <c r="AG95" s="62"/>
      <c r="AH95" s="62"/>
      <c r="AI95" s="8"/>
      <c r="AJ95" s="9"/>
      <c r="AK95" s="55"/>
      <c r="AL95" s="55"/>
      <c r="AM95" s="55"/>
      <c r="AN95" s="55"/>
      <c r="AO95" s="8"/>
      <c r="AP95" s="6"/>
      <c r="AQ95" s="62"/>
      <c r="AR95" s="62"/>
      <c r="AS95" s="62"/>
      <c r="AT95" s="62"/>
      <c r="AU95" s="8"/>
      <c r="AV95" s="6"/>
      <c r="AW95" s="55"/>
      <c r="AX95" s="55"/>
      <c r="AY95" s="55"/>
      <c r="AZ95" s="55"/>
      <c r="BA95" s="8"/>
      <c r="BB95" s="6"/>
      <c r="BC95" s="55"/>
      <c r="BD95" s="55"/>
      <c r="BE95" s="55"/>
      <c r="BF95" s="55"/>
      <c r="BG95" s="8"/>
      <c r="BH95" s="6"/>
      <c r="BI95" s="50">
        <f t="shared" si="9"/>
        <v>0</v>
      </c>
      <c r="BJ95" s="50"/>
      <c r="BK95" s="50"/>
      <c r="BL95" s="50"/>
      <c r="BM95" s="8"/>
    </row>
    <row r="96" spans="1:72" ht="12" hidden="1" customHeight="1" thickBot="1" x14ac:dyDescent="0.25">
      <c r="A96" s="9"/>
      <c r="B96" s="11"/>
      <c r="C96" s="57" t="s">
        <v>87</v>
      </c>
      <c r="D96" s="57"/>
      <c r="E96" s="57"/>
      <c r="F96" s="57"/>
      <c r="G96" s="57"/>
      <c r="H96" s="57"/>
      <c r="I96" s="57"/>
      <c r="J96" s="57"/>
      <c r="K96" s="58"/>
      <c r="L96" s="12" t="s">
        <v>20</v>
      </c>
      <c r="M96" s="56">
        <v>0</v>
      </c>
      <c r="N96" s="56"/>
      <c r="O96" s="56"/>
      <c r="P96" s="56"/>
      <c r="Q96" s="13" t="s">
        <v>21</v>
      </c>
      <c r="R96" s="12" t="s">
        <v>20</v>
      </c>
      <c r="S96" s="56">
        <v>0</v>
      </c>
      <c r="T96" s="56"/>
      <c r="U96" s="56"/>
      <c r="V96" s="56"/>
      <c r="W96" s="13" t="s">
        <v>21</v>
      </c>
      <c r="X96" s="12" t="s">
        <v>20</v>
      </c>
      <c r="Y96" s="56">
        <f>SUM(M96,S96)</f>
        <v>0</v>
      </c>
      <c r="Z96" s="56"/>
      <c r="AA96" s="56"/>
      <c r="AB96" s="56"/>
      <c r="AC96" s="13" t="s">
        <v>21</v>
      </c>
      <c r="AD96" s="12" t="s">
        <v>20</v>
      </c>
      <c r="AE96" s="56">
        <v>0</v>
      </c>
      <c r="AF96" s="56"/>
      <c r="AG96" s="56"/>
      <c r="AH96" s="56"/>
      <c r="AI96" s="13" t="s">
        <v>21</v>
      </c>
      <c r="AJ96" s="12" t="s">
        <v>20</v>
      </c>
      <c r="AK96" s="56">
        <f t="shared" si="10"/>
        <v>0</v>
      </c>
      <c r="AL96" s="56"/>
      <c r="AM96" s="56"/>
      <c r="AN96" s="56"/>
      <c r="AO96" s="13" t="s">
        <v>21</v>
      </c>
      <c r="AP96" s="12" t="s">
        <v>20</v>
      </c>
      <c r="AQ96" s="56">
        <v>0</v>
      </c>
      <c r="AR96" s="56"/>
      <c r="AS96" s="56"/>
      <c r="AT96" s="56"/>
      <c r="AU96" s="13" t="s">
        <v>21</v>
      </c>
      <c r="AV96" s="12" t="s">
        <v>20</v>
      </c>
      <c r="AW96" s="56">
        <f>AE96+M96+Y96</f>
        <v>0</v>
      </c>
      <c r="AX96" s="56"/>
      <c r="AY96" s="56"/>
      <c r="AZ96" s="56"/>
      <c r="BA96" s="13" t="s">
        <v>21</v>
      </c>
      <c r="BB96" s="12" t="s">
        <v>20</v>
      </c>
      <c r="BC96" s="56">
        <v>0</v>
      </c>
      <c r="BD96" s="56"/>
      <c r="BE96" s="56"/>
      <c r="BF96" s="56"/>
      <c r="BG96" s="13" t="s">
        <v>21</v>
      </c>
      <c r="BH96" s="12" t="s">
        <v>20</v>
      </c>
      <c r="BI96" s="59">
        <f t="shared" si="9"/>
        <v>0</v>
      </c>
      <c r="BJ96" s="59"/>
      <c r="BK96" s="59"/>
      <c r="BL96" s="59"/>
      <c r="BM96" s="13" t="s">
        <v>21</v>
      </c>
    </row>
    <row r="97" spans="1:65" ht="11.4" thickBot="1" x14ac:dyDescent="0.25">
      <c r="A97" s="4"/>
      <c r="B97" s="51" t="s">
        <v>88</v>
      </c>
      <c r="C97" s="51"/>
      <c r="D97" s="51"/>
      <c r="E97" s="51"/>
      <c r="F97" s="51"/>
      <c r="G97" s="51"/>
      <c r="H97" s="51"/>
      <c r="I97" s="51"/>
      <c r="J97" s="51"/>
      <c r="K97" s="52"/>
      <c r="L97" s="4"/>
      <c r="M97" s="50">
        <f>SUM(M96)</f>
        <v>0</v>
      </c>
      <c r="N97" s="50"/>
      <c r="O97" s="50"/>
      <c r="P97" s="50"/>
      <c r="Q97" s="5"/>
      <c r="R97" s="4"/>
      <c r="S97" s="50">
        <f>SUM(S96)</f>
        <v>0</v>
      </c>
      <c r="T97" s="50"/>
      <c r="U97" s="50"/>
      <c r="V97" s="50"/>
      <c r="W97" s="5"/>
      <c r="X97" s="4"/>
      <c r="Y97" s="50">
        <f>SUM(Y96)</f>
        <v>0</v>
      </c>
      <c r="Z97" s="50"/>
      <c r="AA97" s="50"/>
      <c r="AB97" s="50"/>
      <c r="AC97" s="5"/>
      <c r="AD97" s="4"/>
      <c r="AE97" s="50">
        <f>SUM(AE96)</f>
        <v>0</v>
      </c>
      <c r="AF97" s="50"/>
      <c r="AG97" s="50"/>
      <c r="AH97" s="50"/>
      <c r="AI97" s="5"/>
      <c r="AJ97" s="4"/>
      <c r="AK97" s="50">
        <f>SUM(AK96)</f>
        <v>0</v>
      </c>
      <c r="AL97" s="50"/>
      <c r="AM97" s="50"/>
      <c r="AN97" s="50"/>
      <c r="AO97" s="5"/>
      <c r="AP97" s="4"/>
      <c r="AQ97" s="50">
        <f>SUM(AQ96)</f>
        <v>0</v>
      </c>
      <c r="AR97" s="50"/>
      <c r="AS97" s="50"/>
      <c r="AT97" s="50"/>
      <c r="AU97" s="5"/>
      <c r="AV97" s="4"/>
      <c r="AW97" s="50">
        <f>SUM(AW96)</f>
        <v>0</v>
      </c>
      <c r="AX97" s="50"/>
      <c r="AY97" s="50"/>
      <c r="AZ97" s="50"/>
      <c r="BA97" s="5"/>
      <c r="BB97" s="4"/>
      <c r="BC97" s="50">
        <v>0</v>
      </c>
      <c r="BD97" s="50"/>
      <c r="BE97" s="50"/>
      <c r="BF97" s="50"/>
      <c r="BG97" s="5"/>
      <c r="BH97" s="4"/>
      <c r="BI97" s="54">
        <f t="shared" si="9"/>
        <v>0</v>
      </c>
      <c r="BJ97" s="54"/>
      <c r="BK97" s="54"/>
      <c r="BL97" s="54"/>
      <c r="BM97" s="5"/>
    </row>
    <row r="98" spans="1:65" ht="11.4" thickBot="1" x14ac:dyDescent="0.25">
      <c r="A98" s="4"/>
      <c r="B98" s="51" t="s">
        <v>89</v>
      </c>
      <c r="C98" s="51"/>
      <c r="D98" s="51"/>
      <c r="E98" s="51"/>
      <c r="F98" s="51"/>
      <c r="G98" s="51"/>
      <c r="H98" s="51"/>
      <c r="I98" s="51"/>
      <c r="J98" s="51"/>
      <c r="K98" s="52"/>
      <c r="L98" s="4"/>
      <c r="M98" s="50">
        <f>M94-M97</f>
        <v>0</v>
      </c>
      <c r="N98" s="50"/>
      <c r="O98" s="50"/>
      <c r="P98" s="50"/>
      <c r="Q98" s="5"/>
      <c r="R98" s="4"/>
      <c r="S98" s="50">
        <f>S94-S97</f>
        <v>0</v>
      </c>
      <c r="T98" s="50"/>
      <c r="U98" s="50"/>
      <c r="V98" s="50"/>
      <c r="W98" s="5"/>
      <c r="X98" s="4"/>
      <c r="Y98" s="50">
        <f>SUM(M98,S98)</f>
        <v>0</v>
      </c>
      <c r="Z98" s="50"/>
      <c r="AA98" s="50"/>
      <c r="AB98" s="50"/>
      <c r="AC98" s="5"/>
      <c r="AD98" s="4"/>
      <c r="AE98" s="50">
        <f>AE94-AE97</f>
        <v>0</v>
      </c>
      <c r="AF98" s="50"/>
      <c r="AG98" s="50"/>
      <c r="AH98" s="50"/>
      <c r="AI98" s="5"/>
      <c r="AJ98" s="4"/>
      <c r="AK98" s="50">
        <f t="shared" si="10"/>
        <v>0</v>
      </c>
      <c r="AL98" s="50"/>
      <c r="AM98" s="50"/>
      <c r="AN98" s="50"/>
      <c r="AO98" s="5"/>
      <c r="AP98" s="4"/>
      <c r="AQ98" s="50">
        <f>AQ94-AQ97</f>
        <v>0</v>
      </c>
      <c r="AR98" s="50"/>
      <c r="AS98" s="50"/>
      <c r="AT98" s="50"/>
      <c r="AU98" s="5"/>
      <c r="AV98" s="4"/>
      <c r="AW98" s="50">
        <f>AE98+M98+Y98</f>
        <v>0</v>
      </c>
      <c r="AX98" s="50"/>
      <c r="AY98" s="50"/>
      <c r="AZ98" s="50"/>
      <c r="BA98" s="5"/>
      <c r="BB98" s="4"/>
      <c r="BC98" s="50">
        <v>0</v>
      </c>
      <c r="BD98" s="50"/>
      <c r="BE98" s="50"/>
      <c r="BF98" s="50"/>
      <c r="BG98" s="5"/>
      <c r="BH98" s="4"/>
      <c r="BI98" s="50">
        <f t="shared" si="9"/>
        <v>0</v>
      </c>
      <c r="BJ98" s="50"/>
      <c r="BK98" s="50"/>
      <c r="BL98" s="50"/>
      <c r="BM98" s="5"/>
    </row>
    <row r="99" spans="1:65" ht="11.4" thickBot="1" x14ac:dyDescent="0.25">
      <c r="A99" s="6">
        <v>5</v>
      </c>
      <c r="B99" s="64" t="s">
        <v>90</v>
      </c>
      <c r="C99" s="64"/>
      <c r="D99" s="64"/>
      <c r="E99" s="64"/>
      <c r="F99" s="64"/>
      <c r="G99" s="64"/>
      <c r="H99" s="64"/>
      <c r="I99" s="64"/>
      <c r="J99" s="64"/>
      <c r="K99" s="65"/>
      <c r="L99" s="6"/>
      <c r="M99" s="62"/>
      <c r="N99" s="62"/>
      <c r="O99" s="62"/>
      <c r="P99" s="62"/>
      <c r="Q99" s="8"/>
      <c r="R99" s="6"/>
      <c r="S99" s="62"/>
      <c r="T99" s="62"/>
      <c r="U99" s="62"/>
      <c r="V99" s="62"/>
      <c r="W99" s="8"/>
      <c r="X99" s="9"/>
      <c r="Y99" s="55">
        <f>SUM(M99,S99)</f>
        <v>0</v>
      </c>
      <c r="Z99" s="55"/>
      <c r="AA99" s="55"/>
      <c r="AB99" s="55"/>
      <c r="AC99" s="10"/>
      <c r="AD99" s="6"/>
      <c r="AE99" s="62"/>
      <c r="AF99" s="62"/>
      <c r="AG99" s="62"/>
      <c r="AH99" s="62"/>
      <c r="AI99" s="8"/>
      <c r="AJ99" s="9"/>
      <c r="AK99" s="55">
        <f t="shared" si="10"/>
        <v>0</v>
      </c>
      <c r="AL99" s="55"/>
      <c r="AM99" s="55"/>
      <c r="AN99" s="55"/>
      <c r="AO99" s="8"/>
      <c r="AP99" s="6"/>
      <c r="AQ99" s="62"/>
      <c r="AR99" s="62"/>
      <c r="AS99" s="62"/>
      <c r="AT99" s="62"/>
      <c r="AU99" s="8"/>
      <c r="AV99" s="6"/>
      <c r="AW99" s="50">
        <f>AE99+M99+Y99</f>
        <v>0</v>
      </c>
      <c r="AX99" s="50"/>
      <c r="AY99" s="50"/>
      <c r="AZ99" s="50"/>
      <c r="BA99" s="8"/>
      <c r="BB99" s="6"/>
      <c r="BC99" s="50">
        <v>0</v>
      </c>
      <c r="BD99" s="50"/>
      <c r="BE99" s="50"/>
      <c r="BF99" s="50"/>
      <c r="BG99" s="8"/>
      <c r="BH99" s="6"/>
      <c r="BI99" s="50">
        <f t="shared" si="9"/>
        <v>0</v>
      </c>
      <c r="BJ99" s="50"/>
      <c r="BK99" s="50"/>
      <c r="BL99" s="50"/>
      <c r="BM99" s="8"/>
    </row>
    <row r="100" spans="1:65" ht="11.4" thickBot="1" x14ac:dyDescent="0.25">
      <c r="A100" s="4"/>
      <c r="B100" s="51" t="s">
        <v>91</v>
      </c>
      <c r="C100" s="51"/>
      <c r="D100" s="51"/>
      <c r="E100" s="51"/>
      <c r="F100" s="51"/>
      <c r="G100" s="51"/>
      <c r="H100" s="51"/>
      <c r="I100" s="51"/>
      <c r="J100" s="51"/>
      <c r="K100" s="52"/>
      <c r="L100" s="4"/>
      <c r="M100" s="50" t="e">
        <f>SUM(M90,M98,M99)</f>
        <v>#REF!</v>
      </c>
      <c r="N100" s="50"/>
      <c r="O100" s="50"/>
      <c r="P100" s="50"/>
      <c r="Q100" s="5"/>
      <c r="R100" s="4"/>
      <c r="S100" s="50" t="e">
        <f>SUM(S90,S98,S99)</f>
        <v>#REF!</v>
      </c>
      <c r="T100" s="50"/>
      <c r="U100" s="50"/>
      <c r="V100" s="50"/>
      <c r="W100" s="5"/>
      <c r="X100" s="4"/>
      <c r="Y100" s="50" t="e">
        <f>SUM(Y90,Y98,Y99)</f>
        <v>#REF!</v>
      </c>
      <c r="Z100" s="50"/>
      <c r="AA100" s="50"/>
      <c r="AB100" s="50"/>
      <c r="AC100" s="5"/>
      <c r="AD100" s="4"/>
      <c r="AE100" s="50" t="e">
        <f>SUM(AE90,AE98,AE99)</f>
        <v>#REF!</v>
      </c>
      <c r="AF100" s="50"/>
      <c r="AG100" s="50"/>
      <c r="AH100" s="50"/>
      <c r="AI100" s="5"/>
      <c r="AJ100" s="4"/>
      <c r="AK100" s="50" t="e">
        <f>SUM(AK90,AK98,AK99)</f>
        <v>#REF!</v>
      </c>
      <c r="AL100" s="50"/>
      <c r="AM100" s="50"/>
      <c r="AN100" s="50"/>
      <c r="AO100" s="5"/>
      <c r="AP100" s="4"/>
      <c r="AQ100" s="50" t="e">
        <f>SUM(AQ90,AQ98,AQ99)</f>
        <v>#REF!</v>
      </c>
      <c r="AR100" s="50"/>
      <c r="AS100" s="50"/>
      <c r="AT100" s="50"/>
      <c r="AU100" s="5"/>
      <c r="AV100" s="4"/>
      <c r="AW100" s="50">
        <f>SUM(AW90,AW98,AW99)</f>
        <v>0</v>
      </c>
      <c r="AX100" s="50"/>
      <c r="AY100" s="50"/>
      <c r="AZ100" s="50"/>
      <c r="BA100" s="5"/>
      <c r="BB100" s="4"/>
      <c r="BC100" s="50">
        <v>0</v>
      </c>
      <c r="BD100" s="50"/>
      <c r="BE100" s="50"/>
      <c r="BF100" s="50"/>
      <c r="BG100" s="5"/>
      <c r="BH100" s="4"/>
      <c r="BI100" s="50">
        <f t="shared" si="9"/>
        <v>0</v>
      </c>
      <c r="BJ100" s="50"/>
      <c r="BK100" s="50"/>
      <c r="BL100" s="50"/>
      <c r="BM100" s="5"/>
    </row>
    <row r="101" spans="1:65" ht="11.4" thickBot="1" x14ac:dyDescent="0.25">
      <c r="A101" s="6"/>
      <c r="B101" s="64" t="s">
        <v>92</v>
      </c>
      <c r="C101" s="64"/>
      <c r="D101" s="64"/>
      <c r="E101" s="64"/>
      <c r="F101" s="64"/>
      <c r="G101" s="64"/>
      <c r="H101" s="64"/>
      <c r="I101" s="64"/>
      <c r="J101" s="64"/>
      <c r="K101" s="65"/>
      <c r="L101" s="6"/>
      <c r="M101" s="62"/>
      <c r="N101" s="62"/>
      <c r="O101" s="62"/>
      <c r="P101" s="62"/>
      <c r="Q101" s="8"/>
      <c r="R101" s="6"/>
      <c r="S101" s="62"/>
      <c r="T101" s="62"/>
      <c r="U101" s="62"/>
      <c r="V101" s="62"/>
      <c r="W101" s="8"/>
      <c r="X101" s="6"/>
      <c r="Y101" s="55">
        <f>SUM(M101,S101)</f>
        <v>0</v>
      </c>
      <c r="Z101" s="55"/>
      <c r="AA101" s="55"/>
      <c r="AB101" s="55"/>
      <c r="AC101" s="10"/>
      <c r="AD101" s="6"/>
      <c r="AE101" s="62"/>
      <c r="AF101" s="62"/>
      <c r="AG101" s="62"/>
      <c r="AH101" s="62"/>
      <c r="AI101" s="8"/>
      <c r="AJ101" s="9"/>
      <c r="AK101" s="55">
        <f t="shared" si="10"/>
        <v>0</v>
      </c>
      <c r="AL101" s="55"/>
      <c r="AM101" s="55"/>
      <c r="AN101" s="55"/>
      <c r="AO101" s="8"/>
      <c r="AP101" s="6"/>
      <c r="AQ101" s="62"/>
      <c r="AR101" s="62"/>
      <c r="AS101" s="62"/>
      <c r="AT101" s="62"/>
      <c r="AU101" s="8"/>
      <c r="AV101" s="6"/>
      <c r="AW101" s="55">
        <f>SUM(AE101,M101,Y101)</f>
        <v>0</v>
      </c>
      <c r="AX101" s="55"/>
      <c r="AY101" s="55"/>
      <c r="AZ101" s="55"/>
      <c r="BA101" s="8"/>
      <c r="BB101" s="6"/>
      <c r="BC101" s="55">
        <v>0</v>
      </c>
      <c r="BD101" s="55"/>
      <c r="BE101" s="55"/>
      <c r="BF101" s="55"/>
      <c r="BG101" s="8"/>
      <c r="BH101" s="6"/>
      <c r="BI101" s="50">
        <f t="shared" si="9"/>
        <v>0</v>
      </c>
      <c r="BJ101" s="50"/>
      <c r="BK101" s="50"/>
      <c r="BL101" s="50"/>
      <c r="BM101" s="8"/>
    </row>
    <row r="102" spans="1:65" ht="11.4" thickBot="1" x14ac:dyDescent="0.25">
      <c r="A102" s="4"/>
      <c r="B102" s="51" t="s">
        <v>93</v>
      </c>
      <c r="C102" s="51"/>
      <c r="D102" s="51"/>
      <c r="E102" s="51"/>
      <c r="F102" s="51"/>
      <c r="G102" s="51"/>
      <c r="H102" s="51"/>
      <c r="I102" s="51"/>
      <c r="J102" s="51"/>
      <c r="K102" s="52"/>
      <c r="L102" s="4"/>
      <c r="M102" s="50" t="e">
        <f>M100-M101</f>
        <v>#REF!</v>
      </c>
      <c r="N102" s="50"/>
      <c r="O102" s="50"/>
      <c r="P102" s="50"/>
      <c r="Q102" s="5"/>
      <c r="R102" s="4"/>
      <c r="S102" s="50" t="e">
        <f>S100-S101</f>
        <v>#REF!</v>
      </c>
      <c r="T102" s="50"/>
      <c r="U102" s="50"/>
      <c r="V102" s="50"/>
      <c r="W102" s="5"/>
      <c r="X102" s="4"/>
      <c r="Y102" s="50" t="e">
        <f>Y100-Y101</f>
        <v>#REF!</v>
      </c>
      <c r="Z102" s="50"/>
      <c r="AA102" s="50"/>
      <c r="AB102" s="50"/>
      <c r="AC102" s="5"/>
      <c r="AD102" s="4"/>
      <c r="AE102" s="50" t="e">
        <f>AE100-AE101</f>
        <v>#REF!</v>
      </c>
      <c r="AF102" s="50"/>
      <c r="AG102" s="50"/>
      <c r="AH102" s="50"/>
      <c r="AI102" s="5"/>
      <c r="AJ102" s="4"/>
      <c r="AK102" s="50" t="e">
        <f>AK100-AK101</f>
        <v>#REF!</v>
      </c>
      <c r="AL102" s="50"/>
      <c r="AM102" s="50"/>
      <c r="AN102" s="50"/>
      <c r="AO102" s="5"/>
      <c r="AP102" s="4"/>
      <c r="AQ102" s="50" t="e">
        <f>AQ100-AQ101</f>
        <v>#REF!</v>
      </c>
      <c r="AR102" s="50"/>
      <c r="AS102" s="50"/>
      <c r="AT102" s="50"/>
      <c r="AU102" s="5"/>
      <c r="AV102" s="4"/>
      <c r="AW102" s="50">
        <f>AW100-AW101</f>
        <v>0</v>
      </c>
      <c r="AX102" s="50"/>
      <c r="AY102" s="50"/>
      <c r="AZ102" s="50"/>
      <c r="BA102" s="5"/>
      <c r="BB102" s="4"/>
      <c r="BC102" s="50">
        <v>0</v>
      </c>
      <c r="BD102" s="50"/>
      <c r="BE102" s="50"/>
      <c r="BF102" s="50"/>
      <c r="BG102" s="5"/>
      <c r="BH102" s="4"/>
      <c r="BI102" s="50">
        <f t="shared" si="9"/>
        <v>0</v>
      </c>
      <c r="BJ102" s="50"/>
      <c r="BK102" s="50"/>
      <c r="BL102" s="50"/>
      <c r="BM102" s="5"/>
    </row>
    <row r="103" spans="1:65" ht="12" hidden="1" customHeight="1" thickBot="1" x14ac:dyDescent="0.25">
      <c r="A103" s="4"/>
      <c r="B103" s="51" t="s">
        <v>94</v>
      </c>
      <c r="C103" s="51"/>
      <c r="D103" s="51"/>
      <c r="E103" s="51"/>
      <c r="F103" s="51"/>
      <c r="G103" s="51"/>
      <c r="H103" s="51"/>
      <c r="I103" s="51"/>
      <c r="J103" s="51"/>
      <c r="K103" s="52"/>
      <c r="L103" s="4"/>
      <c r="M103" s="50">
        <v>0</v>
      </c>
      <c r="N103" s="50"/>
      <c r="O103" s="50"/>
      <c r="P103" s="50"/>
      <c r="Q103" s="5"/>
      <c r="R103" s="4"/>
      <c r="S103" s="50">
        <v>0</v>
      </c>
      <c r="T103" s="50"/>
      <c r="U103" s="50"/>
      <c r="V103" s="50"/>
      <c r="W103" s="5"/>
      <c r="X103" s="4"/>
      <c r="Y103" s="50">
        <f>SUM(M103,S103)</f>
        <v>0</v>
      </c>
      <c r="Z103" s="50"/>
      <c r="AA103" s="50"/>
      <c r="AB103" s="50"/>
      <c r="AC103" s="5"/>
      <c r="AD103" s="4"/>
      <c r="AE103" s="50">
        <v>0</v>
      </c>
      <c r="AF103" s="50"/>
      <c r="AG103" s="50"/>
      <c r="AH103" s="50"/>
      <c r="AI103" s="5"/>
      <c r="AJ103" s="4"/>
      <c r="AK103" s="50">
        <f>SUM(AE103)</f>
        <v>0</v>
      </c>
      <c r="AL103" s="50"/>
      <c r="AM103" s="50"/>
      <c r="AN103" s="50"/>
      <c r="AO103" s="5"/>
      <c r="AP103" s="4"/>
      <c r="AQ103" s="50">
        <v>3000000</v>
      </c>
      <c r="AR103" s="50"/>
      <c r="AS103" s="50"/>
      <c r="AT103" s="50"/>
      <c r="AU103" s="5"/>
      <c r="AV103" s="4"/>
      <c r="AW103" s="50">
        <v>-547865</v>
      </c>
      <c r="AX103" s="50"/>
      <c r="AY103" s="50"/>
      <c r="AZ103" s="50"/>
      <c r="BA103" s="48"/>
      <c r="BB103" s="4"/>
      <c r="BC103" s="50">
        <v>-547865</v>
      </c>
      <c r="BD103" s="50"/>
      <c r="BE103" s="50"/>
      <c r="BF103" s="50"/>
      <c r="BG103" s="48"/>
      <c r="BH103" s="4"/>
      <c r="BI103" s="50">
        <f t="shared" si="9"/>
        <v>0</v>
      </c>
      <c r="BJ103" s="50"/>
      <c r="BK103" s="50"/>
      <c r="BL103" s="50"/>
      <c r="BM103" s="48"/>
    </row>
    <row r="104" spans="1:65" ht="12" hidden="1" customHeight="1" thickBot="1" x14ac:dyDescent="0.25">
      <c r="A104" s="4"/>
      <c r="B104" s="51" t="s">
        <v>95</v>
      </c>
      <c r="C104" s="51"/>
      <c r="D104" s="51"/>
      <c r="E104" s="51"/>
      <c r="F104" s="51"/>
      <c r="G104" s="51"/>
      <c r="H104" s="51"/>
      <c r="I104" s="51"/>
      <c r="J104" s="51"/>
      <c r="K104" s="52"/>
      <c r="L104" s="4"/>
      <c r="M104" s="50" t="e">
        <f>SUM(M102:P103)</f>
        <v>#REF!</v>
      </c>
      <c r="N104" s="50"/>
      <c r="O104" s="50"/>
      <c r="P104" s="50"/>
      <c r="Q104" s="5"/>
      <c r="R104" s="4"/>
      <c r="S104" s="50" t="e">
        <f>SUM(S102:V103)</f>
        <v>#REF!</v>
      </c>
      <c r="T104" s="50"/>
      <c r="U104" s="50"/>
      <c r="V104" s="50"/>
      <c r="W104" s="5"/>
      <c r="X104" s="4"/>
      <c r="Y104" s="50" t="e">
        <f>SUM(Y102:AB103)</f>
        <v>#REF!</v>
      </c>
      <c r="Z104" s="50"/>
      <c r="AA104" s="50"/>
      <c r="AB104" s="50"/>
      <c r="AC104" s="5"/>
      <c r="AD104" s="4"/>
      <c r="AE104" s="50" t="e">
        <f>SUM(AE102:AH103)</f>
        <v>#REF!</v>
      </c>
      <c r="AF104" s="50"/>
      <c r="AG104" s="50"/>
      <c r="AH104" s="50"/>
      <c r="AI104" s="5"/>
      <c r="AJ104" s="4"/>
      <c r="AK104" s="50" t="e">
        <f>SUM(AK102:AN103)</f>
        <v>#REF!</v>
      </c>
      <c r="AL104" s="50"/>
      <c r="AM104" s="50"/>
      <c r="AN104" s="50"/>
      <c r="AO104" s="5"/>
      <c r="AP104" s="4"/>
      <c r="AQ104" s="50" t="e">
        <f>SUM(AQ102:AT103)</f>
        <v>#REF!</v>
      </c>
      <c r="AR104" s="50"/>
      <c r="AS104" s="50"/>
      <c r="AT104" s="50"/>
      <c r="AU104" s="5"/>
      <c r="AV104" s="4"/>
      <c r="AW104" s="50">
        <f>SUM(AW102:AZ103)</f>
        <v>-547865</v>
      </c>
      <c r="AX104" s="50"/>
      <c r="AY104" s="50"/>
      <c r="AZ104" s="50"/>
      <c r="BA104" s="48"/>
      <c r="BB104" s="4"/>
      <c r="BC104" s="50">
        <v>-547865</v>
      </c>
      <c r="BD104" s="50"/>
      <c r="BE104" s="50"/>
      <c r="BF104" s="50"/>
      <c r="BG104" s="48"/>
      <c r="BH104" s="4"/>
      <c r="BI104" s="50">
        <f t="shared" si="9"/>
        <v>0</v>
      </c>
      <c r="BJ104" s="50"/>
      <c r="BK104" s="50"/>
      <c r="BL104" s="50"/>
      <c r="BM104" s="5"/>
    </row>
    <row r="105" spans="1:65" s="34" customFormat="1" ht="13.2" x14ac:dyDescent="0.2">
      <c r="A105" s="63" t="s">
        <v>96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5"/>
      <c r="L105" s="6"/>
      <c r="M105" s="62"/>
      <c r="N105" s="62"/>
      <c r="O105" s="62"/>
      <c r="P105" s="62"/>
      <c r="Q105" s="8"/>
      <c r="R105" s="6"/>
      <c r="S105" s="62"/>
      <c r="T105" s="62"/>
      <c r="U105" s="62"/>
      <c r="V105" s="62"/>
      <c r="W105" s="8"/>
      <c r="X105" s="6"/>
      <c r="Y105" s="62"/>
      <c r="Z105" s="62"/>
      <c r="AA105" s="62"/>
      <c r="AB105" s="62"/>
      <c r="AC105" s="8"/>
      <c r="AD105" s="6"/>
      <c r="AE105" s="62"/>
      <c r="AF105" s="62"/>
      <c r="AG105" s="62"/>
      <c r="AH105" s="62"/>
      <c r="AI105" s="8"/>
      <c r="AJ105" s="6"/>
      <c r="AK105" s="62"/>
      <c r="AL105" s="62"/>
      <c r="AM105" s="62"/>
      <c r="AN105" s="62"/>
      <c r="AO105" s="8"/>
      <c r="AP105" s="6"/>
      <c r="AQ105" s="62"/>
      <c r="AR105" s="62"/>
      <c r="AS105" s="62"/>
      <c r="AT105" s="62"/>
      <c r="AU105" s="8"/>
      <c r="AV105" s="6"/>
      <c r="AW105" s="62"/>
      <c r="AX105" s="62"/>
      <c r="AY105" s="62"/>
      <c r="AZ105" s="62"/>
      <c r="BA105" s="8"/>
      <c r="BB105" s="6"/>
      <c r="BC105" s="62"/>
      <c r="BD105" s="62"/>
      <c r="BE105" s="62"/>
      <c r="BF105" s="62"/>
      <c r="BG105" s="8"/>
      <c r="BH105" s="6"/>
      <c r="BI105" s="62">
        <f t="shared" si="9"/>
        <v>0</v>
      </c>
      <c r="BJ105" s="62"/>
      <c r="BK105" s="62"/>
      <c r="BL105" s="62"/>
      <c r="BM105" s="8"/>
    </row>
    <row r="106" spans="1:65" s="34" customFormat="1" ht="13.2" hidden="1" x14ac:dyDescent="0.2">
      <c r="A106" s="9"/>
      <c r="B106" s="57" t="s">
        <v>97</v>
      </c>
      <c r="C106" s="57"/>
      <c r="D106" s="57"/>
      <c r="E106" s="57"/>
      <c r="F106" s="57"/>
      <c r="G106" s="57"/>
      <c r="H106" s="57"/>
      <c r="I106" s="57"/>
      <c r="J106" s="57"/>
      <c r="K106" s="58"/>
      <c r="L106" s="12" t="s">
        <v>20</v>
      </c>
      <c r="M106" s="56">
        <v>0</v>
      </c>
      <c r="N106" s="56"/>
      <c r="O106" s="56"/>
      <c r="P106" s="56"/>
      <c r="Q106" s="13" t="s">
        <v>21</v>
      </c>
      <c r="R106" s="12" t="s">
        <v>20</v>
      </c>
      <c r="S106" s="56">
        <v>0</v>
      </c>
      <c r="T106" s="56"/>
      <c r="U106" s="56"/>
      <c r="V106" s="56"/>
      <c r="W106" s="13" t="s">
        <v>21</v>
      </c>
      <c r="X106" s="12" t="s">
        <v>20</v>
      </c>
      <c r="Y106" s="56">
        <f t="shared" ref="Y106:Y113" si="11">SUM(M106,S106)</f>
        <v>0</v>
      </c>
      <c r="Z106" s="56"/>
      <c r="AA106" s="56"/>
      <c r="AB106" s="56"/>
      <c r="AC106" s="13" t="s">
        <v>21</v>
      </c>
      <c r="AD106" s="12" t="s">
        <v>20</v>
      </c>
      <c r="AE106" s="56">
        <v>0</v>
      </c>
      <c r="AF106" s="56"/>
      <c r="AG106" s="56"/>
      <c r="AH106" s="56"/>
      <c r="AI106" s="13" t="s">
        <v>21</v>
      </c>
      <c r="AJ106" s="12" t="s">
        <v>20</v>
      </c>
      <c r="AK106" s="56">
        <v>0</v>
      </c>
      <c r="AL106" s="56"/>
      <c r="AM106" s="56"/>
      <c r="AN106" s="56"/>
      <c r="AO106" s="13" t="s">
        <v>21</v>
      </c>
      <c r="AP106" s="12" t="s">
        <v>20</v>
      </c>
      <c r="AQ106" s="56">
        <v>0</v>
      </c>
      <c r="AR106" s="56"/>
      <c r="AS106" s="56"/>
      <c r="AT106" s="56"/>
      <c r="AU106" s="13" t="s">
        <v>21</v>
      </c>
      <c r="AV106" s="12" t="s">
        <v>20</v>
      </c>
      <c r="AW106" s="56">
        <v>0</v>
      </c>
      <c r="AX106" s="56"/>
      <c r="AY106" s="56"/>
      <c r="AZ106" s="56"/>
      <c r="BA106" s="13" t="s">
        <v>21</v>
      </c>
      <c r="BB106" s="12" t="s">
        <v>20</v>
      </c>
      <c r="BC106" s="56">
        <v>0</v>
      </c>
      <c r="BD106" s="56"/>
      <c r="BE106" s="56"/>
      <c r="BF106" s="56"/>
      <c r="BG106" s="13" t="s">
        <v>21</v>
      </c>
      <c r="BH106" s="12" t="s">
        <v>20</v>
      </c>
      <c r="BI106" s="59">
        <f t="shared" si="9"/>
        <v>0</v>
      </c>
      <c r="BJ106" s="59"/>
      <c r="BK106" s="59"/>
      <c r="BL106" s="59"/>
      <c r="BM106" s="13" t="s">
        <v>21</v>
      </c>
    </row>
    <row r="107" spans="1:65" s="34" customFormat="1" ht="13.2" hidden="1" x14ac:dyDescent="0.2">
      <c r="A107" s="9"/>
      <c r="B107" s="57" t="s">
        <v>136</v>
      </c>
      <c r="C107" s="57"/>
      <c r="D107" s="57"/>
      <c r="E107" s="57"/>
      <c r="F107" s="57"/>
      <c r="G107" s="57"/>
      <c r="H107" s="57"/>
      <c r="I107" s="57"/>
      <c r="J107" s="57"/>
      <c r="K107" s="58"/>
      <c r="L107" s="12" t="s">
        <v>20</v>
      </c>
      <c r="M107" s="56">
        <v>0</v>
      </c>
      <c r="N107" s="56"/>
      <c r="O107" s="56"/>
      <c r="P107" s="56"/>
      <c r="Q107" s="13" t="s">
        <v>21</v>
      </c>
      <c r="R107" s="12" t="s">
        <v>20</v>
      </c>
      <c r="S107" s="56">
        <v>0</v>
      </c>
      <c r="T107" s="56"/>
      <c r="U107" s="56"/>
      <c r="V107" s="56"/>
      <c r="W107" s="13" t="s">
        <v>21</v>
      </c>
      <c r="X107" s="12" t="s">
        <v>20</v>
      </c>
      <c r="Y107" s="56">
        <f t="shared" si="11"/>
        <v>0</v>
      </c>
      <c r="Z107" s="56"/>
      <c r="AA107" s="56"/>
      <c r="AB107" s="56"/>
      <c r="AC107" s="13" t="s">
        <v>21</v>
      </c>
      <c r="AD107" s="12" t="s">
        <v>20</v>
      </c>
      <c r="AE107" s="56">
        <v>0</v>
      </c>
      <c r="AF107" s="56"/>
      <c r="AG107" s="56"/>
      <c r="AH107" s="56"/>
      <c r="AI107" s="13" t="s">
        <v>21</v>
      </c>
      <c r="AJ107" s="12" t="s">
        <v>20</v>
      </c>
      <c r="AK107" s="56">
        <v>0</v>
      </c>
      <c r="AL107" s="56"/>
      <c r="AM107" s="56"/>
      <c r="AN107" s="56"/>
      <c r="AO107" s="13" t="s">
        <v>21</v>
      </c>
      <c r="AP107" s="12" t="s">
        <v>20</v>
      </c>
      <c r="AQ107" s="56">
        <v>0</v>
      </c>
      <c r="AR107" s="56"/>
      <c r="AS107" s="56"/>
      <c r="AT107" s="56"/>
      <c r="AU107" s="13" t="s">
        <v>21</v>
      </c>
      <c r="AV107" s="12" t="s">
        <v>20</v>
      </c>
      <c r="AW107" s="56">
        <f>SUM(Y107,M107)</f>
        <v>0</v>
      </c>
      <c r="AX107" s="56"/>
      <c r="AY107" s="56"/>
      <c r="AZ107" s="56"/>
      <c r="BA107" s="13" t="s">
        <v>21</v>
      </c>
      <c r="BB107" s="12" t="s">
        <v>20</v>
      </c>
      <c r="BC107" s="56">
        <v>0</v>
      </c>
      <c r="BD107" s="56"/>
      <c r="BE107" s="56"/>
      <c r="BF107" s="56"/>
      <c r="BG107" s="13" t="s">
        <v>21</v>
      </c>
      <c r="BH107" s="12" t="s">
        <v>20</v>
      </c>
      <c r="BI107" s="56">
        <f t="shared" si="9"/>
        <v>0</v>
      </c>
      <c r="BJ107" s="56"/>
      <c r="BK107" s="56"/>
      <c r="BL107" s="56"/>
      <c r="BM107" s="13" t="s">
        <v>21</v>
      </c>
    </row>
    <row r="108" spans="1:65" s="34" customFormat="1" ht="13.2" hidden="1" x14ac:dyDescent="0.2">
      <c r="A108" s="9"/>
      <c r="B108" s="57" t="s">
        <v>99</v>
      </c>
      <c r="C108" s="57"/>
      <c r="D108" s="57"/>
      <c r="E108" s="57"/>
      <c r="F108" s="57"/>
      <c r="G108" s="57"/>
      <c r="H108" s="57"/>
      <c r="I108" s="57"/>
      <c r="J108" s="57"/>
      <c r="K108" s="58"/>
      <c r="L108" s="12" t="s">
        <v>20</v>
      </c>
      <c r="M108" s="56">
        <v>0</v>
      </c>
      <c r="N108" s="56"/>
      <c r="O108" s="56"/>
      <c r="P108" s="56"/>
      <c r="Q108" s="13" t="s">
        <v>21</v>
      </c>
      <c r="R108" s="12" t="s">
        <v>20</v>
      </c>
      <c r="S108" s="56">
        <v>0</v>
      </c>
      <c r="T108" s="56"/>
      <c r="U108" s="56"/>
      <c r="V108" s="56"/>
      <c r="W108" s="13" t="s">
        <v>21</v>
      </c>
      <c r="X108" s="12" t="s">
        <v>20</v>
      </c>
      <c r="Y108" s="56">
        <f>SUM(M108,S108)</f>
        <v>0</v>
      </c>
      <c r="Z108" s="56"/>
      <c r="AA108" s="56"/>
      <c r="AB108" s="56"/>
      <c r="AC108" s="13" t="s">
        <v>21</v>
      </c>
      <c r="AD108" s="12" t="s">
        <v>20</v>
      </c>
      <c r="AE108" s="56">
        <v>0</v>
      </c>
      <c r="AF108" s="56"/>
      <c r="AG108" s="56"/>
      <c r="AH108" s="56"/>
      <c r="AI108" s="13" t="s">
        <v>21</v>
      </c>
      <c r="AJ108" s="12" t="s">
        <v>20</v>
      </c>
      <c r="AK108" s="56">
        <v>0</v>
      </c>
      <c r="AL108" s="56"/>
      <c r="AM108" s="56"/>
      <c r="AN108" s="56"/>
      <c r="AO108" s="13" t="s">
        <v>21</v>
      </c>
      <c r="AP108" s="12" t="s">
        <v>20</v>
      </c>
      <c r="AQ108" s="56">
        <v>0</v>
      </c>
      <c r="AR108" s="56"/>
      <c r="AS108" s="56"/>
      <c r="AT108" s="56"/>
      <c r="AU108" s="13" t="s">
        <v>21</v>
      </c>
      <c r="AV108" s="12" t="s">
        <v>20</v>
      </c>
      <c r="AW108" s="56">
        <f>SUM(Y108,M108)</f>
        <v>0</v>
      </c>
      <c r="AX108" s="56"/>
      <c r="AY108" s="56"/>
      <c r="AZ108" s="56"/>
      <c r="BA108" s="13" t="s">
        <v>21</v>
      </c>
      <c r="BB108" s="12" t="s">
        <v>20</v>
      </c>
      <c r="BC108" s="56">
        <v>0</v>
      </c>
      <c r="BD108" s="56"/>
      <c r="BE108" s="56"/>
      <c r="BF108" s="56"/>
      <c r="BG108" s="13" t="s">
        <v>21</v>
      </c>
      <c r="BH108" s="12" t="s">
        <v>20</v>
      </c>
      <c r="BI108" s="56">
        <f t="shared" si="9"/>
        <v>0</v>
      </c>
      <c r="BJ108" s="56"/>
      <c r="BK108" s="56"/>
      <c r="BL108" s="56"/>
      <c r="BM108" s="13" t="s">
        <v>21</v>
      </c>
    </row>
    <row r="109" spans="1:65" s="34" customFormat="1" ht="13.2" hidden="1" x14ac:dyDescent="0.2">
      <c r="A109" s="9"/>
      <c r="B109" s="57" t="s">
        <v>100</v>
      </c>
      <c r="C109" s="57"/>
      <c r="D109" s="57"/>
      <c r="E109" s="57"/>
      <c r="F109" s="57"/>
      <c r="G109" s="57"/>
      <c r="H109" s="57"/>
      <c r="I109" s="57"/>
      <c r="J109" s="57"/>
      <c r="K109" s="58"/>
      <c r="L109" s="12" t="s">
        <v>20</v>
      </c>
      <c r="M109" s="56">
        <v>0</v>
      </c>
      <c r="N109" s="56"/>
      <c r="O109" s="56"/>
      <c r="P109" s="56"/>
      <c r="Q109" s="13" t="s">
        <v>21</v>
      </c>
      <c r="R109" s="12" t="s">
        <v>20</v>
      </c>
      <c r="S109" s="56">
        <v>0</v>
      </c>
      <c r="T109" s="56"/>
      <c r="U109" s="56"/>
      <c r="V109" s="56"/>
      <c r="W109" s="13" t="s">
        <v>21</v>
      </c>
      <c r="X109" s="12" t="s">
        <v>20</v>
      </c>
      <c r="Y109" s="56">
        <f t="shared" si="11"/>
        <v>0</v>
      </c>
      <c r="Z109" s="56"/>
      <c r="AA109" s="56"/>
      <c r="AB109" s="56"/>
      <c r="AC109" s="13" t="s">
        <v>21</v>
      </c>
      <c r="AD109" s="12" t="s">
        <v>20</v>
      </c>
      <c r="AE109" s="56">
        <v>0</v>
      </c>
      <c r="AF109" s="56"/>
      <c r="AG109" s="56"/>
      <c r="AH109" s="56"/>
      <c r="AI109" s="13" t="s">
        <v>21</v>
      </c>
      <c r="AJ109" s="12" t="s">
        <v>20</v>
      </c>
      <c r="AK109" s="56">
        <v>0</v>
      </c>
      <c r="AL109" s="56"/>
      <c r="AM109" s="56"/>
      <c r="AN109" s="56"/>
      <c r="AO109" s="13" t="s">
        <v>21</v>
      </c>
      <c r="AP109" s="12" t="s">
        <v>20</v>
      </c>
      <c r="AQ109" s="56">
        <v>0</v>
      </c>
      <c r="AR109" s="56"/>
      <c r="AS109" s="56"/>
      <c r="AT109" s="56"/>
      <c r="AU109" s="13" t="s">
        <v>21</v>
      </c>
      <c r="AV109" s="12" t="s">
        <v>20</v>
      </c>
      <c r="AW109" s="56">
        <f>SUM(Y109,M109)</f>
        <v>0</v>
      </c>
      <c r="AX109" s="56"/>
      <c r="AY109" s="56"/>
      <c r="AZ109" s="56"/>
      <c r="BA109" s="13" t="s">
        <v>21</v>
      </c>
      <c r="BB109" s="12" t="s">
        <v>20</v>
      </c>
      <c r="BC109" s="56">
        <v>0</v>
      </c>
      <c r="BD109" s="56"/>
      <c r="BE109" s="56"/>
      <c r="BF109" s="56"/>
      <c r="BG109" s="13" t="s">
        <v>21</v>
      </c>
      <c r="BH109" s="12" t="s">
        <v>20</v>
      </c>
      <c r="BI109" s="53">
        <f t="shared" si="9"/>
        <v>0</v>
      </c>
      <c r="BJ109" s="53"/>
      <c r="BK109" s="53"/>
      <c r="BL109" s="53"/>
      <c r="BM109" s="13" t="s">
        <v>21</v>
      </c>
    </row>
    <row r="110" spans="1:65" s="34" customFormat="1" ht="13.2" x14ac:dyDescent="0.2">
      <c r="A110" s="9"/>
      <c r="B110" s="11"/>
      <c r="C110" s="57" t="s">
        <v>101</v>
      </c>
      <c r="D110" s="57"/>
      <c r="E110" s="57"/>
      <c r="F110" s="57"/>
      <c r="G110" s="57"/>
      <c r="H110" s="57"/>
      <c r="I110" s="57"/>
      <c r="J110" s="57"/>
      <c r="K110" s="58"/>
      <c r="L110" s="9"/>
      <c r="M110" s="53">
        <v>7976000</v>
      </c>
      <c r="N110" s="53"/>
      <c r="O110" s="53"/>
      <c r="P110" s="53"/>
      <c r="Q110" s="10"/>
      <c r="R110" s="9"/>
      <c r="S110" s="55"/>
      <c r="T110" s="55"/>
      <c r="U110" s="55"/>
      <c r="V110" s="55"/>
      <c r="W110" s="10"/>
      <c r="X110" s="9"/>
      <c r="Y110" s="55">
        <f>SUM(M110,S110)</f>
        <v>7976000</v>
      </c>
      <c r="Z110" s="55"/>
      <c r="AA110" s="55"/>
      <c r="AB110" s="55"/>
      <c r="AC110" s="10"/>
      <c r="AD110" s="9"/>
      <c r="AE110" s="55"/>
      <c r="AF110" s="55"/>
      <c r="AG110" s="55"/>
      <c r="AH110" s="55"/>
      <c r="AI110" s="10"/>
      <c r="AJ110" s="9"/>
      <c r="AK110" s="55"/>
      <c r="AL110" s="55"/>
      <c r="AM110" s="55"/>
      <c r="AN110" s="55"/>
      <c r="AO110" s="10"/>
      <c r="AP110" s="9"/>
      <c r="AQ110" s="55">
        <v>2244000</v>
      </c>
      <c r="AR110" s="55"/>
      <c r="AS110" s="55"/>
      <c r="AT110" s="55"/>
      <c r="AU110" s="10"/>
      <c r="AV110" s="9"/>
      <c r="AW110" s="55">
        <v>37900000</v>
      </c>
      <c r="AX110" s="55"/>
      <c r="AY110" s="55"/>
      <c r="AZ110" s="55"/>
      <c r="BA110" s="10"/>
      <c r="BB110" s="9"/>
      <c r="BC110" s="55">
        <v>60844000</v>
      </c>
      <c r="BD110" s="55"/>
      <c r="BE110" s="55"/>
      <c r="BF110" s="55"/>
      <c r="BG110" s="10"/>
      <c r="BH110" s="9"/>
      <c r="BI110" s="59">
        <f t="shared" si="9"/>
        <v>-22944000</v>
      </c>
      <c r="BJ110" s="59"/>
      <c r="BK110" s="59"/>
      <c r="BL110" s="59"/>
      <c r="BM110" s="10"/>
    </row>
    <row r="111" spans="1:65" s="34" customFormat="1" ht="13.5" hidden="1" customHeight="1" x14ac:dyDescent="0.2">
      <c r="A111" s="9"/>
      <c r="B111" s="11"/>
      <c r="C111" s="57" t="s">
        <v>102</v>
      </c>
      <c r="D111" s="57"/>
      <c r="E111" s="57"/>
      <c r="F111" s="57"/>
      <c r="G111" s="57"/>
      <c r="H111" s="57"/>
      <c r="I111" s="57"/>
      <c r="J111" s="57"/>
      <c r="K111" s="58"/>
      <c r="L111" s="9"/>
      <c r="M111" s="59"/>
      <c r="N111" s="59"/>
      <c r="O111" s="59"/>
      <c r="P111" s="59"/>
      <c r="Q111" s="10"/>
      <c r="R111" s="9"/>
      <c r="S111" s="55"/>
      <c r="T111" s="55"/>
      <c r="U111" s="55"/>
      <c r="V111" s="55"/>
      <c r="W111" s="10"/>
      <c r="X111" s="9"/>
      <c r="Y111" s="55">
        <f t="shared" si="11"/>
        <v>0</v>
      </c>
      <c r="Z111" s="55"/>
      <c r="AA111" s="55"/>
      <c r="AB111" s="55"/>
      <c r="AC111" s="10"/>
      <c r="AD111" s="9"/>
      <c r="AE111" s="55"/>
      <c r="AF111" s="55"/>
      <c r="AG111" s="55"/>
      <c r="AH111" s="55"/>
      <c r="AI111" s="10"/>
      <c r="AJ111" s="9"/>
      <c r="AK111" s="55"/>
      <c r="AL111" s="55"/>
      <c r="AM111" s="55"/>
      <c r="AN111" s="55"/>
      <c r="AO111" s="10"/>
      <c r="AP111" s="9"/>
      <c r="AQ111" s="55"/>
      <c r="AR111" s="55"/>
      <c r="AS111" s="55"/>
      <c r="AT111" s="55"/>
      <c r="AU111" s="10"/>
      <c r="AV111" s="9"/>
      <c r="AW111" s="55">
        <f t="shared" ref="AW111" si="12">SUM(Y111,M111)</f>
        <v>0</v>
      </c>
      <c r="AX111" s="55"/>
      <c r="AY111" s="55"/>
      <c r="AZ111" s="55"/>
      <c r="BA111" s="10"/>
      <c r="BB111" s="9"/>
      <c r="BC111" s="55">
        <v>0</v>
      </c>
      <c r="BD111" s="55"/>
      <c r="BE111" s="55"/>
      <c r="BF111" s="55"/>
      <c r="BG111" s="10"/>
      <c r="BH111" s="9"/>
      <c r="BI111" s="56">
        <f t="shared" si="9"/>
        <v>0</v>
      </c>
      <c r="BJ111" s="56"/>
      <c r="BK111" s="56"/>
      <c r="BL111" s="56"/>
      <c r="BM111" s="10"/>
    </row>
    <row r="112" spans="1:65" s="34" customFormat="1" ht="13.2" x14ac:dyDescent="0.2">
      <c r="A112" s="9"/>
      <c r="B112" s="57" t="s">
        <v>103</v>
      </c>
      <c r="C112" s="57"/>
      <c r="D112" s="57"/>
      <c r="E112" s="57"/>
      <c r="F112" s="57"/>
      <c r="G112" s="57"/>
      <c r="H112" s="57"/>
      <c r="I112" s="57"/>
      <c r="J112" s="57"/>
      <c r="K112" s="58"/>
      <c r="L112" s="12" t="s">
        <v>20</v>
      </c>
      <c r="M112" s="56">
        <f>SUM(M110:P111)</f>
        <v>7976000</v>
      </c>
      <c r="N112" s="56"/>
      <c r="O112" s="56"/>
      <c r="P112" s="56"/>
      <c r="Q112" s="13" t="s">
        <v>21</v>
      </c>
      <c r="R112" s="12" t="s">
        <v>20</v>
      </c>
      <c r="S112" s="56">
        <f>SUM(S110:V111)</f>
        <v>0</v>
      </c>
      <c r="T112" s="56"/>
      <c r="U112" s="56"/>
      <c r="V112" s="56"/>
      <c r="W112" s="13" t="s">
        <v>21</v>
      </c>
      <c r="X112" s="12" t="s">
        <v>20</v>
      </c>
      <c r="Y112" s="56">
        <f>SUM(Y110:AB111)</f>
        <v>7976000</v>
      </c>
      <c r="Z112" s="56"/>
      <c r="AA112" s="56"/>
      <c r="AB112" s="56"/>
      <c r="AC112" s="13" t="s">
        <v>21</v>
      </c>
      <c r="AD112" s="12" t="s">
        <v>20</v>
      </c>
      <c r="AE112" s="56">
        <f>SUM(AE110:AH111)</f>
        <v>0</v>
      </c>
      <c r="AF112" s="56"/>
      <c r="AG112" s="56"/>
      <c r="AH112" s="56"/>
      <c r="AI112" s="13" t="s">
        <v>21</v>
      </c>
      <c r="AJ112" s="12" t="s">
        <v>20</v>
      </c>
      <c r="AK112" s="56">
        <f>SUM(AK110:AN111)</f>
        <v>0</v>
      </c>
      <c r="AL112" s="56"/>
      <c r="AM112" s="56"/>
      <c r="AN112" s="56"/>
      <c r="AO112" s="13" t="s">
        <v>21</v>
      </c>
      <c r="AP112" s="12" t="s">
        <v>20</v>
      </c>
      <c r="AQ112" s="56">
        <f>SUM(AQ110:AT111)</f>
        <v>2244000</v>
      </c>
      <c r="AR112" s="56"/>
      <c r="AS112" s="56"/>
      <c r="AT112" s="56"/>
      <c r="AU112" s="13" t="s">
        <v>21</v>
      </c>
      <c r="AV112" s="12" t="s">
        <v>20</v>
      </c>
      <c r="AW112" s="56">
        <f>SUM(AW110)</f>
        <v>37900000</v>
      </c>
      <c r="AX112" s="56"/>
      <c r="AY112" s="56"/>
      <c r="AZ112" s="56"/>
      <c r="BA112" s="13" t="s">
        <v>21</v>
      </c>
      <c r="BB112" s="12" t="s">
        <v>20</v>
      </c>
      <c r="BC112" s="56">
        <v>60844000</v>
      </c>
      <c r="BD112" s="56"/>
      <c r="BE112" s="56"/>
      <c r="BF112" s="56"/>
      <c r="BG112" s="13" t="s">
        <v>21</v>
      </c>
      <c r="BH112" s="12" t="s">
        <v>20</v>
      </c>
      <c r="BI112" s="56">
        <f t="shared" si="9"/>
        <v>-22944000</v>
      </c>
      <c r="BJ112" s="56"/>
      <c r="BK112" s="56"/>
      <c r="BL112" s="56"/>
      <c r="BM112" s="13" t="s">
        <v>21</v>
      </c>
    </row>
    <row r="113" spans="1:65" s="34" customFormat="1" ht="13.2" hidden="1" x14ac:dyDescent="0.2">
      <c r="A113" s="9"/>
      <c r="B113" s="57" t="s">
        <v>104</v>
      </c>
      <c r="C113" s="57"/>
      <c r="D113" s="57"/>
      <c r="E113" s="57"/>
      <c r="F113" s="57"/>
      <c r="G113" s="57"/>
      <c r="H113" s="57"/>
      <c r="I113" s="57"/>
      <c r="J113" s="57"/>
      <c r="K113" s="58"/>
      <c r="L113" s="12" t="s">
        <v>20</v>
      </c>
      <c r="M113" s="56">
        <v>0</v>
      </c>
      <c r="N113" s="56"/>
      <c r="O113" s="56"/>
      <c r="P113" s="56"/>
      <c r="Q113" s="13" t="s">
        <v>21</v>
      </c>
      <c r="R113" s="12" t="s">
        <v>20</v>
      </c>
      <c r="S113" s="56">
        <v>0</v>
      </c>
      <c r="T113" s="56"/>
      <c r="U113" s="56"/>
      <c r="V113" s="56"/>
      <c r="W113" s="13" t="s">
        <v>21</v>
      </c>
      <c r="X113" s="12" t="s">
        <v>20</v>
      </c>
      <c r="Y113" s="56">
        <f t="shared" si="11"/>
        <v>0</v>
      </c>
      <c r="Z113" s="56"/>
      <c r="AA113" s="56"/>
      <c r="AB113" s="56"/>
      <c r="AC113" s="13" t="s">
        <v>21</v>
      </c>
      <c r="AD113" s="12" t="s">
        <v>20</v>
      </c>
      <c r="AE113" s="56">
        <v>0</v>
      </c>
      <c r="AF113" s="56"/>
      <c r="AG113" s="56"/>
      <c r="AH113" s="56"/>
      <c r="AI113" s="13" t="s">
        <v>21</v>
      </c>
      <c r="AJ113" s="12" t="s">
        <v>20</v>
      </c>
      <c r="AK113" s="56">
        <f>SUM(AE113)</f>
        <v>0</v>
      </c>
      <c r="AL113" s="56"/>
      <c r="AM113" s="56"/>
      <c r="AN113" s="56"/>
      <c r="AO113" s="13" t="s">
        <v>21</v>
      </c>
      <c r="AP113" s="12" t="s">
        <v>20</v>
      </c>
      <c r="AQ113" s="56">
        <v>0</v>
      </c>
      <c r="AR113" s="56"/>
      <c r="AS113" s="56"/>
      <c r="AT113" s="56"/>
      <c r="AU113" s="13" t="s">
        <v>21</v>
      </c>
      <c r="AV113" s="12" t="s">
        <v>20</v>
      </c>
      <c r="AW113" s="56"/>
      <c r="AX113" s="56"/>
      <c r="AY113" s="56"/>
      <c r="AZ113" s="56"/>
      <c r="BA113" s="13" t="s">
        <v>21</v>
      </c>
      <c r="BB113" s="12" t="s">
        <v>20</v>
      </c>
      <c r="BC113" s="56"/>
      <c r="BD113" s="56"/>
      <c r="BE113" s="56"/>
      <c r="BF113" s="56"/>
      <c r="BG113" s="13" t="s">
        <v>21</v>
      </c>
      <c r="BH113" s="12" t="s">
        <v>20</v>
      </c>
      <c r="BI113" s="56">
        <f t="shared" si="9"/>
        <v>0</v>
      </c>
      <c r="BJ113" s="56"/>
      <c r="BK113" s="56"/>
      <c r="BL113" s="56"/>
      <c r="BM113" s="13" t="s">
        <v>21</v>
      </c>
    </row>
    <row r="114" spans="1:65" s="34" customFormat="1" ht="13.8" hidden="1" thickBot="1" x14ac:dyDescent="0.25">
      <c r="A114" s="30"/>
      <c r="B114" s="60" t="s">
        <v>99</v>
      </c>
      <c r="C114" s="60"/>
      <c r="D114" s="60"/>
      <c r="E114" s="60"/>
      <c r="F114" s="60"/>
      <c r="G114" s="60"/>
      <c r="H114" s="60"/>
      <c r="I114" s="60"/>
      <c r="J114" s="60"/>
      <c r="K114" s="61"/>
      <c r="L114" s="35" t="s">
        <v>20</v>
      </c>
      <c r="M114" s="54">
        <v>0</v>
      </c>
      <c r="N114" s="54"/>
      <c r="O114" s="54"/>
      <c r="P114" s="54"/>
      <c r="Q114" s="36" t="s">
        <v>21</v>
      </c>
      <c r="R114" s="35" t="s">
        <v>20</v>
      </c>
      <c r="S114" s="54">
        <v>0</v>
      </c>
      <c r="T114" s="54"/>
      <c r="U114" s="54"/>
      <c r="V114" s="54"/>
      <c r="W114" s="36" t="s">
        <v>21</v>
      </c>
      <c r="X114" s="35" t="s">
        <v>20</v>
      </c>
      <c r="Y114" s="54">
        <f>SUM(M114,S114)</f>
        <v>0</v>
      </c>
      <c r="Z114" s="54"/>
      <c r="AA114" s="54"/>
      <c r="AB114" s="54"/>
      <c r="AC114" s="36" t="s">
        <v>21</v>
      </c>
      <c r="AD114" s="35" t="s">
        <v>20</v>
      </c>
      <c r="AE114" s="54">
        <v>0</v>
      </c>
      <c r="AF114" s="54"/>
      <c r="AG114" s="54"/>
      <c r="AH114" s="54"/>
      <c r="AI114" s="36" t="s">
        <v>21</v>
      </c>
      <c r="AJ114" s="35" t="s">
        <v>20</v>
      </c>
      <c r="AK114" s="54">
        <v>0</v>
      </c>
      <c r="AL114" s="54"/>
      <c r="AM114" s="54"/>
      <c r="AN114" s="54"/>
      <c r="AO114" s="36" t="s">
        <v>21</v>
      </c>
      <c r="AP114" s="35" t="s">
        <v>20</v>
      </c>
      <c r="AQ114" s="54">
        <v>0</v>
      </c>
      <c r="AR114" s="54"/>
      <c r="AS114" s="54"/>
      <c r="AT114" s="54"/>
      <c r="AU114" s="36" t="s">
        <v>21</v>
      </c>
      <c r="AV114" s="35" t="s">
        <v>20</v>
      </c>
      <c r="AW114" s="54">
        <f t="shared" ref="AW114" si="13">SUM(Y114,M114)</f>
        <v>0</v>
      </c>
      <c r="AX114" s="54"/>
      <c r="AY114" s="54"/>
      <c r="AZ114" s="54"/>
      <c r="BA114" s="36" t="s">
        <v>21</v>
      </c>
      <c r="BB114" s="35" t="s">
        <v>20</v>
      </c>
      <c r="BC114" s="54">
        <v>0</v>
      </c>
      <c r="BD114" s="54"/>
      <c r="BE114" s="54"/>
      <c r="BF114" s="54"/>
      <c r="BG114" s="36" t="s">
        <v>21</v>
      </c>
      <c r="BH114" s="35" t="s">
        <v>20</v>
      </c>
      <c r="BI114" s="54">
        <f t="shared" si="9"/>
        <v>0</v>
      </c>
      <c r="BJ114" s="54"/>
      <c r="BK114" s="54"/>
      <c r="BL114" s="54"/>
      <c r="BM114" s="36" t="s">
        <v>21</v>
      </c>
    </row>
    <row r="115" spans="1:65" s="34" customFormat="1" ht="13.2" x14ac:dyDescent="0.2">
      <c r="A115" s="9"/>
      <c r="B115" s="11"/>
      <c r="C115" s="57" t="s">
        <v>105</v>
      </c>
      <c r="D115" s="57"/>
      <c r="E115" s="57"/>
      <c r="F115" s="57"/>
      <c r="G115" s="57"/>
      <c r="H115" s="57"/>
      <c r="I115" s="57"/>
      <c r="J115" s="57"/>
      <c r="K115" s="58"/>
      <c r="L115" s="9"/>
      <c r="M115" s="55">
        <v>7976000</v>
      </c>
      <c r="N115" s="55"/>
      <c r="O115" s="55"/>
      <c r="P115" s="55"/>
      <c r="Q115" s="10"/>
      <c r="R115" s="9"/>
      <c r="S115" s="55"/>
      <c r="T115" s="55"/>
      <c r="U115" s="55"/>
      <c r="V115" s="55"/>
      <c r="W115" s="10"/>
      <c r="X115" s="9"/>
      <c r="Y115" s="55">
        <f>SUM(M115,S115)</f>
        <v>7976000</v>
      </c>
      <c r="Z115" s="55"/>
      <c r="AA115" s="55"/>
      <c r="AB115" s="55"/>
      <c r="AC115" s="10"/>
      <c r="AD115" s="9"/>
      <c r="AE115" s="55"/>
      <c r="AF115" s="55"/>
      <c r="AG115" s="55"/>
      <c r="AH115" s="55"/>
      <c r="AI115" s="10"/>
      <c r="AJ115" s="9"/>
      <c r="AK115" s="55"/>
      <c r="AL115" s="55"/>
      <c r="AM115" s="55"/>
      <c r="AN115" s="55"/>
      <c r="AO115" s="10"/>
      <c r="AP115" s="9"/>
      <c r="AQ115" s="55">
        <v>2244000</v>
      </c>
      <c r="AR115" s="55"/>
      <c r="AS115" s="55"/>
      <c r="AT115" s="55"/>
      <c r="AU115" s="10"/>
      <c r="AV115" s="9"/>
      <c r="AW115" s="55">
        <v>-80067000</v>
      </c>
      <c r="AX115" s="55"/>
      <c r="AY115" s="55"/>
      <c r="AZ115" s="55"/>
      <c r="BA115" s="10"/>
      <c r="BB115" s="9"/>
      <c r="BC115" s="55">
        <v>-70891000</v>
      </c>
      <c r="BD115" s="55"/>
      <c r="BE115" s="55"/>
      <c r="BF115" s="55"/>
      <c r="BG115" s="10"/>
      <c r="BH115" s="9"/>
      <c r="BI115" s="59">
        <f t="shared" si="9"/>
        <v>-9176000</v>
      </c>
      <c r="BJ115" s="59"/>
      <c r="BK115" s="59"/>
      <c r="BL115" s="59"/>
      <c r="BM115" s="10"/>
    </row>
    <row r="116" spans="1:65" s="34" customFormat="1" ht="13.5" hidden="1" customHeight="1" x14ac:dyDescent="0.2">
      <c r="A116" s="9"/>
      <c r="B116" s="11"/>
      <c r="C116" s="57" t="s">
        <v>106</v>
      </c>
      <c r="D116" s="57"/>
      <c r="E116" s="57"/>
      <c r="F116" s="57"/>
      <c r="G116" s="57"/>
      <c r="H116" s="57"/>
      <c r="I116" s="57"/>
      <c r="J116" s="57"/>
      <c r="K116" s="58"/>
      <c r="L116" s="9"/>
      <c r="M116" s="55"/>
      <c r="N116" s="55"/>
      <c r="O116" s="55"/>
      <c r="P116" s="55"/>
      <c r="Q116" s="10"/>
      <c r="R116" s="9"/>
      <c r="S116" s="55"/>
      <c r="T116" s="55"/>
      <c r="U116" s="55"/>
      <c r="V116" s="55"/>
      <c r="W116" s="10"/>
      <c r="X116" s="9"/>
      <c r="Y116" s="55">
        <f>SUM(M116,S116)</f>
        <v>0</v>
      </c>
      <c r="Z116" s="55"/>
      <c r="AA116" s="55"/>
      <c r="AB116" s="55"/>
      <c r="AC116" s="10"/>
      <c r="AD116" s="9"/>
      <c r="AE116" s="55"/>
      <c r="AF116" s="55"/>
      <c r="AG116" s="55"/>
      <c r="AH116" s="55"/>
      <c r="AI116" s="10"/>
      <c r="AJ116" s="9"/>
      <c r="AK116" s="55"/>
      <c r="AL116" s="55"/>
      <c r="AM116" s="55"/>
      <c r="AN116" s="55"/>
      <c r="AO116" s="10"/>
      <c r="AP116" s="9"/>
      <c r="AQ116" s="55"/>
      <c r="AR116" s="55"/>
      <c r="AS116" s="55"/>
      <c r="AT116" s="55"/>
      <c r="AU116" s="10"/>
      <c r="AV116" s="9"/>
      <c r="AW116" s="55">
        <f t="shared" ref="AW116" si="14">SUM(Y116,M116)</f>
        <v>0</v>
      </c>
      <c r="AX116" s="55"/>
      <c r="AY116" s="55"/>
      <c r="AZ116" s="55"/>
      <c r="BA116" s="10"/>
      <c r="BB116" s="9"/>
      <c r="BC116" s="55">
        <v>0</v>
      </c>
      <c r="BD116" s="55"/>
      <c r="BE116" s="55"/>
      <c r="BF116" s="55"/>
      <c r="BG116" s="10"/>
      <c r="BH116" s="9"/>
      <c r="BI116" s="56">
        <f t="shared" si="9"/>
        <v>0</v>
      </c>
      <c r="BJ116" s="56"/>
      <c r="BK116" s="56"/>
      <c r="BL116" s="56"/>
      <c r="BM116" s="10"/>
    </row>
    <row r="117" spans="1:65" s="34" customFormat="1" ht="13.8" thickBot="1" x14ac:dyDescent="0.25">
      <c r="A117" s="9"/>
      <c r="B117" s="57" t="s">
        <v>107</v>
      </c>
      <c r="C117" s="57"/>
      <c r="D117" s="57"/>
      <c r="E117" s="57"/>
      <c r="F117" s="57"/>
      <c r="G117" s="57"/>
      <c r="H117" s="57"/>
      <c r="I117" s="57"/>
      <c r="J117" s="57"/>
      <c r="K117" s="58"/>
      <c r="L117" s="37" t="s">
        <v>20</v>
      </c>
      <c r="M117" s="54">
        <f>SUM(M115:P116)</f>
        <v>7976000</v>
      </c>
      <c r="N117" s="54"/>
      <c r="O117" s="54"/>
      <c r="P117" s="54"/>
      <c r="Q117" s="38" t="s">
        <v>21</v>
      </c>
      <c r="R117" s="37" t="s">
        <v>20</v>
      </c>
      <c r="S117" s="53">
        <f>SUM(S115:V116)</f>
        <v>0</v>
      </c>
      <c r="T117" s="53"/>
      <c r="U117" s="53"/>
      <c r="V117" s="53"/>
      <c r="W117" s="38" t="s">
        <v>21</v>
      </c>
      <c r="X117" s="37" t="s">
        <v>20</v>
      </c>
      <c r="Y117" s="53">
        <f>SUM(Y115:AB116)</f>
        <v>7976000</v>
      </c>
      <c r="Z117" s="53"/>
      <c r="AA117" s="53"/>
      <c r="AB117" s="53"/>
      <c r="AC117" s="38" t="s">
        <v>21</v>
      </c>
      <c r="AD117" s="37" t="s">
        <v>20</v>
      </c>
      <c r="AE117" s="53">
        <f>SUM(AE115:AH116)</f>
        <v>0</v>
      </c>
      <c r="AF117" s="53"/>
      <c r="AG117" s="53"/>
      <c r="AH117" s="53"/>
      <c r="AI117" s="38" t="s">
        <v>21</v>
      </c>
      <c r="AJ117" s="37" t="s">
        <v>20</v>
      </c>
      <c r="AK117" s="53">
        <f>SUM(AK115:AN116)</f>
        <v>0</v>
      </c>
      <c r="AL117" s="53"/>
      <c r="AM117" s="53"/>
      <c r="AN117" s="53"/>
      <c r="AO117" s="38" t="s">
        <v>21</v>
      </c>
      <c r="AP117" s="37" t="s">
        <v>20</v>
      </c>
      <c r="AQ117" s="53">
        <f>SUM(AQ115:AT116)</f>
        <v>2244000</v>
      </c>
      <c r="AR117" s="53"/>
      <c r="AS117" s="53"/>
      <c r="AT117" s="53"/>
      <c r="AU117" s="38" t="s">
        <v>21</v>
      </c>
      <c r="AV117" s="37" t="s">
        <v>20</v>
      </c>
      <c r="AW117" s="53">
        <v>-80067000</v>
      </c>
      <c r="AX117" s="53"/>
      <c r="AY117" s="53"/>
      <c r="AZ117" s="53"/>
      <c r="BA117" s="38" t="s">
        <v>21</v>
      </c>
      <c r="BB117" s="37" t="s">
        <v>20</v>
      </c>
      <c r="BC117" s="53">
        <v>-70891000</v>
      </c>
      <c r="BD117" s="53"/>
      <c r="BE117" s="53"/>
      <c r="BF117" s="53"/>
      <c r="BG117" s="38" t="s">
        <v>21</v>
      </c>
      <c r="BH117" s="37" t="s">
        <v>20</v>
      </c>
      <c r="BI117" s="54">
        <f t="shared" si="9"/>
        <v>-9176000</v>
      </c>
      <c r="BJ117" s="54"/>
      <c r="BK117" s="54"/>
      <c r="BL117" s="54"/>
      <c r="BM117" s="38" t="s">
        <v>21</v>
      </c>
    </row>
    <row r="118" spans="1:65" s="34" customFormat="1" ht="13.8" thickBot="1" x14ac:dyDescent="0.25">
      <c r="A118" s="4"/>
      <c r="B118" s="51" t="s">
        <v>108</v>
      </c>
      <c r="C118" s="51"/>
      <c r="D118" s="51"/>
      <c r="E118" s="51"/>
      <c r="F118" s="51"/>
      <c r="G118" s="51"/>
      <c r="H118" s="51"/>
      <c r="I118" s="51"/>
      <c r="J118" s="51"/>
      <c r="K118" s="52"/>
      <c r="L118" s="4"/>
      <c r="M118" s="50">
        <f>SUM(M106,M107,M109,M112,M113)-SUM(M117)</f>
        <v>0</v>
      </c>
      <c r="N118" s="50"/>
      <c r="O118" s="50"/>
      <c r="P118" s="50"/>
      <c r="Q118" s="5"/>
      <c r="R118" s="4"/>
      <c r="S118" s="50">
        <f>SUM(S106,S107,S109,S112,S113)-SUM(S117)</f>
        <v>0</v>
      </c>
      <c r="T118" s="50"/>
      <c r="U118" s="50"/>
      <c r="V118" s="50"/>
      <c r="W118" s="5"/>
      <c r="X118" s="4"/>
      <c r="Y118" s="50">
        <f>SUM(M118,S118)</f>
        <v>0</v>
      </c>
      <c r="Z118" s="50"/>
      <c r="AA118" s="50"/>
      <c r="AB118" s="50"/>
      <c r="AC118" s="5"/>
      <c r="AD118" s="4"/>
      <c r="AE118" s="50">
        <f>SUM(AE106,AE107,AE109,AE112,AE113)-SUM(AE117)</f>
        <v>0</v>
      </c>
      <c r="AF118" s="50"/>
      <c r="AG118" s="50"/>
      <c r="AH118" s="50"/>
      <c r="AI118" s="5"/>
      <c r="AJ118" s="4"/>
      <c r="AK118" s="50">
        <v>0</v>
      </c>
      <c r="AL118" s="50"/>
      <c r="AM118" s="50"/>
      <c r="AN118" s="50"/>
      <c r="AO118" s="5"/>
      <c r="AP118" s="4"/>
      <c r="AQ118" s="50">
        <v>0</v>
      </c>
      <c r="AR118" s="50"/>
      <c r="AS118" s="50"/>
      <c r="AT118" s="50"/>
      <c r="AU118" s="5"/>
      <c r="AV118" s="4"/>
      <c r="AW118" s="50">
        <f>AW112+AW113+AW117</f>
        <v>-42167000</v>
      </c>
      <c r="AX118" s="50"/>
      <c r="AY118" s="50"/>
      <c r="AZ118" s="50"/>
      <c r="BA118" s="5"/>
      <c r="BB118" s="4"/>
      <c r="BC118" s="50">
        <v>-10047000</v>
      </c>
      <c r="BD118" s="50"/>
      <c r="BE118" s="50"/>
      <c r="BF118" s="50"/>
      <c r="BG118" s="5"/>
      <c r="BH118" s="4"/>
      <c r="BI118" s="50">
        <f t="shared" si="9"/>
        <v>-32120000</v>
      </c>
      <c r="BJ118" s="50"/>
      <c r="BK118" s="50"/>
      <c r="BL118" s="50"/>
      <c r="BM118" s="5"/>
    </row>
    <row r="119" spans="1:65" s="34" customFormat="1" ht="13.8" hidden="1" thickBot="1" x14ac:dyDescent="0.25">
      <c r="A119" s="4"/>
      <c r="B119" s="51" t="s">
        <v>109</v>
      </c>
      <c r="C119" s="51"/>
      <c r="D119" s="51"/>
      <c r="E119" s="51"/>
      <c r="F119" s="51"/>
      <c r="G119" s="51"/>
      <c r="H119" s="51"/>
      <c r="I119" s="51"/>
      <c r="J119" s="51"/>
      <c r="K119" s="52"/>
      <c r="L119" s="4"/>
      <c r="M119" s="50">
        <v>1794000</v>
      </c>
      <c r="N119" s="50"/>
      <c r="O119" s="50"/>
      <c r="P119" s="50"/>
      <c r="Q119" s="5"/>
      <c r="R119" s="4"/>
      <c r="S119" s="50">
        <v>0</v>
      </c>
      <c r="T119" s="50"/>
      <c r="U119" s="50"/>
      <c r="V119" s="50"/>
      <c r="W119" s="5"/>
      <c r="X119" s="4"/>
      <c r="Y119" s="50">
        <f>SUM(M119,S119)</f>
        <v>1794000</v>
      </c>
      <c r="Z119" s="50"/>
      <c r="AA119" s="50"/>
      <c r="AB119" s="50"/>
      <c r="AC119" s="5"/>
      <c r="AD119" s="4"/>
      <c r="AE119" s="50">
        <v>0</v>
      </c>
      <c r="AF119" s="50"/>
      <c r="AG119" s="50"/>
      <c r="AH119" s="50"/>
      <c r="AI119" s="5"/>
      <c r="AJ119" s="4"/>
      <c r="AK119" s="50">
        <v>0</v>
      </c>
      <c r="AL119" s="50"/>
      <c r="AM119" s="50"/>
      <c r="AN119" s="50"/>
      <c r="AO119" s="5"/>
      <c r="AP119" s="4"/>
      <c r="AQ119" s="50">
        <v>0</v>
      </c>
      <c r="AR119" s="50"/>
      <c r="AS119" s="50"/>
      <c r="AT119" s="50"/>
      <c r="AU119" s="5"/>
      <c r="AV119" s="49"/>
      <c r="AW119" s="50">
        <v>695198999</v>
      </c>
      <c r="AX119" s="50"/>
      <c r="AY119" s="50"/>
      <c r="AZ119" s="50"/>
      <c r="BA119" s="5"/>
      <c r="BB119" s="49"/>
      <c r="BC119" s="50">
        <v>622425271</v>
      </c>
      <c r="BD119" s="50"/>
      <c r="BE119" s="50"/>
      <c r="BF119" s="50"/>
      <c r="BG119" s="5"/>
      <c r="BH119" s="4"/>
      <c r="BI119" s="50">
        <f t="shared" si="9"/>
        <v>72773728</v>
      </c>
      <c r="BJ119" s="50"/>
      <c r="BK119" s="50"/>
      <c r="BL119" s="50"/>
      <c r="BM119" s="48"/>
    </row>
    <row r="120" spans="1:65" s="34" customFormat="1" ht="13.8" hidden="1" thickBot="1" x14ac:dyDescent="0.25">
      <c r="A120" s="4"/>
      <c r="B120" s="51" t="s">
        <v>110</v>
      </c>
      <c r="C120" s="51"/>
      <c r="D120" s="51"/>
      <c r="E120" s="51"/>
      <c r="F120" s="51"/>
      <c r="G120" s="51"/>
      <c r="H120" s="51"/>
      <c r="I120" s="51"/>
      <c r="J120" s="51"/>
      <c r="K120" s="52"/>
      <c r="L120" s="4"/>
      <c r="M120" s="50">
        <f>SUM(M118:P119)</f>
        <v>1794000</v>
      </c>
      <c r="N120" s="50"/>
      <c r="O120" s="50"/>
      <c r="P120" s="50"/>
      <c r="Q120" s="5"/>
      <c r="R120" s="4"/>
      <c r="S120" s="50">
        <f>SUM(S118:V119)</f>
        <v>0</v>
      </c>
      <c r="T120" s="50"/>
      <c r="U120" s="50"/>
      <c r="V120" s="50"/>
      <c r="W120" s="5"/>
      <c r="X120" s="4"/>
      <c r="Y120" s="50">
        <f>SUM(Y118:AB119)</f>
        <v>1794000</v>
      </c>
      <c r="Z120" s="50"/>
      <c r="AA120" s="50"/>
      <c r="AB120" s="50"/>
      <c r="AC120" s="5"/>
      <c r="AD120" s="4"/>
      <c r="AE120" s="50">
        <f>SUM(AE118:AH119)</f>
        <v>0</v>
      </c>
      <c r="AF120" s="50"/>
      <c r="AG120" s="50"/>
      <c r="AH120" s="50"/>
      <c r="AI120" s="5"/>
      <c r="AJ120" s="4"/>
      <c r="AK120" s="50">
        <f>SUM(AK118:AN119)</f>
        <v>0</v>
      </c>
      <c r="AL120" s="50"/>
      <c r="AM120" s="50"/>
      <c r="AN120" s="50"/>
      <c r="AO120" s="5"/>
      <c r="AP120" s="4"/>
      <c r="AQ120" s="50">
        <f>SUM(AQ118:AT119)</f>
        <v>0</v>
      </c>
      <c r="AR120" s="50"/>
      <c r="AS120" s="50"/>
      <c r="AT120" s="50"/>
      <c r="AU120" s="5"/>
      <c r="AV120" s="4"/>
      <c r="AW120" s="50">
        <f>SUM(AW118:AZ119)</f>
        <v>653031999</v>
      </c>
      <c r="AX120" s="50"/>
      <c r="AY120" s="50"/>
      <c r="AZ120" s="50"/>
      <c r="BA120" s="5"/>
      <c r="BB120" s="4"/>
      <c r="BC120" s="50">
        <f>SUM(BC118:BF119)</f>
        <v>612378271</v>
      </c>
      <c r="BD120" s="50"/>
      <c r="BE120" s="50"/>
      <c r="BF120" s="50"/>
      <c r="BG120" s="5"/>
      <c r="BH120" s="4"/>
      <c r="BI120" s="50">
        <f t="shared" si="9"/>
        <v>40653728</v>
      </c>
      <c r="BJ120" s="50"/>
      <c r="BK120" s="50"/>
      <c r="BL120" s="50"/>
      <c r="BM120" s="48"/>
    </row>
    <row r="121" spans="1:65" ht="14.25" hidden="1" customHeight="1" thickBot="1" x14ac:dyDescent="0.25">
      <c r="A121" s="4"/>
      <c r="B121" s="51" t="s">
        <v>111</v>
      </c>
      <c r="C121" s="51"/>
      <c r="D121" s="51"/>
      <c r="E121" s="51"/>
      <c r="F121" s="51"/>
      <c r="G121" s="51"/>
      <c r="H121" s="51"/>
      <c r="I121" s="51"/>
      <c r="J121" s="51"/>
      <c r="K121" s="52"/>
      <c r="L121" s="4"/>
      <c r="M121" s="50" t="e">
        <f>M104+M120</f>
        <v>#REF!</v>
      </c>
      <c r="N121" s="50"/>
      <c r="O121" s="50"/>
      <c r="P121" s="50"/>
      <c r="Q121" s="5"/>
      <c r="R121" s="4"/>
      <c r="S121" s="50" t="e">
        <f>S104+S120</f>
        <v>#REF!</v>
      </c>
      <c r="T121" s="50"/>
      <c r="U121" s="50"/>
      <c r="V121" s="50"/>
      <c r="W121" s="5"/>
      <c r="X121" s="4"/>
      <c r="Y121" s="50" t="e">
        <f>Y104+Y120</f>
        <v>#REF!</v>
      </c>
      <c r="Z121" s="50"/>
      <c r="AA121" s="50"/>
      <c r="AB121" s="50"/>
      <c r="AC121" s="5"/>
      <c r="AD121" s="4"/>
      <c r="AE121" s="50" t="e">
        <f>AE104+AE120</f>
        <v>#REF!</v>
      </c>
      <c r="AF121" s="50"/>
      <c r="AG121" s="50"/>
      <c r="AH121" s="50"/>
      <c r="AI121" s="5"/>
      <c r="AJ121" s="4"/>
      <c r="AK121" s="50" t="e">
        <f>AK104+AK120</f>
        <v>#REF!</v>
      </c>
      <c r="AL121" s="50"/>
      <c r="AM121" s="50"/>
      <c r="AN121" s="50"/>
      <c r="AO121" s="5"/>
      <c r="AP121" s="4"/>
      <c r="AQ121" s="50" t="e">
        <f>AQ104+AQ120</f>
        <v>#REF!</v>
      </c>
      <c r="AR121" s="50"/>
      <c r="AS121" s="50"/>
      <c r="AT121" s="50"/>
      <c r="AU121" s="5"/>
      <c r="AV121" s="4"/>
      <c r="AW121" s="50">
        <f>AW104+AW120</f>
        <v>652484134</v>
      </c>
      <c r="AX121" s="50"/>
      <c r="AY121" s="50"/>
      <c r="AZ121" s="50"/>
      <c r="BA121" s="5"/>
      <c r="BB121" s="4"/>
      <c r="BC121" s="50">
        <f>BC104+BC120</f>
        <v>611830406</v>
      </c>
      <c r="BD121" s="50"/>
      <c r="BE121" s="50"/>
      <c r="BF121" s="50"/>
      <c r="BG121" s="5"/>
      <c r="BH121" s="4"/>
      <c r="BI121" s="50">
        <f t="shared" si="9"/>
        <v>40653728</v>
      </c>
      <c r="BJ121" s="50"/>
      <c r="BK121" s="50"/>
      <c r="BL121" s="50"/>
      <c r="BM121" s="48"/>
    </row>
    <row r="122" spans="1:65" x14ac:dyDescent="0.2">
      <c r="B122" s="39"/>
    </row>
    <row r="123" spans="1:65" x14ac:dyDescent="0.2">
      <c r="B123" s="39"/>
    </row>
    <row r="124" spans="1:65" x14ac:dyDescent="0.2">
      <c r="B124" s="39"/>
    </row>
    <row r="125" spans="1:65" x14ac:dyDescent="0.2">
      <c r="B125" s="39"/>
    </row>
    <row r="126" spans="1:65" x14ac:dyDescent="0.2">
      <c r="B126" s="39"/>
    </row>
    <row r="127" spans="1:65" x14ac:dyDescent="0.2">
      <c r="B127" s="39"/>
    </row>
    <row r="128" spans="1:65" x14ac:dyDescent="0.2">
      <c r="B128" s="39"/>
    </row>
    <row r="129" spans="2:2" x14ac:dyDescent="0.2">
      <c r="B129" s="39"/>
    </row>
    <row r="130" spans="2:2" x14ac:dyDescent="0.2">
      <c r="B130" s="39"/>
    </row>
    <row r="131" spans="2:2" x14ac:dyDescent="0.2">
      <c r="B131" s="39"/>
    </row>
    <row r="132" spans="2:2" x14ac:dyDescent="0.2">
      <c r="B132" s="39"/>
    </row>
    <row r="133" spans="2:2" x14ac:dyDescent="0.2">
      <c r="B133" s="39"/>
    </row>
    <row r="134" spans="2:2" x14ac:dyDescent="0.2">
      <c r="B134" s="39"/>
    </row>
    <row r="135" spans="2:2" x14ac:dyDescent="0.2">
      <c r="B135" s="39"/>
    </row>
    <row r="136" spans="2:2" x14ac:dyDescent="0.2">
      <c r="B136" s="39"/>
    </row>
    <row r="137" spans="2:2" x14ac:dyDescent="0.2">
      <c r="B137" s="39"/>
    </row>
    <row r="138" spans="2:2" x14ac:dyDescent="0.2">
      <c r="B138" s="39"/>
    </row>
    <row r="139" spans="2:2" x14ac:dyDescent="0.2">
      <c r="B139" s="39"/>
    </row>
    <row r="140" spans="2:2" x14ac:dyDescent="0.2">
      <c r="B140" s="39"/>
    </row>
    <row r="141" spans="2:2" x14ac:dyDescent="0.2">
      <c r="B141" s="39"/>
    </row>
    <row r="142" spans="2:2" x14ac:dyDescent="0.2">
      <c r="B142" s="39"/>
    </row>
    <row r="143" spans="2:2" x14ac:dyDescent="0.2">
      <c r="B143" s="39"/>
    </row>
    <row r="144" spans="2:2" x14ac:dyDescent="0.2">
      <c r="B144" s="39"/>
    </row>
    <row r="145" spans="2:2" x14ac:dyDescent="0.2">
      <c r="B145" s="39"/>
    </row>
    <row r="146" spans="2:2" x14ac:dyDescent="0.2">
      <c r="B146" s="39"/>
    </row>
    <row r="147" spans="2:2" x14ac:dyDescent="0.2">
      <c r="B147" s="39"/>
    </row>
    <row r="148" spans="2:2" x14ac:dyDescent="0.2">
      <c r="B148" s="39"/>
    </row>
    <row r="149" spans="2:2" x14ac:dyDescent="0.2">
      <c r="B149" s="39"/>
    </row>
    <row r="150" spans="2:2" x14ac:dyDescent="0.2">
      <c r="B150" s="39"/>
    </row>
    <row r="151" spans="2:2" x14ac:dyDescent="0.2">
      <c r="B151" s="39"/>
    </row>
    <row r="152" spans="2:2" x14ac:dyDescent="0.2">
      <c r="B152" s="39"/>
    </row>
    <row r="153" spans="2:2" x14ac:dyDescent="0.2">
      <c r="B153" s="39"/>
    </row>
    <row r="154" spans="2:2" x14ac:dyDescent="0.2">
      <c r="B154" s="39"/>
    </row>
    <row r="155" spans="2:2" x14ac:dyDescent="0.2">
      <c r="B155" s="39"/>
    </row>
    <row r="156" spans="2:2" x14ac:dyDescent="0.2">
      <c r="B156" s="39"/>
    </row>
    <row r="157" spans="2:2" x14ac:dyDescent="0.2">
      <c r="B157" s="39"/>
    </row>
    <row r="158" spans="2:2" x14ac:dyDescent="0.2">
      <c r="B158" s="39"/>
    </row>
    <row r="159" spans="2:2" x14ac:dyDescent="0.2">
      <c r="B159" s="39"/>
    </row>
  </sheetData>
  <mergeCells count="1057">
    <mergeCell ref="AQ8:AT8"/>
    <mergeCell ref="AW8:AZ8"/>
    <mergeCell ref="BC8:BF8"/>
    <mergeCell ref="BI8:BL8"/>
    <mergeCell ref="A9:K9"/>
    <mergeCell ref="A10:K10"/>
    <mergeCell ref="L10:Q10"/>
    <mergeCell ref="R10:W10"/>
    <mergeCell ref="X10:AC10"/>
    <mergeCell ref="AD10:AI10"/>
    <mergeCell ref="A8:K8"/>
    <mergeCell ref="M8:P8"/>
    <mergeCell ref="S8:V8"/>
    <mergeCell ref="Y8:AB8"/>
    <mergeCell ref="AE8:AH8"/>
    <mergeCell ref="AK8:AN8"/>
    <mergeCell ref="A3:BM3"/>
    <mergeCell ref="A4:BM5"/>
    <mergeCell ref="BH6:BM6"/>
    <mergeCell ref="A7:K7"/>
    <mergeCell ref="L7:AC7"/>
    <mergeCell ref="AD7:AO7"/>
    <mergeCell ref="AP7:AU7"/>
    <mergeCell ref="BH7:BM7"/>
    <mergeCell ref="AK11:AN11"/>
    <mergeCell ref="AQ11:AT11"/>
    <mergeCell ref="BI11:BL11"/>
    <mergeCell ref="C12:K12"/>
    <mergeCell ref="M12:P12"/>
    <mergeCell ref="S12:V12"/>
    <mergeCell ref="Y12:AB12"/>
    <mergeCell ref="AE12:AH12"/>
    <mergeCell ref="AK12:AN12"/>
    <mergeCell ref="AQ12:AT12"/>
    <mergeCell ref="AJ10:AO10"/>
    <mergeCell ref="AP10:AU10"/>
    <mergeCell ref="AV10:BA10"/>
    <mergeCell ref="BB10:BG10"/>
    <mergeCell ref="BH10:BM10"/>
    <mergeCell ref="B11:K11"/>
    <mergeCell ref="M11:P11"/>
    <mergeCell ref="S11:V11"/>
    <mergeCell ref="Y11:AB11"/>
    <mergeCell ref="AE11:AH11"/>
    <mergeCell ref="AW13:AZ13"/>
    <mergeCell ref="BC13:BF13"/>
    <mergeCell ref="BI13:BL13"/>
    <mergeCell ref="C14:K14"/>
    <mergeCell ref="M14:P14"/>
    <mergeCell ref="S14:V14"/>
    <mergeCell ref="Y14:AB14"/>
    <mergeCell ref="AE14:AH14"/>
    <mergeCell ref="AK14:AN14"/>
    <mergeCell ref="AQ14:AT14"/>
    <mergeCell ref="AW12:AZ12"/>
    <mergeCell ref="BC12:BF12"/>
    <mergeCell ref="BI12:BL12"/>
    <mergeCell ref="C13:K13"/>
    <mergeCell ref="M13:P13"/>
    <mergeCell ref="S13:V13"/>
    <mergeCell ref="Y13:AB13"/>
    <mergeCell ref="AE13:AH13"/>
    <mergeCell ref="AK13:AN13"/>
    <mergeCell ref="AQ13:AT13"/>
    <mergeCell ref="AW15:AZ15"/>
    <mergeCell ref="BC15:BF15"/>
    <mergeCell ref="BI15:BL15"/>
    <mergeCell ref="E16:K16"/>
    <mergeCell ref="AW16:AZ16"/>
    <mergeCell ref="BC16:BF16"/>
    <mergeCell ref="BI16:BL16"/>
    <mergeCell ref="AW14:AZ14"/>
    <mergeCell ref="BC14:BF14"/>
    <mergeCell ref="BI14:BL14"/>
    <mergeCell ref="E15:K15"/>
    <mergeCell ref="M15:P15"/>
    <mergeCell ref="S15:V15"/>
    <mergeCell ref="Y15:AB15"/>
    <mergeCell ref="AE15:AH15"/>
    <mergeCell ref="AK15:AN15"/>
    <mergeCell ref="AQ15:AT15"/>
    <mergeCell ref="AQ18:AT18"/>
    <mergeCell ref="AW18:AZ18"/>
    <mergeCell ref="BC18:BF18"/>
    <mergeCell ref="BI18:BL18"/>
    <mergeCell ref="C19:K19"/>
    <mergeCell ref="M19:P19"/>
    <mergeCell ref="S19:V19"/>
    <mergeCell ref="Y19:AB19"/>
    <mergeCell ref="AE19:AH19"/>
    <mergeCell ref="AK19:AN19"/>
    <mergeCell ref="AQ17:AT17"/>
    <mergeCell ref="AW17:AZ17"/>
    <mergeCell ref="BC17:BF17"/>
    <mergeCell ref="BI17:BL17"/>
    <mergeCell ref="C18:K18"/>
    <mergeCell ref="M18:P18"/>
    <mergeCell ref="S18:V18"/>
    <mergeCell ref="Y18:AB18"/>
    <mergeCell ref="AE18:AH18"/>
    <mergeCell ref="AK18:AN18"/>
    <mergeCell ref="C17:K17"/>
    <mergeCell ref="M17:P17"/>
    <mergeCell ref="S17:V17"/>
    <mergeCell ref="Y17:AB17"/>
    <mergeCell ref="AE17:AH17"/>
    <mergeCell ref="AK17:AN17"/>
    <mergeCell ref="AQ20:AT20"/>
    <mergeCell ref="AW20:AZ20"/>
    <mergeCell ref="BC20:BF20"/>
    <mergeCell ref="BI20:BL20"/>
    <mergeCell ref="E21:K21"/>
    <mergeCell ref="M21:P21"/>
    <mergeCell ref="S21:V21"/>
    <mergeCell ref="Y21:AB21"/>
    <mergeCell ref="AE21:AH21"/>
    <mergeCell ref="AK21:AN21"/>
    <mergeCell ref="AQ19:AT19"/>
    <mergeCell ref="AW19:AZ19"/>
    <mergeCell ref="BC19:BF19"/>
    <mergeCell ref="BI19:BL19"/>
    <mergeCell ref="E20:K20"/>
    <mergeCell ref="M20:P20"/>
    <mergeCell ref="S20:V20"/>
    <mergeCell ref="Y20:AB20"/>
    <mergeCell ref="AE20:AH20"/>
    <mergeCell ref="AK20:AN20"/>
    <mergeCell ref="AQ22:AT22"/>
    <mergeCell ref="AW22:AZ22"/>
    <mergeCell ref="BC22:BF22"/>
    <mergeCell ref="BI22:BL22"/>
    <mergeCell ref="E23:K23"/>
    <mergeCell ref="M23:P23"/>
    <mergeCell ref="S23:V23"/>
    <mergeCell ref="Y23:AB23"/>
    <mergeCell ref="AE23:AH23"/>
    <mergeCell ref="AK23:AN23"/>
    <mergeCell ref="AQ21:AT21"/>
    <mergeCell ref="AW21:AZ21"/>
    <mergeCell ref="BC21:BF21"/>
    <mergeCell ref="BI21:BL21"/>
    <mergeCell ref="E22:K22"/>
    <mergeCell ref="M22:P22"/>
    <mergeCell ref="S22:V22"/>
    <mergeCell ref="Y22:AB22"/>
    <mergeCell ref="AE22:AH22"/>
    <mergeCell ref="AK22:AN22"/>
    <mergeCell ref="AW25:AZ25"/>
    <mergeCell ref="BC25:BF25"/>
    <mergeCell ref="BI25:BL25"/>
    <mergeCell ref="C26:K26"/>
    <mergeCell ref="M26:P26"/>
    <mergeCell ref="S26:V26"/>
    <mergeCell ref="Y26:AB26"/>
    <mergeCell ref="AE26:AH26"/>
    <mergeCell ref="AK26:AN26"/>
    <mergeCell ref="AQ26:AT26"/>
    <mergeCell ref="AQ23:AT23"/>
    <mergeCell ref="AW23:AZ23"/>
    <mergeCell ref="BC23:BF23"/>
    <mergeCell ref="BI23:BL23"/>
    <mergeCell ref="AW24:AZ24"/>
    <mergeCell ref="BC24:BF24"/>
    <mergeCell ref="BI24:BL24"/>
    <mergeCell ref="AW27:AZ27"/>
    <mergeCell ref="BC27:BF27"/>
    <mergeCell ref="BI27:BL27"/>
    <mergeCell ref="E28:K28"/>
    <mergeCell ref="M28:P28"/>
    <mergeCell ref="S28:V28"/>
    <mergeCell ref="Y28:AB28"/>
    <mergeCell ref="AE28:AH28"/>
    <mergeCell ref="AK28:AN28"/>
    <mergeCell ref="AQ28:AT28"/>
    <mergeCell ref="AW26:AZ26"/>
    <mergeCell ref="BC26:BF26"/>
    <mergeCell ref="BI26:BL26"/>
    <mergeCell ref="E27:K27"/>
    <mergeCell ref="M27:P27"/>
    <mergeCell ref="S27:V27"/>
    <mergeCell ref="Y27:AB27"/>
    <mergeCell ref="AE27:AH27"/>
    <mergeCell ref="AK27:AN27"/>
    <mergeCell ref="AQ27:AT27"/>
    <mergeCell ref="AW29:AZ29"/>
    <mergeCell ref="BC29:BF29"/>
    <mergeCell ref="BI29:BL29"/>
    <mergeCell ref="B30:K30"/>
    <mergeCell ref="M30:P30"/>
    <mergeCell ref="S30:V30"/>
    <mergeCell ref="Y30:AB30"/>
    <mergeCell ref="AE30:AH30"/>
    <mergeCell ref="AK30:AN30"/>
    <mergeCell ref="AQ30:AT30"/>
    <mergeCell ref="AW28:AZ28"/>
    <mergeCell ref="BC28:BF28"/>
    <mergeCell ref="BI28:BL28"/>
    <mergeCell ref="B29:K29"/>
    <mergeCell ref="M29:P29"/>
    <mergeCell ref="S29:V29"/>
    <mergeCell ref="Y29:AB29"/>
    <mergeCell ref="AE29:AH29"/>
    <mergeCell ref="AK29:AN29"/>
    <mergeCell ref="AQ29:AT29"/>
    <mergeCell ref="AW31:AZ31"/>
    <mergeCell ref="BC31:BF31"/>
    <mergeCell ref="BI31:BL31"/>
    <mergeCell ref="D32:K32"/>
    <mergeCell ref="M32:P32"/>
    <mergeCell ref="S32:V32"/>
    <mergeCell ref="Y32:AB32"/>
    <mergeCell ref="AE32:AH32"/>
    <mergeCell ref="AK32:AN32"/>
    <mergeCell ref="AQ32:AT32"/>
    <mergeCell ref="AW30:AZ30"/>
    <mergeCell ref="BC30:BF30"/>
    <mergeCell ref="BI30:BL30"/>
    <mergeCell ref="C31:K31"/>
    <mergeCell ref="M31:P31"/>
    <mergeCell ref="S31:V31"/>
    <mergeCell ref="Y31:AB31"/>
    <mergeCell ref="AE31:AH31"/>
    <mergeCell ref="AK31:AN31"/>
    <mergeCell ref="AQ31:AT31"/>
    <mergeCell ref="AW33:AZ33"/>
    <mergeCell ref="BC33:BF33"/>
    <mergeCell ref="BI33:BL33"/>
    <mergeCell ref="E34:K34"/>
    <mergeCell ref="M34:P34"/>
    <mergeCell ref="S34:V34"/>
    <mergeCell ref="Y34:AB34"/>
    <mergeCell ref="AE34:AH34"/>
    <mergeCell ref="AK34:AN34"/>
    <mergeCell ref="AQ34:AT34"/>
    <mergeCell ref="AW32:AZ32"/>
    <mergeCell ref="BC32:BF32"/>
    <mergeCell ref="BI32:BL32"/>
    <mergeCell ref="E33:K33"/>
    <mergeCell ref="M33:P33"/>
    <mergeCell ref="S33:V33"/>
    <mergeCell ref="Y33:AB33"/>
    <mergeCell ref="AE33:AH33"/>
    <mergeCell ref="AK33:AN33"/>
    <mergeCell ref="AQ33:AT33"/>
    <mergeCell ref="AW35:AZ35"/>
    <mergeCell ref="BC35:BF35"/>
    <mergeCell ref="BI35:BL35"/>
    <mergeCell ref="E36:K36"/>
    <mergeCell ref="M36:P36"/>
    <mergeCell ref="S36:V36"/>
    <mergeCell ref="Y36:AB36"/>
    <mergeCell ref="AE36:AH36"/>
    <mergeCell ref="AK36:AN36"/>
    <mergeCell ref="AQ36:AT36"/>
    <mergeCell ref="AW34:AZ34"/>
    <mergeCell ref="BC34:BF34"/>
    <mergeCell ref="BI34:BL34"/>
    <mergeCell ref="E35:K35"/>
    <mergeCell ref="M35:P35"/>
    <mergeCell ref="S35:V35"/>
    <mergeCell ref="Y35:AB35"/>
    <mergeCell ref="AE35:AH35"/>
    <mergeCell ref="AK35:AN35"/>
    <mergeCell ref="AQ35:AT35"/>
    <mergeCell ref="AW37:AZ37"/>
    <mergeCell ref="BC37:BF37"/>
    <mergeCell ref="BI37:BL37"/>
    <mergeCell ref="E38:K38"/>
    <mergeCell ref="M38:P38"/>
    <mergeCell ref="S38:V38"/>
    <mergeCell ref="Y38:AB38"/>
    <mergeCell ref="AE38:AH38"/>
    <mergeCell ref="AK38:AN38"/>
    <mergeCell ref="AQ38:AT38"/>
    <mergeCell ref="AW36:AZ36"/>
    <mergeCell ref="BC36:BF36"/>
    <mergeCell ref="BI36:BL36"/>
    <mergeCell ref="E37:K37"/>
    <mergeCell ref="M37:P37"/>
    <mergeCell ref="S37:V37"/>
    <mergeCell ref="Y37:AB37"/>
    <mergeCell ref="AE37:AH37"/>
    <mergeCell ref="AK37:AN37"/>
    <mergeCell ref="AQ37:AT37"/>
    <mergeCell ref="AW39:AZ39"/>
    <mergeCell ref="BC39:BF39"/>
    <mergeCell ref="BI39:BL39"/>
    <mergeCell ref="E41:K41"/>
    <mergeCell ref="AW41:AZ41"/>
    <mergeCell ref="BC41:BF41"/>
    <mergeCell ref="BI41:BL41"/>
    <mergeCell ref="AW38:AZ38"/>
    <mergeCell ref="BC38:BF38"/>
    <mergeCell ref="BI38:BL38"/>
    <mergeCell ref="E39:K39"/>
    <mergeCell ref="M39:P39"/>
    <mergeCell ref="S39:V39"/>
    <mergeCell ref="Y39:AB39"/>
    <mergeCell ref="AE39:AH39"/>
    <mergeCell ref="AK39:AN39"/>
    <mergeCell ref="AQ39:AT39"/>
    <mergeCell ref="E40:K40"/>
    <mergeCell ref="AW40:AZ40"/>
    <mergeCell ref="BC40:BF40"/>
    <mergeCell ref="BI40:BL40"/>
    <mergeCell ref="AQ43:AT43"/>
    <mergeCell ref="AW43:AZ43"/>
    <mergeCell ref="BC43:BF43"/>
    <mergeCell ref="BI43:BL43"/>
    <mergeCell ref="E44:K44"/>
    <mergeCell ref="M44:P44"/>
    <mergeCell ref="S44:V44"/>
    <mergeCell ref="Y44:AB44"/>
    <mergeCell ref="AE44:AH44"/>
    <mergeCell ref="AK44:AN44"/>
    <mergeCell ref="AQ42:AT42"/>
    <mergeCell ref="AW42:AZ42"/>
    <mergeCell ref="BC42:BF42"/>
    <mergeCell ref="BI42:BL42"/>
    <mergeCell ref="E43:K43"/>
    <mergeCell ref="M43:P43"/>
    <mergeCell ref="S43:V43"/>
    <mergeCell ref="Y43:AB43"/>
    <mergeCell ref="AE43:AH43"/>
    <mergeCell ref="AK43:AN43"/>
    <mergeCell ref="E42:K42"/>
    <mergeCell ref="M42:P42"/>
    <mergeCell ref="S42:V42"/>
    <mergeCell ref="Y42:AB42"/>
    <mergeCell ref="AE42:AH42"/>
    <mergeCell ref="AK42:AN42"/>
    <mergeCell ref="AQ45:AT45"/>
    <mergeCell ref="AW45:AZ45"/>
    <mergeCell ref="BC45:BF45"/>
    <mergeCell ref="BI45:BL45"/>
    <mergeCell ref="E46:K46"/>
    <mergeCell ref="M46:P46"/>
    <mergeCell ref="S46:V46"/>
    <mergeCell ref="Y46:AB46"/>
    <mergeCell ref="AE46:AH46"/>
    <mergeCell ref="AK46:AN46"/>
    <mergeCell ref="AQ44:AT44"/>
    <mergeCell ref="AW44:AZ44"/>
    <mergeCell ref="BC44:BF44"/>
    <mergeCell ref="BI44:BL44"/>
    <mergeCell ref="E45:K45"/>
    <mergeCell ref="M45:P45"/>
    <mergeCell ref="S45:V45"/>
    <mergeCell ref="Y45:AB45"/>
    <mergeCell ref="AE45:AH45"/>
    <mergeCell ref="AK45:AN45"/>
    <mergeCell ref="AQ47:AT47"/>
    <mergeCell ref="AW47:AZ47"/>
    <mergeCell ref="BC47:BF47"/>
    <mergeCell ref="BI47:BL47"/>
    <mergeCell ref="E48:K48"/>
    <mergeCell ref="M48:P48"/>
    <mergeCell ref="S48:V48"/>
    <mergeCell ref="Y48:AB48"/>
    <mergeCell ref="AE48:AH48"/>
    <mergeCell ref="AK48:AN48"/>
    <mergeCell ref="AQ46:AT46"/>
    <mergeCell ref="AW46:AZ46"/>
    <mergeCell ref="BC46:BF46"/>
    <mergeCell ref="BI46:BL46"/>
    <mergeCell ref="E47:K47"/>
    <mergeCell ref="M47:P47"/>
    <mergeCell ref="S47:V47"/>
    <mergeCell ref="Y47:AB47"/>
    <mergeCell ref="AE47:AH47"/>
    <mergeCell ref="AK47:AN47"/>
    <mergeCell ref="E49:K49"/>
    <mergeCell ref="M49:P49"/>
    <mergeCell ref="S49:V49"/>
    <mergeCell ref="Y49:AB49"/>
    <mergeCell ref="AE49:AH49"/>
    <mergeCell ref="AK49:AN49"/>
    <mergeCell ref="AQ48:AT48"/>
    <mergeCell ref="AW48:AZ48"/>
    <mergeCell ref="BC48:BF48"/>
    <mergeCell ref="BI48:BL48"/>
    <mergeCell ref="AQ50:AT50"/>
    <mergeCell ref="AW50:AZ50"/>
    <mergeCell ref="BC50:BF50"/>
    <mergeCell ref="BI50:BL50"/>
    <mergeCell ref="E51:K51"/>
    <mergeCell ref="AW51:AZ51"/>
    <mergeCell ref="BC51:BF51"/>
    <mergeCell ref="BI51:BL51"/>
    <mergeCell ref="AQ49:AT49"/>
    <mergeCell ref="AW49:AZ49"/>
    <mergeCell ref="BC49:BF49"/>
    <mergeCell ref="BI49:BL49"/>
    <mergeCell ref="E50:K50"/>
    <mergeCell ref="M50:P50"/>
    <mergeCell ref="S50:V50"/>
    <mergeCell ref="Y50:AB50"/>
    <mergeCell ref="AE50:AH50"/>
    <mergeCell ref="AK50:AN50"/>
    <mergeCell ref="AQ53:AT53"/>
    <mergeCell ref="AW53:AZ53"/>
    <mergeCell ref="BC53:BF53"/>
    <mergeCell ref="BI53:BL53"/>
    <mergeCell ref="E54:K54"/>
    <mergeCell ref="M54:P54"/>
    <mergeCell ref="S54:V54"/>
    <mergeCell ref="Y54:AB54"/>
    <mergeCell ref="AE54:AH54"/>
    <mergeCell ref="AK54:AN54"/>
    <mergeCell ref="E52:K52"/>
    <mergeCell ref="AW52:AZ52"/>
    <mergeCell ref="BC52:BF52"/>
    <mergeCell ref="BI52:BL52"/>
    <mergeCell ref="E53:K53"/>
    <mergeCell ref="M53:P53"/>
    <mergeCell ref="S53:V53"/>
    <mergeCell ref="Y53:AB53"/>
    <mergeCell ref="AE53:AH53"/>
    <mergeCell ref="AK53:AN53"/>
    <mergeCell ref="AQ55:AT55"/>
    <mergeCell ref="AW55:AZ55"/>
    <mergeCell ref="BC55:BF55"/>
    <mergeCell ref="BI55:BL55"/>
    <mergeCell ref="E56:K56"/>
    <mergeCell ref="M56:P56"/>
    <mergeCell ref="S56:V56"/>
    <mergeCell ref="Y56:AB56"/>
    <mergeCell ref="AE56:AH56"/>
    <mergeCell ref="AK56:AN56"/>
    <mergeCell ref="AQ54:AT54"/>
    <mergeCell ref="AW54:AZ54"/>
    <mergeCell ref="BC54:BF54"/>
    <mergeCell ref="BI54:BL54"/>
    <mergeCell ref="E55:K55"/>
    <mergeCell ref="M55:P55"/>
    <mergeCell ref="S55:V55"/>
    <mergeCell ref="Y55:AB55"/>
    <mergeCell ref="AE55:AH55"/>
    <mergeCell ref="AK55:AN55"/>
    <mergeCell ref="AQ57:AT57"/>
    <mergeCell ref="AW57:AZ57"/>
    <mergeCell ref="BC57:BF57"/>
    <mergeCell ref="BI57:BL57"/>
    <mergeCell ref="E58:K58"/>
    <mergeCell ref="M58:P58"/>
    <mergeCell ref="S58:V58"/>
    <mergeCell ref="Y58:AB58"/>
    <mergeCell ref="AE58:AH58"/>
    <mergeCell ref="AK58:AN58"/>
    <mergeCell ref="AQ56:AT56"/>
    <mergeCell ref="AW56:AZ56"/>
    <mergeCell ref="BC56:BF56"/>
    <mergeCell ref="BI56:BL56"/>
    <mergeCell ref="E57:K57"/>
    <mergeCell ref="M57:P57"/>
    <mergeCell ref="S57:V57"/>
    <mergeCell ref="Y57:AB57"/>
    <mergeCell ref="AE57:AH57"/>
    <mergeCell ref="AK57:AN57"/>
    <mergeCell ref="E60:K60"/>
    <mergeCell ref="AW60:AZ60"/>
    <mergeCell ref="BC60:BF60"/>
    <mergeCell ref="BI60:BL60"/>
    <mergeCell ref="E61:K61"/>
    <mergeCell ref="AW61:AZ61"/>
    <mergeCell ref="BC61:BF61"/>
    <mergeCell ref="BI61:BL61"/>
    <mergeCell ref="E59:K59"/>
    <mergeCell ref="AW59:AZ59"/>
    <mergeCell ref="BC59:BF59"/>
    <mergeCell ref="BI59:BL59"/>
    <mergeCell ref="AQ58:AT58"/>
    <mergeCell ref="AW58:AZ58"/>
    <mergeCell ref="BC58:BF58"/>
    <mergeCell ref="BI58:BL58"/>
    <mergeCell ref="AQ63:AT63"/>
    <mergeCell ref="AW63:AZ63"/>
    <mergeCell ref="BC63:BF63"/>
    <mergeCell ref="BI63:BL63"/>
    <mergeCell ref="E64:K64"/>
    <mergeCell ref="M64:P64"/>
    <mergeCell ref="S64:V64"/>
    <mergeCell ref="Y64:AB64"/>
    <mergeCell ref="AE64:AH64"/>
    <mergeCell ref="AK64:AN64"/>
    <mergeCell ref="E62:K62"/>
    <mergeCell ref="AW62:AZ62"/>
    <mergeCell ref="BC62:BF62"/>
    <mergeCell ref="BI62:BL62"/>
    <mergeCell ref="C63:K63"/>
    <mergeCell ref="M63:P63"/>
    <mergeCell ref="S63:V63"/>
    <mergeCell ref="Y63:AB63"/>
    <mergeCell ref="AE63:AH63"/>
    <mergeCell ref="AK63:AN63"/>
    <mergeCell ref="E65:K65"/>
    <mergeCell ref="M65:P65"/>
    <mergeCell ref="S65:V65"/>
    <mergeCell ref="Y65:AB65"/>
    <mergeCell ref="AE65:AH65"/>
    <mergeCell ref="AK65:AN65"/>
    <mergeCell ref="AQ64:AT64"/>
    <mergeCell ref="AW64:AZ64"/>
    <mergeCell ref="BC64:BF64"/>
    <mergeCell ref="BI64:BL64"/>
    <mergeCell ref="AQ66:AT66"/>
    <mergeCell ref="AW66:AZ66"/>
    <mergeCell ref="BC66:BF66"/>
    <mergeCell ref="BI66:BL66"/>
    <mergeCell ref="E67:K67"/>
    <mergeCell ref="M67:P67"/>
    <mergeCell ref="S67:V67"/>
    <mergeCell ref="Y67:AB67"/>
    <mergeCell ref="AE67:AH67"/>
    <mergeCell ref="AK67:AN67"/>
    <mergeCell ref="AQ65:AT65"/>
    <mergeCell ref="AW65:AZ65"/>
    <mergeCell ref="BC65:BF65"/>
    <mergeCell ref="BI65:BL65"/>
    <mergeCell ref="E66:K66"/>
    <mergeCell ref="M66:P66"/>
    <mergeCell ref="S66:V66"/>
    <mergeCell ref="Y66:AB66"/>
    <mergeCell ref="AE66:AH66"/>
    <mergeCell ref="AK66:AN66"/>
    <mergeCell ref="AQ68:AT68"/>
    <mergeCell ref="AW68:AZ68"/>
    <mergeCell ref="BC68:BF68"/>
    <mergeCell ref="BI68:BL68"/>
    <mergeCell ref="E69:K69"/>
    <mergeCell ref="M69:P69"/>
    <mergeCell ref="S69:V69"/>
    <mergeCell ref="Y69:AB69"/>
    <mergeCell ref="AE69:AH69"/>
    <mergeCell ref="AK69:AN69"/>
    <mergeCell ref="AQ67:AT67"/>
    <mergeCell ref="AW67:AZ67"/>
    <mergeCell ref="BC67:BF67"/>
    <mergeCell ref="BI67:BL67"/>
    <mergeCell ref="E68:K68"/>
    <mergeCell ref="M68:P68"/>
    <mergeCell ref="S68:V68"/>
    <mergeCell ref="Y68:AB68"/>
    <mergeCell ref="AE68:AH68"/>
    <mergeCell ref="AK68:AN68"/>
    <mergeCell ref="AQ70:AT70"/>
    <mergeCell ref="AW70:AZ70"/>
    <mergeCell ref="BC70:BF70"/>
    <mergeCell ref="BI70:BL70"/>
    <mergeCell ref="E71:K71"/>
    <mergeCell ref="M71:P71"/>
    <mergeCell ref="S71:V71"/>
    <mergeCell ref="Y71:AB71"/>
    <mergeCell ref="AE71:AH71"/>
    <mergeCell ref="AK71:AN71"/>
    <mergeCell ref="AQ69:AT69"/>
    <mergeCell ref="AW69:AZ69"/>
    <mergeCell ref="BC69:BF69"/>
    <mergeCell ref="BI69:BL69"/>
    <mergeCell ref="E70:K70"/>
    <mergeCell ref="M70:P70"/>
    <mergeCell ref="S70:V70"/>
    <mergeCell ref="Y70:AB70"/>
    <mergeCell ref="AE70:AH70"/>
    <mergeCell ref="AK70:AN70"/>
    <mergeCell ref="AQ72:AT72"/>
    <mergeCell ref="AW72:AZ72"/>
    <mergeCell ref="BC72:BF72"/>
    <mergeCell ref="BI72:BL72"/>
    <mergeCell ref="E73:K73"/>
    <mergeCell ref="M73:P73"/>
    <mergeCell ref="S73:V73"/>
    <mergeCell ref="Y73:AB73"/>
    <mergeCell ref="AE73:AH73"/>
    <mergeCell ref="AK73:AN73"/>
    <mergeCell ref="AQ71:AT71"/>
    <mergeCell ref="AW71:AZ71"/>
    <mergeCell ref="BC71:BF71"/>
    <mergeCell ref="BI71:BL71"/>
    <mergeCell ref="E72:K72"/>
    <mergeCell ref="M72:P72"/>
    <mergeCell ref="S72:V72"/>
    <mergeCell ref="Y72:AB72"/>
    <mergeCell ref="AE72:AH72"/>
    <mergeCell ref="AK72:AN72"/>
    <mergeCell ref="AQ74:AT74"/>
    <mergeCell ref="AW74:AZ74"/>
    <mergeCell ref="BC74:BF74"/>
    <mergeCell ref="BI74:BL74"/>
    <mergeCell ref="E75:K75"/>
    <mergeCell ref="M75:P75"/>
    <mergeCell ref="S75:V75"/>
    <mergeCell ref="Y75:AB75"/>
    <mergeCell ref="AE75:AH75"/>
    <mergeCell ref="AK75:AN75"/>
    <mergeCell ref="AQ73:AT73"/>
    <mergeCell ref="AW73:AZ73"/>
    <mergeCell ref="BC73:BF73"/>
    <mergeCell ref="BI73:BL73"/>
    <mergeCell ref="E74:K74"/>
    <mergeCell ref="M74:P74"/>
    <mergeCell ref="S74:V74"/>
    <mergeCell ref="Y74:AB74"/>
    <mergeCell ref="AE74:AH74"/>
    <mergeCell ref="AK74:AN74"/>
    <mergeCell ref="AQ76:AT76"/>
    <mergeCell ref="AW76:AZ76"/>
    <mergeCell ref="BC76:BF76"/>
    <mergeCell ref="BI76:BL76"/>
    <mergeCell ref="AQ75:AT75"/>
    <mergeCell ref="AW75:AZ75"/>
    <mergeCell ref="BC75:BF75"/>
    <mergeCell ref="BI75:BL75"/>
    <mergeCell ref="E76:K76"/>
    <mergeCell ref="M76:P76"/>
    <mergeCell ref="S76:V76"/>
    <mergeCell ref="Y76:AB76"/>
    <mergeCell ref="AE76:AH76"/>
    <mergeCell ref="AK76:AN76"/>
    <mergeCell ref="AQ77:AT77"/>
    <mergeCell ref="AW77:AZ77"/>
    <mergeCell ref="BC77:BF77"/>
    <mergeCell ref="BI77:BL77"/>
    <mergeCell ref="E78:K78"/>
    <mergeCell ref="M78:P78"/>
    <mergeCell ref="S78:V78"/>
    <mergeCell ref="Y78:AB78"/>
    <mergeCell ref="AE78:AH78"/>
    <mergeCell ref="AK78:AN78"/>
    <mergeCell ref="E77:K77"/>
    <mergeCell ref="M77:P77"/>
    <mergeCell ref="S77:V77"/>
    <mergeCell ref="Y77:AB77"/>
    <mergeCell ref="AE77:AH77"/>
    <mergeCell ref="AK77:AN77"/>
    <mergeCell ref="AQ79:AT79"/>
    <mergeCell ref="AW79:AZ79"/>
    <mergeCell ref="BC79:BF79"/>
    <mergeCell ref="BI79:BL79"/>
    <mergeCell ref="E80:K80"/>
    <mergeCell ref="M80:P80"/>
    <mergeCell ref="S80:V80"/>
    <mergeCell ref="Y80:AB80"/>
    <mergeCell ref="AE80:AH80"/>
    <mergeCell ref="AK80:AN80"/>
    <mergeCell ref="AQ78:AT78"/>
    <mergeCell ref="AW78:AZ78"/>
    <mergeCell ref="BC78:BF78"/>
    <mergeCell ref="BI78:BL78"/>
    <mergeCell ref="E79:K79"/>
    <mergeCell ref="M79:P79"/>
    <mergeCell ref="S79:V79"/>
    <mergeCell ref="Y79:AB79"/>
    <mergeCell ref="AE79:AH79"/>
    <mergeCell ref="AK79:AN79"/>
    <mergeCell ref="AQ81:AT81"/>
    <mergeCell ref="AW81:AZ81"/>
    <mergeCell ref="BC81:BF81"/>
    <mergeCell ref="BI81:BL81"/>
    <mergeCell ref="E82:K82"/>
    <mergeCell ref="M82:P82"/>
    <mergeCell ref="S82:V82"/>
    <mergeCell ref="Y82:AB82"/>
    <mergeCell ref="AE82:AH82"/>
    <mergeCell ref="AK82:AN82"/>
    <mergeCell ref="AQ80:AT80"/>
    <mergeCell ref="AW80:AZ80"/>
    <mergeCell ref="BC80:BF80"/>
    <mergeCell ref="BI80:BL80"/>
    <mergeCell ref="E81:K81"/>
    <mergeCell ref="M81:P81"/>
    <mergeCell ref="S81:V81"/>
    <mergeCell ref="Y81:AB81"/>
    <mergeCell ref="AE81:AH81"/>
    <mergeCell ref="AK81:AN81"/>
    <mergeCell ref="AQ83:AT83"/>
    <mergeCell ref="AW83:AZ83"/>
    <mergeCell ref="BC83:BF83"/>
    <mergeCell ref="BI83:BL83"/>
    <mergeCell ref="E84:K84"/>
    <mergeCell ref="M84:P84"/>
    <mergeCell ref="S84:V84"/>
    <mergeCell ref="Y84:AB84"/>
    <mergeCell ref="AE84:AH84"/>
    <mergeCell ref="AK84:AN84"/>
    <mergeCell ref="AQ82:AT82"/>
    <mergeCell ref="AW82:AZ82"/>
    <mergeCell ref="BC82:BF82"/>
    <mergeCell ref="BI82:BL82"/>
    <mergeCell ref="E83:K83"/>
    <mergeCell ref="M83:P83"/>
    <mergeCell ref="S83:V83"/>
    <mergeCell ref="Y83:AB83"/>
    <mergeCell ref="AE83:AH83"/>
    <mergeCell ref="AK83:AN83"/>
    <mergeCell ref="AQ85:AT85"/>
    <mergeCell ref="AW85:AZ85"/>
    <mergeCell ref="BC85:BF85"/>
    <mergeCell ref="BI85:BL85"/>
    <mergeCell ref="E86:K86"/>
    <mergeCell ref="M86:P86"/>
    <mergeCell ref="S86:V86"/>
    <mergeCell ref="Y86:AB86"/>
    <mergeCell ref="AE86:AH86"/>
    <mergeCell ref="AK86:AN86"/>
    <mergeCell ref="AQ84:AT84"/>
    <mergeCell ref="AW84:AZ84"/>
    <mergeCell ref="BC84:BF84"/>
    <mergeCell ref="BI84:BL84"/>
    <mergeCell ref="E85:K85"/>
    <mergeCell ref="M85:P85"/>
    <mergeCell ref="S85:V85"/>
    <mergeCell ref="Y85:AB85"/>
    <mergeCell ref="AE85:AH85"/>
    <mergeCell ref="AK85:AN85"/>
    <mergeCell ref="E88:K88"/>
    <mergeCell ref="AW88:AZ88"/>
    <mergeCell ref="BC88:BF88"/>
    <mergeCell ref="BI88:BL88"/>
    <mergeCell ref="B89:K89"/>
    <mergeCell ref="M89:P89"/>
    <mergeCell ref="S89:V89"/>
    <mergeCell ref="Y89:AB89"/>
    <mergeCell ref="AE89:AH89"/>
    <mergeCell ref="AK89:AN89"/>
    <mergeCell ref="AQ86:AT86"/>
    <mergeCell ref="AW86:AZ86"/>
    <mergeCell ref="BC86:BF86"/>
    <mergeCell ref="BI86:BL86"/>
    <mergeCell ref="E87:K87"/>
    <mergeCell ref="AW87:AZ87"/>
    <mergeCell ref="BC87:BF87"/>
    <mergeCell ref="BI87:BL87"/>
    <mergeCell ref="AQ90:AT90"/>
    <mergeCell ref="AW90:AZ90"/>
    <mergeCell ref="BC90:BF90"/>
    <mergeCell ref="BI90:BL90"/>
    <mergeCell ref="A91:K91"/>
    <mergeCell ref="M91:P91"/>
    <mergeCell ref="S91:V91"/>
    <mergeCell ref="Y91:AB91"/>
    <mergeCell ref="AE91:AH91"/>
    <mergeCell ref="AK91:AN91"/>
    <mergeCell ref="AQ89:AT89"/>
    <mergeCell ref="AW89:AZ89"/>
    <mergeCell ref="BC89:BF89"/>
    <mergeCell ref="BI89:BL89"/>
    <mergeCell ref="B90:K90"/>
    <mergeCell ref="M90:P90"/>
    <mergeCell ref="S90:V90"/>
    <mergeCell ref="Y90:AB90"/>
    <mergeCell ref="AE90:AH90"/>
    <mergeCell ref="AK90:AN90"/>
    <mergeCell ref="AQ92:AT92"/>
    <mergeCell ref="AW92:AZ92"/>
    <mergeCell ref="BC92:BF92"/>
    <mergeCell ref="BI92:BL92"/>
    <mergeCell ref="C93:K93"/>
    <mergeCell ref="M93:P93"/>
    <mergeCell ref="S93:V93"/>
    <mergeCell ref="Y93:AB93"/>
    <mergeCell ref="AE93:AH93"/>
    <mergeCell ref="AK93:AN93"/>
    <mergeCell ref="AQ91:AT91"/>
    <mergeCell ref="AW91:AZ91"/>
    <mergeCell ref="BC91:BF91"/>
    <mergeCell ref="BI91:BL91"/>
    <mergeCell ref="B92:K92"/>
    <mergeCell ref="M92:P92"/>
    <mergeCell ref="S92:V92"/>
    <mergeCell ref="Y92:AB92"/>
    <mergeCell ref="AE92:AH92"/>
    <mergeCell ref="AK92:AN92"/>
    <mergeCell ref="AQ94:AT94"/>
    <mergeCell ref="AW94:AZ94"/>
    <mergeCell ref="BC94:BF94"/>
    <mergeCell ref="BI94:BL94"/>
    <mergeCell ref="B95:K95"/>
    <mergeCell ref="M95:P95"/>
    <mergeCell ref="S95:V95"/>
    <mergeCell ref="Y95:AB95"/>
    <mergeCell ref="AE95:AH95"/>
    <mergeCell ref="AK95:AN95"/>
    <mergeCell ref="AQ93:AT93"/>
    <mergeCell ref="AW93:AZ93"/>
    <mergeCell ref="BC93:BF93"/>
    <mergeCell ref="BI93:BL93"/>
    <mergeCell ref="B94:K94"/>
    <mergeCell ref="M94:P94"/>
    <mergeCell ref="S94:V94"/>
    <mergeCell ref="Y94:AB94"/>
    <mergeCell ref="AE94:AH94"/>
    <mergeCell ref="AK94:AN94"/>
    <mergeCell ref="AQ96:AT96"/>
    <mergeCell ref="AW96:AZ96"/>
    <mergeCell ref="BC96:BF96"/>
    <mergeCell ref="BI96:BL96"/>
    <mergeCell ref="B97:K97"/>
    <mergeCell ref="M97:P97"/>
    <mergeCell ref="S97:V97"/>
    <mergeCell ref="Y97:AB97"/>
    <mergeCell ref="AE97:AH97"/>
    <mergeCell ref="AK97:AN97"/>
    <mergeCell ref="AQ95:AT95"/>
    <mergeCell ref="AW95:AZ95"/>
    <mergeCell ref="BC95:BF95"/>
    <mergeCell ref="BI95:BL95"/>
    <mergeCell ref="C96:K96"/>
    <mergeCell ref="M96:P96"/>
    <mergeCell ref="S96:V96"/>
    <mergeCell ref="Y96:AB96"/>
    <mergeCell ref="AE96:AH96"/>
    <mergeCell ref="AK96:AN96"/>
    <mergeCell ref="AQ98:AT98"/>
    <mergeCell ref="AW98:AZ98"/>
    <mergeCell ref="BC98:BF98"/>
    <mergeCell ref="BI98:BL98"/>
    <mergeCell ref="B99:K99"/>
    <mergeCell ref="M99:P99"/>
    <mergeCell ref="S99:V99"/>
    <mergeCell ref="Y99:AB99"/>
    <mergeCell ref="AE99:AH99"/>
    <mergeCell ref="AK99:AN99"/>
    <mergeCell ref="AQ97:AT97"/>
    <mergeCell ref="AW97:AZ97"/>
    <mergeCell ref="BC97:BF97"/>
    <mergeCell ref="BI97:BL97"/>
    <mergeCell ref="B98:K98"/>
    <mergeCell ref="M98:P98"/>
    <mergeCell ref="S98:V98"/>
    <mergeCell ref="Y98:AB98"/>
    <mergeCell ref="AE98:AH98"/>
    <mergeCell ref="AK98:AN98"/>
    <mergeCell ref="AQ100:AT100"/>
    <mergeCell ref="AW100:AZ100"/>
    <mergeCell ref="BC100:BF100"/>
    <mergeCell ref="BI100:BL100"/>
    <mergeCell ref="B101:K101"/>
    <mergeCell ref="M101:P101"/>
    <mergeCell ref="S101:V101"/>
    <mergeCell ref="Y101:AB101"/>
    <mergeCell ref="AE101:AH101"/>
    <mergeCell ref="AK101:AN101"/>
    <mergeCell ref="AQ99:AT99"/>
    <mergeCell ref="AW99:AZ99"/>
    <mergeCell ref="BC99:BF99"/>
    <mergeCell ref="BI99:BL99"/>
    <mergeCell ref="B100:K100"/>
    <mergeCell ref="M100:P100"/>
    <mergeCell ref="S100:V100"/>
    <mergeCell ref="Y100:AB100"/>
    <mergeCell ref="AE100:AH100"/>
    <mergeCell ref="AK100:AN100"/>
    <mergeCell ref="AQ102:AT102"/>
    <mergeCell ref="AW102:AZ102"/>
    <mergeCell ref="BC102:BF102"/>
    <mergeCell ref="BI102:BL102"/>
    <mergeCell ref="B103:K103"/>
    <mergeCell ref="M103:P103"/>
    <mergeCell ref="S103:V103"/>
    <mergeCell ref="Y103:AB103"/>
    <mergeCell ref="AE103:AH103"/>
    <mergeCell ref="AK103:AN103"/>
    <mergeCell ref="AQ101:AT101"/>
    <mergeCell ref="AW101:AZ101"/>
    <mergeCell ref="BC101:BF101"/>
    <mergeCell ref="BI101:BL101"/>
    <mergeCell ref="B102:K102"/>
    <mergeCell ref="M102:P102"/>
    <mergeCell ref="S102:V102"/>
    <mergeCell ref="Y102:AB102"/>
    <mergeCell ref="AE102:AH102"/>
    <mergeCell ref="AK102:AN102"/>
    <mergeCell ref="AQ104:AT104"/>
    <mergeCell ref="AW104:AZ104"/>
    <mergeCell ref="BC104:BF104"/>
    <mergeCell ref="BI104:BL104"/>
    <mergeCell ref="A105:K105"/>
    <mergeCell ref="M105:P105"/>
    <mergeCell ref="S105:V105"/>
    <mergeCell ref="Y105:AB105"/>
    <mergeCell ref="AE105:AH105"/>
    <mergeCell ref="AK105:AN105"/>
    <mergeCell ref="AQ103:AT103"/>
    <mergeCell ref="AW103:AZ103"/>
    <mergeCell ref="BC103:BF103"/>
    <mergeCell ref="BI103:BL103"/>
    <mergeCell ref="B104:K104"/>
    <mergeCell ref="M104:P104"/>
    <mergeCell ref="S104:V104"/>
    <mergeCell ref="Y104:AB104"/>
    <mergeCell ref="AE104:AH104"/>
    <mergeCell ref="AK104:AN104"/>
    <mergeCell ref="AQ106:AT106"/>
    <mergeCell ref="AW106:AZ106"/>
    <mergeCell ref="BC106:BF106"/>
    <mergeCell ref="BI106:BL106"/>
    <mergeCell ref="B107:K107"/>
    <mergeCell ref="M107:P107"/>
    <mergeCell ref="S107:V107"/>
    <mergeCell ref="Y107:AB107"/>
    <mergeCell ref="AE107:AH107"/>
    <mergeCell ref="AK107:AN107"/>
    <mergeCell ref="AQ105:AT105"/>
    <mergeCell ref="AW105:AZ105"/>
    <mergeCell ref="BC105:BF105"/>
    <mergeCell ref="BI105:BL105"/>
    <mergeCell ref="B106:K106"/>
    <mergeCell ref="M106:P106"/>
    <mergeCell ref="S106:V106"/>
    <mergeCell ref="Y106:AB106"/>
    <mergeCell ref="AE106:AH106"/>
    <mergeCell ref="AK106:AN106"/>
    <mergeCell ref="AQ108:AT108"/>
    <mergeCell ref="AW108:AZ108"/>
    <mergeCell ref="BC108:BF108"/>
    <mergeCell ref="BI108:BL108"/>
    <mergeCell ref="B109:K109"/>
    <mergeCell ref="M109:P109"/>
    <mergeCell ref="S109:V109"/>
    <mergeCell ref="Y109:AB109"/>
    <mergeCell ref="AE109:AH109"/>
    <mergeCell ref="AK109:AN109"/>
    <mergeCell ref="AQ107:AT107"/>
    <mergeCell ref="AW107:AZ107"/>
    <mergeCell ref="BC107:BF107"/>
    <mergeCell ref="BI107:BL107"/>
    <mergeCell ref="B108:K108"/>
    <mergeCell ref="M108:P108"/>
    <mergeCell ref="S108:V108"/>
    <mergeCell ref="Y108:AB108"/>
    <mergeCell ref="AE108:AH108"/>
    <mergeCell ref="AK108:AN108"/>
    <mergeCell ref="AQ110:AT110"/>
    <mergeCell ref="AW110:AZ110"/>
    <mergeCell ref="BC110:BF110"/>
    <mergeCell ref="BI110:BL110"/>
    <mergeCell ref="C111:K111"/>
    <mergeCell ref="M111:P111"/>
    <mergeCell ref="S111:V111"/>
    <mergeCell ref="Y111:AB111"/>
    <mergeCell ref="AE111:AH111"/>
    <mergeCell ref="AK111:AN111"/>
    <mergeCell ref="AQ109:AT109"/>
    <mergeCell ref="AW109:AZ109"/>
    <mergeCell ref="BC109:BF109"/>
    <mergeCell ref="BI109:BL109"/>
    <mergeCell ref="C110:K110"/>
    <mergeCell ref="M110:P110"/>
    <mergeCell ref="S110:V110"/>
    <mergeCell ref="Y110:AB110"/>
    <mergeCell ref="AE110:AH110"/>
    <mergeCell ref="AK110:AN110"/>
    <mergeCell ref="AQ112:AT112"/>
    <mergeCell ref="AW112:AZ112"/>
    <mergeCell ref="BC112:BF112"/>
    <mergeCell ref="BI112:BL112"/>
    <mergeCell ref="B113:K113"/>
    <mergeCell ref="M113:P113"/>
    <mergeCell ref="S113:V113"/>
    <mergeCell ref="Y113:AB113"/>
    <mergeCell ref="AE113:AH113"/>
    <mergeCell ref="AK113:AN113"/>
    <mergeCell ref="AQ111:AT111"/>
    <mergeCell ref="AW111:AZ111"/>
    <mergeCell ref="BC111:BF111"/>
    <mergeCell ref="BI111:BL111"/>
    <mergeCell ref="B112:K112"/>
    <mergeCell ref="M112:P112"/>
    <mergeCell ref="S112:V112"/>
    <mergeCell ref="Y112:AB112"/>
    <mergeCell ref="AE112:AH112"/>
    <mergeCell ref="AK112:AN112"/>
    <mergeCell ref="AQ114:AT114"/>
    <mergeCell ref="AW114:AZ114"/>
    <mergeCell ref="BC114:BF114"/>
    <mergeCell ref="BI114:BL114"/>
    <mergeCell ref="C115:K115"/>
    <mergeCell ref="M115:P115"/>
    <mergeCell ref="S115:V115"/>
    <mergeCell ref="Y115:AB115"/>
    <mergeCell ref="AE115:AH115"/>
    <mergeCell ref="AK115:AN115"/>
    <mergeCell ref="AQ113:AT113"/>
    <mergeCell ref="AW113:AZ113"/>
    <mergeCell ref="BC113:BF113"/>
    <mergeCell ref="BI113:BL113"/>
    <mergeCell ref="B114:K114"/>
    <mergeCell ref="M114:P114"/>
    <mergeCell ref="S114:V114"/>
    <mergeCell ref="Y114:AB114"/>
    <mergeCell ref="AE114:AH114"/>
    <mergeCell ref="AK114:AN114"/>
    <mergeCell ref="AQ116:AT116"/>
    <mergeCell ref="AW116:AZ116"/>
    <mergeCell ref="BC116:BF116"/>
    <mergeCell ref="BI116:BL116"/>
    <mergeCell ref="B117:K117"/>
    <mergeCell ref="M117:P117"/>
    <mergeCell ref="S117:V117"/>
    <mergeCell ref="Y117:AB117"/>
    <mergeCell ref="AE117:AH117"/>
    <mergeCell ref="AK117:AN117"/>
    <mergeCell ref="AQ115:AT115"/>
    <mergeCell ref="AW115:AZ115"/>
    <mergeCell ref="BC115:BF115"/>
    <mergeCell ref="BI115:BL115"/>
    <mergeCell ref="C116:K116"/>
    <mergeCell ref="M116:P116"/>
    <mergeCell ref="S116:V116"/>
    <mergeCell ref="Y116:AB116"/>
    <mergeCell ref="AE116:AH116"/>
    <mergeCell ref="AK116:AN116"/>
    <mergeCell ref="AQ118:AT118"/>
    <mergeCell ref="AW118:AZ118"/>
    <mergeCell ref="BC118:BF118"/>
    <mergeCell ref="BI118:BL118"/>
    <mergeCell ref="B119:K119"/>
    <mergeCell ref="M119:P119"/>
    <mergeCell ref="S119:V119"/>
    <mergeCell ref="Y119:AB119"/>
    <mergeCell ref="AE119:AH119"/>
    <mergeCell ref="AK119:AN119"/>
    <mergeCell ref="AQ117:AT117"/>
    <mergeCell ref="AW117:AZ117"/>
    <mergeCell ref="BC117:BF117"/>
    <mergeCell ref="BI117:BL117"/>
    <mergeCell ref="B118:K118"/>
    <mergeCell ref="M118:P118"/>
    <mergeCell ref="S118:V118"/>
    <mergeCell ref="Y118:AB118"/>
    <mergeCell ref="AE118:AH118"/>
    <mergeCell ref="AK118:AN118"/>
    <mergeCell ref="AQ121:AT121"/>
    <mergeCell ref="AW121:AZ121"/>
    <mergeCell ref="BC121:BF121"/>
    <mergeCell ref="BI121:BL121"/>
    <mergeCell ref="AQ120:AT120"/>
    <mergeCell ref="AW120:AZ120"/>
    <mergeCell ref="BC120:BF120"/>
    <mergeCell ref="BI120:BL120"/>
    <mergeCell ref="B121:K121"/>
    <mergeCell ref="M121:P121"/>
    <mergeCell ref="S121:V121"/>
    <mergeCell ref="Y121:AB121"/>
    <mergeCell ref="AE121:AH121"/>
    <mergeCell ref="AK121:AN121"/>
    <mergeCell ref="AQ119:AT119"/>
    <mergeCell ref="AW119:AZ119"/>
    <mergeCell ref="BC119:BF119"/>
    <mergeCell ref="BI119:BL119"/>
    <mergeCell ref="B120:K120"/>
    <mergeCell ref="M120:P120"/>
    <mergeCell ref="S120:V120"/>
    <mergeCell ref="Y120:AB120"/>
    <mergeCell ref="AE120:AH120"/>
    <mergeCell ref="AK120:AN120"/>
  </mergeCells>
  <phoneticPr fontId="3"/>
  <printOptions horizontalCentered="1"/>
  <pageMargins left="0.39370078740157483" right="0.39370078740157483" top="0.19685039370078741" bottom="0.19685039370078741" header="0.11811023622047245" footer="0.31496062992125984"/>
  <pageSetup paperSize="9" scale="85" fitToHeight="2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7A91-AE7E-4F07-91C9-371F4377389C}">
  <sheetPr>
    <tabColor rgb="FFFFC000"/>
    <pageSetUpPr fitToPage="1"/>
  </sheetPr>
  <dimension ref="A3:BM159"/>
  <sheetViews>
    <sheetView zoomScaleNormal="100" workbookViewId="0">
      <selection activeCell="A7" sqref="A7:K7"/>
    </sheetView>
  </sheetViews>
  <sheetFormatPr defaultColWidth="2.77734375" defaultRowHeight="10.8" x14ac:dyDescent="0.2"/>
  <cols>
    <col min="1" max="1" width="2.88671875" style="2" bestFit="1" customWidth="1"/>
    <col min="2" max="2" width="2.77734375" style="2"/>
    <col min="3" max="10" width="2.77734375" style="1"/>
    <col min="11" max="11" width="7.44140625" style="1" customWidth="1"/>
    <col min="12" max="12" width="3.6640625" style="2" customWidth="1"/>
    <col min="13" max="16" width="3.6640625" style="1" customWidth="1"/>
    <col min="17" max="17" width="3.6640625" style="2" customWidth="1"/>
    <col min="18" max="18" width="2.77734375" style="2" hidden="1" customWidth="1"/>
    <col min="19" max="22" width="2.77734375" style="1" hidden="1" customWidth="1"/>
    <col min="23" max="24" width="2.77734375" style="2" hidden="1" customWidth="1"/>
    <col min="25" max="28" width="2.77734375" style="1" hidden="1" customWidth="1"/>
    <col min="29" max="29" width="4.44140625" style="2" hidden="1" customWidth="1"/>
    <col min="30" max="30" width="3.77734375" style="2" hidden="1" customWidth="1"/>
    <col min="31" max="34" width="3.77734375" style="1" hidden="1" customWidth="1"/>
    <col min="35" max="36" width="3.77734375" style="2" hidden="1" customWidth="1"/>
    <col min="37" max="40" width="3.77734375" style="1" hidden="1" customWidth="1"/>
    <col min="41" max="41" width="3.77734375" style="2" hidden="1" customWidth="1"/>
    <col min="42" max="42" width="3.6640625" style="2" customWidth="1"/>
    <col min="43" max="46" width="3.6640625" style="1" customWidth="1"/>
    <col min="47" max="47" width="3.6640625" style="2" customWidth="1"/>
    <col min="48" max="48" width="2.77734375" style="2" hidden="1" customWidth="1"/>
    <col min="49" max="52" width="2.77734375" style="1" hidden="1" customWidth="1"/>
    <col min="53" max="53" width="2.77734375" style="2" hidden="1" customWidth="1"/>
    <col min="54" max="54" width="3.6640625" style="2" customWidth="1"/>
    <col min="55" max="58" width="3.6640625" style="1" customWidth="1"/>
    <col min="59" max="59" width="3.6640625" style="2" customWidth="1"/>
    <col min="60" max="16384" width="2.77734375" style="1"/>
  </cols>
  <sheetData>
    <row r="3" spans="1:59" ht="19.2" x14ac:dyDescent="0.2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x14ac:dyDescent="0.2">
      <c r="A4" s="79" t="s">
        <v>138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</row>
    <row r="5" spans="1:59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1.4" thickBot="1" x14ac:dyDescent="0.25">
      <c r="C6" s="2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S6" s="2"/>
      <c r="T6" s="2"/>
      <c r="U6" s="2"/>
      <c r="V6" s="2"/>
      <c r="Y6" s="2"/>
      <c r="Z6" s="2"/>
      <c r="AA6" s="2"/>
      <c r="AB6" s="2"/>
      <c r="AE6" s="2"/>
      <c r="AF6" s="2"/>
      <c r="AG6" s="2"/>
      <c r="AH6" s="2"/>
      <c r="AK6" s="2"/>
      <c r="AL6" s="3"/>
      <c r="AM6" s="3"/>
      <c r="AN6" s="3"/>
      <c r="AO6" s="3"/>
      <c r="AQ6" s="2"/>
      <c r="AR6" s="2"/>
      <c r="AS6" s="2"/>
      <c r="AT6" s="2"/>
      <c r="AV6" s="88"/>
      <c r="AW6" s="88"/>
      <c r="AX6" s="88"/>
      <c r="AY6" s="88"/>
      <c r="AZ6" s="88"/>
      <c r="BA6" s="88"/>
      <c r="BB6" s="88" t="s">
        <v>1</v>
      </c>
      <c r="BC6" s="88"/>
      <c r="BD6" s="88"/>
      <c r="BE6" s="88"/>
      <c r="BF6" s="88"/>
      <c r="BG6" s="88"/>
    </row>
    <row r="7" spans="1:59" ht="11.4" thickBot="1" x14ac:dyDescent="0.25">
      <c r="A7" s="76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7"/>
      <c r="L7" s="81" t="s">
        <v>3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 t="s">
        <v>4</v>
      </c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76" t="s">
        <v>5</v>
      </c>
      <c r="AQ7" s="74"/>
      <c r="AR7" s="74"/>
      <c r="AS7" s="74"/>
      <c r="AT7" s="74"/>
      <c r="AU7" s="77"/>
      <c r="AV7" s="89" t="s">
        <v>6</v>
      </c>
      <c r="AW7" s="90"/>
      <c r="AX7" s="90"/>
      <c r="AY7" s="90"/>
      <c r="AZ7" s="90"/>
      <c r="BA7" s="91"/>
      <c r="BB7" s="89" t="s">
        <v>7</v>
      </c>
      <c r="BC7" s="90"/>
      <c r="BD7" s="90"/>
      <c r="BE7" s="90"/>
      <c r="BF7" s="90"/>
      <c r="BG7" s="91"/>
    </row>
    <row r="8" spans="1:59" ht="11.4" thickBot="1" x14ac:dyDescent="0.25">
      <c r="A8" s="76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7"/>
      <c r="L8" s="4"/>
      <c r="M8" s="74" t="s">
        <v>9</v>
      </c>
      <c r="N8" s="74"/>
      <c r="O8" s="74"/>
      <c r="P8" s="74"/>
      <c r="Q8" s="5"/>
      <c r="R8" s="4"/>
      <c r="S8" s="74" t="s">
        <v>10</v>
      </c>
      <c r="T8" s="74"/>
      <c r="U8" s="74"/>
      <c r="V8" s="74"/>
      <c r="W8" s="5"/>
      <c r="X8" s="76" t="s">
        <v>11</v>
      </c>
      <c r="Y8" s="74"/>
      <c r="Z8" s="74"/>
      <c r="AA8" s="74"/>
      <c r="AB8" s="74"/>
      <c r="AC8" s="77"/>
      <c r="AD8" s="4"/>
      <c r="AE8" s="74" t="s">
        <v>12</v>
      </c>
      <c r="AF8" s="74"/>
      <c r="AG8" s="74"/>
      <c r="AH8" s="74"/>
      <c r="AI8" s="5"/>
      <c r="AJ8" s="4"/>
      <c r="AK8" s="74" t="s">
        <v>13</v>
      </c>
      <c r="AL8" s="74"/>
      <c r="AM8" s="74"/>
      <c r="AN8" s="74"/>
      <c r="AO8" s="5"/>
      <c r="AP8" s="4"/>
      <c r="AQ8" s="74" t="s">
        <v>14</v>
      </c>
      <c r="AR8" s="74"/>
      <c r="AS8" s="74"/>
      <c r="AT8" s="74"/>
      <c r="AU8" s="5"/>
      <c r="AV8" s="92"/>
      <c r="AW8" s="88"/>
      <c r="AX8" s="88"/>
      <c r="AY8" s="88"/>
      <c r="AZ8" s="88"/>
      <c r="BA8" s="93"/>
      <c r="BB8" s="92"/>
      <c r="BC8" s="88"/>
      <c r="BD8" s="88"/>
      <c r="BE8" s="88"/>
      <c r="BF8" s="88"/>
      <c r="BG8" s="93"/>
    </row>
    <row r="9" spans="1:59" x14ac:dyDescent="0.2">
      <c r="A9" s="63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5"/>
      <c r="L9" s="6"/>
      <c r="M9" s="7"/>
      <c r="N9" s="7"/>
      <c r="O9" s="7"/>
      <c r="P9" s="7"/>
      <c r="Q9" s="8"/>
      <c r="R9" s="6"/>
      <c r="S9" s="7"/>
      <c r="T9" s="7"/>
      <c r="U9" s="7"/>
      <c r="V9" s="7"/>
      <c r="W9" s="8"/>
      <c r="X9" s="6"/>
      <c r="Y9" s="7"/>
      <c r="Z9" s="7"/>
      <c r="AA9" s="7"/>
      <c r="AB9" s="7"/>
      <c r="AC9" s="8"/>
      <c r="AD9" s="6"/>
      <c r="AE9" s="7"/>
      <c r="AF9" s="7"/>
      <c r="AG9" s="7"/>
      <c r="AH9" s="7"/>
      <c r="AI9" s="8"/>
      <c r="AJ9" s="6"/>
      <c r="AK9" s="7"/>
      <c r="AL9" s="7"/>
      <c r="AM9" s="7"/>
      <c r="AN9" s="7"/>
      <c r="AO9" s="8"/>
      <c r="AP9" s="6"/>
      <c r="AQ9" s="7"/>
      <c r="AR9" s="7"/>
      <c r="AS9" s="7"/>
      <c r="AT9" s="7"/>
      <c r="AU9" s="8"/>
      <c r="AV9" s="6"/>
      <c r="AW9" s="7"/>
      <c r="AX9" s="7"/>
      <c r="AY9" s="7"/>
      <c r="AZ9" s="7"/>
      <c r="BA9" s="8"/>
      <c r="BB9" s="6"/>
      <c r="BC9" s="7"/>
      <c r="BD9" s="7"/>
      <c r="BE9" s="7"/>
      <c r="BF9" s="7"/>
      <c r="BG9" s="8"/>
    </row>
    <row r="10" spans="1:59" x14ac:dyDescent="0.2">
      <c r="A10" s="75" t="s">
        <v>16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</row>
    <row r="11" spans="1:59" x14ac:dyDescent="0.2">
      <c r="A11" s="9">
        <v>1</v>
      </c>
      <c r="B11" s="57" t="s">
        <v>17</v>
      </c>
      <c r="C11" s="57"/>
      <c r="D11" s="57"/>
      <c r="E11" s="57"/>
      <c r="F11" s="57"/>
      <c r="G11" s="57"/>
      <c r="H11" s="57"/>
      <c r="I11" s="57"/>
      <c r="J11" s="57"/>
      <c r="K11" s="58"/>
      <c r="L11" s="9"/>
      <c r="M11" s="55"/>
      <c r="N11" s="55"/>
      <c r="O11" s="55"/>
      <c r="P11" s="55"/>
      <c r="Q11" s="10"/>
      <c r="R11" s="9"/>
      <c r="S11" s="55"/>
      <c r="T11" s="55"/>
      <c r="U11" s="55"/>
      <c r="V11" s="55"/>
      <c r="W11" s="10"/>
      <c r="X11" s="9"/>
      <c r="Y11" s="55"/>
      <c r="Z11" s="55"/>
      <c r="AA11" s="55"/>
      <c r="AB11" s="55"/>
      <c r="AC11" s="10"/>
      <c r="AD11" s="9"/>
      <c r="AE11" s="55"/>
      <c r="AF11" s="55"/>
      <c r="AG11" s="55"/>
      <c r="AH11" s="55"/>
      <c r="AI11" s="10"/>
      <c r="AJ11" s="9"/>
      <c r="AK11" s="55"/>
      <c r="AL11" s="55"/>
      <c r="AM11" s="55"/>
      <c r="AN11" s="55"/>
      <c r="AO11" s="10"/>
      <c r="AP11" s="9"/>
      <c r="AQ11" s="55"/>
      <c r="AR11" s="55"/>
      <c r="AS11" s="55"/>
      <c r="AT11" s="55"/>
      <c r="AU11" s="10"/>
      <c r="AV11" s="9"/>
      <c r="AW11" s="55"/>
      <c r="AX11" s="55"/>
      <c r="AY11" s="55"/>
      <c r="AZ11" s="55"/>
      <c r="BA11" s="10"/>
      <c r="BB11" s="9"/>
      <c r="BC11" s="55"/>
      <c r="BD11" s="55"/>
      <c r="BE11" s="55"/>
      <c r="BF11" s="55"/>
      <c r="BG11" s="10"/>
    </row>
    <row r="12" spans="1:59" hidden="1" x14ac:dyDescent="0.2">
      <c r="A12" s="9"/>
      <c r="B12" s="11" t="s">
        <v>18</v>
      </c>
      <c r="C12" s="57" t="s">
        <v>19</v>
      </c>
      <c r="D12" s="57"/>
      <c r="E12" s="57"/>
      <c r="F12" s="57"/>
      <c r="G12" s="57"/>
      <c r="H12" s="57"/>
      <c r="I12" s="57"/>
      <c r="J12" s="57"/>
      <c r="K12" s="58"/>
      <c r="L12" s="12" t="s">
        <v>20</v>
      </c>
      <c r="M12" s="56">
        <v>0</v>
      </c>
      <c r="N12" s="56"/>
      <c r="O12" s="56"/>
      <c r="P12" s="56"/>
      <c r="Q12" s="13" t="s">
        <v>21</v>
      </c>
      <c r="R12" s="12" t="s">
        <v>20</v>
      </c>
      <c r="S12" s="56">
        <v>0</v>
      </c>
      <c r="T12" s="56"/>
      <c r="U12" s="56"/>
      <c r="V12" s="56"/>
      <c r="W12" s="13" t="s">
        <v>21</v>
      </c>
      <c r="X12" s="12" t="s">
        <v>20</v>
      </c>
      <c r="Y12" s="56">
        <f>SUM(M12,S12)</f>
        <v>0</v>
      </c>
      <c r="Z12" s="56"/>
      <c r="AA12" s="56"/>
      <c r="AB12" s="56"/>
      <c r="AC12" s="13" t="s">
        <v>21</v>
      </c>
      <c r="AD12" s="12" t="s">
        <v>20</v>
      </c>
      <c r="AE12" s="56">
        <v>0</v>
      </c>
      <c r="AF12" s="56"/>
      <c r="AG12" s="56"/>
      <c r="AH12" s="56"/>
      <c r="AI12" s="13" t="s">
        <v>21</v>
      </c>
      <c r="AJ12" s="12" t="s">
        <v>20</v>
      </c>
      <c r="AK12" s="56">
        <f>SUM(AE12)</f>
        <v>0</v>
      </c>
      <c r="AL12" s="56"/>
      <c r="AM12" s="56"/>
      <c r="AN12" s="56"/>
      <c r="AO12" s="13" t="s">
        <v>21</v>
      </c>
      <c r="AP12" s="12" t="s">
        <v>20</v>
      </c>
      <c r="AQ12" s="56">
        <v>0</v>
      </c>
      <c r="AR12" s="56"/>
      <c r="AS12" s="56"/>
      <c r="AT12" s="56"/>
      <c r="AU12" s="13" t="s">
        <v>21</v>
      </c>
      <c r="AV12" s="12" t="s">
        <v>20</v>
      </c>
      <c r="AW12" s="56">
        <f>AK12+S12+AE12</f>
        <v>0</v>
      </c>
      <c r="AX12" s="56"/>
      <c r="AY12" s="56"/>
      <c r="AZ12" s="56"/>
      <c r="BA12" s="13" t="s">
        <v>21</v>
      </c>
      <c r="BB12" s="12" t="s">
        <v>20</v>
      </c>
      <c r="BC12" s="56">
        <f t="shared" ref="BC12:BC17" si="0">AQ12+Y12+AK12</f>
        <v>0</v>
      </c>
      <c r="BD12" s="56"/>
      <c r="BE12" s="56"/>
      <c r="BF12" s="56"/>
      <c r="BG12" s="13" t="s">
        <v>21</v>
      </c>
    </row>
    <row r="13" spans="1:59" hidden="1" x14ac:dyDescent="0.2">
      <c r="A13" s="9"/>
      <c r="B13" s="11" t="s">
        <v>22</v>
      </c>
      <c r="C13" s="57" t="s">
        <v>23</v>
      </c>
      <c r="D13" s="57"/>
      <c r="E13" s="57"/>
      <c r="F13" s="57"/>
      <c r="G13" s="57"/>
      <c r="H13" s="57"/>
      <c r="I13" s="57"/>
      <c r="J13" s="57"/>
      <c r="K13" s="58"/>
      <c r="L13" s="12" t="s">
        <v>20</v>
      </c>
      <c r="M13" s="56">
        <v>0</v>
      </c>
      <c r="N13" s="56"/>
      <c r="O13" s="56"/>
      <c r="P13" s="56"/>
      <c r="Q13" s="13" t="s">
        <v>21</v>
      </c>
      <c r="R13" s="12" t="s">
        <v>20</v>
      </c>
      <c r="S13" s="56">
        <v>0</v>
      </c>
      <c r="T13" s="56"/>
      <c r="U13" s="56"/>
      <c r="V13" s="56"/>
      <c r="W13" s="13" t="s">
        <v>21</v>
      </c>
      <c r="X13" s="12" t="s">
        <v>20</v>
      </c>
      <c r="Y13" s="56">
        <f t="shared" ref="Y13:Y55" si="1">SUM(M13,S13)</f>
        <v>0</v>
      </c>
      <c r="Z13" s="56"/>
      <c r="AA13" s="56"/>
      <c r="AB13" s="56"/>
      <c r="AC13" s="13" t="s">
        <v>21</v>
      </c>
      <c r="AD13" s="12" t="s">
        <v>20</v>
      </c>
      <c r="AE13" s="56">
        <v>0</v>
      </c>
      <c r="AF13" s="56"/>
      <c r="AG13" s="56"/>
      <c r="AH13" s="56"/>
      <c r="AI13" s="13" t="s">
        <v>21</v>
      </c>
      <c r="AJ13" s="12" t="s">
        <v>20</v>
      </c>
      <c r="AK13" s="56">
        <f t="shared" ref="AK13:AK56" si="2">SUM(AE13)</f>
        <v>0</v>
      </c>
      <c r="AL13" s="56"/>
      <c r="AM13" s="56"/>
      <c r="AN13" s="56"/>
      <c r="AO13" s="13" t="s">
        <v>21</v>
      </c>
      <c r="AP13" s="12" t="s">
        <v>20</v>
      </c>
      <c r="AQ13" s="56">
        <v>0</v>
      </c>
      <c r="AR13" s="56"/>
      <c r="AS13" s="56"/>
      <c r="AT13" s="56"/>
      <c r="AU13" s="13" t="s">
        <v>21</v>
      </c>
      <c r="AV13" s="12" t="s">
        <v>20</v>
      </c>
      <c r="AW13" s="56">
        <f>AK13+S13+AE13</f>
        <v>0</v>
      </c>
      <c r="AX13" s="56"/>
      <c r="AY13" s="56"/>
      <c r="AZ13" s="56"/>
      <c r="BA13" s="13" t="s">
        <v>21</v>
      </c>
      <c r="BB13" s="12" t="s">
        <v>20</v>
      </c>
      <c r="BC13" s="56">
        <f t="shared" si="0"/>
        <v>0</v>
      </c>
      <c r="BD13" s="56"/>
      <c r="BE13" s="56"/>
      <c r="BF13" s="56"/>
      <c r="BG13" s="13" t="s">
        <v>21</v>
      </c>
    </row>
    <row r="14" spans="1:59" x14ac:dyDescent="0.2">
      <c r="A14" s="9"/>
      <c r="B14" s="11" t="s">
        <v>18</v>
      </c>
      <c r="C14" s="57" t="s">
        <v>24</v>
      </c>
      <c r="D14" s="57"/>
      <c r="E14" s="57"/>
      <c r="F14" s="57"/>
      <c r="G14" s="57"/>
      <c r="H14" s="57"/>
      <c r="I14" s="57"/>
      <c r="J14" s="57"/>
      <c r="K14" s="58"/>
      <c r="L14" s="12" t="s">
        <v>20</v>
      </c>
      <c r="M14" s="56">
        <f>SUM(M15:P16)</f>
        <v>25181000</v>
      </c>
      <c r="N14" s="56"/>
      <c r="O14" s="56"/>
      <c r="P14" s="56"/>
      <c r="Q14" s="13" t="s">
        <v>21</v>
      </c>
      <c r="R14" s="12" t="s">
        <v>20</v>
      </c>
      <c r="S14" s="56">
        <f>SUM(S15:V15)</f>
        <v>0</v>
      </c>
      <c r="T14" s="56"/>
      <c r="U14" s="56"/>
      <c r="V14" s="56"/>
      <c r="W14" s="13" t="s">
        <v>21</v>
      </c>
      <c r="X14" s="12" t="s">
        <v>20</v>
      </c>
      <c r="Y14" s="56">
        <f t="shared" si="1"/>
        <v>25181000</v>
      </c>
      <c r="Z14" s="56"/>
      <c r="AA14" s="56"/>
      <c r="AB14" s="56"/>
      <c r="AC14" s="13" t="s">
        <v>21</v>
      </c>
      <c r="AD14" s="12" t="s">
        <v>20</v>
      </c>
      <c r="AE14" s="56">
        <f>SUM(AE15:AH15)</f>
        <v>0</v>
      </c>
      <c r="AF14" s="56"/>
      <c r="AG14" s="56"/>
      <c r="AH14" s="56"/>
      <c r="AI14" s="13" t="s">
        <v>21</v>
      </c>
      <c r="AJ14" s="12" t="s">
        <v>20</v>
      </c>
      <c r="AK14" s="56">
        <f t="shared" si="2"/>
        <v>0</v>
      </c>
      <c r="AL14" s="56"/>
      <c r="AM14" s="56"/>
      <c r="AN14" s="56"/>
      <c r="AO14" s="13" t="s">
        <v>21</v>
      </c>
      <c r="AP14" s="12" t="s">
        <v>20</v>
      </c>
      <c r="AQ14" s="56">
        <f>SUM(AQ15:AT15)</f>
        <v>4819000</v>
      </c>
      <c r="AR14" s="56"/>
      <c r="AS14" s="56"/>
      <c r="AT14" s="56"/>
      <c r="AU14" s="13" t="s">
        <v>21</v>
      </c>
      <c r="AV14" s="12" t="s">
        <v>20</v>
      </c>
      <c r="AW14" s="56">
        <f>AK14+S14+AE14</f>
        <v>0</v>
      </c>
      <c r="AX14" s="56"/>
      <c r="AY14" s="56"/>
      <c r="AZ14" s="56"/>
      <c r="BA14" s="13" t="s">
        <v>21</v>
      </c>
      <c r="BB14" s="12" t="s">
        <v>20</v>
      </c>
      <c r="BC14" s="56">
        <f>AQ14+Y14+AK14</f>
        <v>30000000</v>
      </c>
      <c r="BD14" s="56"/>
      <c r="BE14" s="56"/>
      <c r="BF14" s="56"/>
      <c r="BG14" s="13" t="s">
        <v>21</v>
      </c>
    </row>
    <row r="15" spans="1:59" x14ac:dyDescent="0.2">
      <c r="A15" s="9"/>
      <c r="B15" s="11"/>
      <c r="C15" s="14"/>
      <c r="D15" s="14"/>
      <c r="E15" s="57" t="s">
        <v>25</v>
      </c>
      <c r="F15" s="57"/>
      <c r="G15" s="57"/>
      <c r="H15" s="57"/>
      <c r="I15" s="57"/>
      <c r="J15" s="57"/>
      <c r="K15" s="58"/>
      <c r="L15" s="9"/>
      <c r="M15" s="55">
        <v>581000</v>
      </c>
      <c r="N15" s="55"/>
      <c r="O15" s="55"/>
      <c r="P15" s="55"/>
      <c r="Q15" s="10"/>
      <c r="R15" s="9"/>
      <c r="S15" s="55">
        <v>0</v>
      </c>
      <c r="T15" s="55"/>
      <c r="U15" s="55"/>
      <c r="V15" s="55"/>
      <c r="W15" s="10"/>
      <c r="X15" s="9"/>
      <c r="Y15" s="55">
        <f t="shared" si="1"/>
        <v>581000</v>
      </c>
      <c r="Z15" s="55"/>
      <c r="AA15" s="55"/>
      <c r="AB15" s="55"/>
      <c r="AC15" s="10"/>
      <c r="AD15" s="9"/>
      <c r="AE15" s="55"/>
      <c r="AF15" s="55"/>
      <c r="AG15" s="55"/>
      <c r="AH15" s="55"/>
      <c r="AI15" s="10"/>
      <c r="AJ15" s="9"/>
      <c r="AK15" s="55">
        <f t="shared" si="2"/>
        <v>0</v>
      </c>
      <c r="AL15" s="55"/>
      <c r="AM15" s="55"/>
      <c r="AN15" s="55"/>
      <c r="AO15" s="10"/>
      <c r="AP15" s="9"/>
      <c r="AQ15" s="55">
        <v>4819000</v>
      </c>
      <c r="AR15" s="55"/>
      <c r="AS15" s="55"/>
      <c r="AT15" s="55"/>
      <c r="AU15" s="10"/>
      <c r="AV15" s="9"/>
      <c r="AW15" s="56">
        <f>AK15+S15+AE15</f>
        <v>0</v>
      </c>
      <c r="AX15" s="56"/>
      <c r="AY15" s="56"/>
      <c r="AZ15" s="56"/>
      <c r="BA15" s="10"/>
      <c r="BB15" s="9"/>
      <c r="BC15" s="53">
        <f t="shared" si="0"/>
        <v>5400000</v>
      </c>
      <c r="BD15" s="53"/>
      <c r="BE15" s="53"/>
      <c r="BF15" s="53"/>
      <c r="BG15" s="10"/>
    </row>
    <row r="16" spans="1:59" x14ac:dyDescent="0.2">
      <c r="A16" s="9"/>
      <c r="B16" s="11"/>
      <c r="C16" s="14"/>
      <c r="D16" s="14"/>
      <c r="E16" s="57" t="s">
        <v>26</v>
      </c>
      <c r="F16" s="57"/>
      <c r="G16" s="57"/>
      <c r="H16" s="57"/>
      <c r="I16" s="57"/>
      <c r="J16" s="57"/>
      <c r="K16" s="58"/>
      <c r="L16" s="9"/>
      <c r="M16" s="55">
        <v>24600000</v>
      </c>
      <c r="N16" s="55"/>
      <c r="O16" s="55"/>
      <c r="P16" s="55"/>
      <c r="Q16" s="10"/>
      <c r="R16" s="9"/>
      <c r="S16" s="15"/>
      <c r="T16" s="15"/>
      <c r="U16" s="15"/>
      <c r="V16" s="15"/>
      <c r="W16" s="10"/>
      <c r="X16" s="9"/>
      <c r="Y16" s="55">
        <f t="shared" si="1"/>
        <v>24600000</v>
      </c>
      <c r="Z16" s="55"/>
      <c r="AA16" s="55"/>
      <c r="AB16" s="55"/>
      <c r="AC16" s="10"/>
      <c r="AD16" s="9"/>
      <c r="AE16" s="15"/>
      <c r="AF16" s="15"/>
      <c r="AG16" s="15"/>
      <c r="AH16" s="15"/>
      <c r="AI16" s="10"/>
      <c r="AJ16" s="9"/>
      <c r="AK16" s="15"/>
      <c r="AL16" s="15"/>
      <c r="AM16" s="15"/>
      <c r="AN16" s="15"/>
      <c r="AO16" s="10"/>
      <c r="AP16" s="9"/>
      <c r="AQ16" s="55">
        <v>0</v>
      </c>
      <c r="AR16" s="55"/>
      <c r="AS16" s="55"/>
      <c r="AT16" s="55"/>
      <c r="AU16" s="10"/>
      <c r="AV16" s="9"/>
      <c r="AW16" s="16"/>
      <c r="AX16" s="16"/>
      <c r="AY16" s="16"/>
      <c r="AZ16" s="16"/>
      <c r="BA16" s="10"/>
      <c r="BB16" s="9"/>
      <c r="BC16" s="59">
        <f t="shared" si="0"/>
        <v>24600000</v>
      </c>
      <c r="BD16" s="59"/>
      <c r="BE16" s="59"/>
      <c r="BF16" s="59"/>
      <c r="BG16" s="10"/>
    </row>
    <row r="17" spans="1:59" x14ac:dyDescent="0.2">
      <c r="A17" s="9"/>
      <c r="B17" s="11" t="s">
        <v>22</v>
      </c>
      <c r="C17" s="57" t="s">
        <v>27</v>
      </c>
      <c r="D17" s="57"/>
      <c r="E17" s="57"/>
      <c r="F17" s="57"/>
      <c r="G17" s="57"/>
      <c r="H17" s="57"/>
      <c r="I17" s="57"/>
      <c r="J17" s="57"/>
      <c r="K17" s="58"/>
      <c r="L17" s="12" t="s">
        <v>20</v>
      </c>
      <c r="M17" s="56">
        <v>165000</v>
      </c>
      <c r="N17" s="56"/>
      <c r="O17" s="56"/>
      <c r="P17" s="56"/>
      <c r="Q17" s="13" t="s">
        <v>21</v>
      </c>
      <c r="R17" s="12" t="s">
        <v>20</v>
      </c>
      <c r="S17" s="56">
        <v>0</v>
      </c>
      <c r="T17" s="56"/>
      <c r="U17" s="56"/>
      <c r="V17" s="56"/>
      <c r="W17" s="13" t="s">
        <v>21</v>
      </c>
      <c r="X17" s="12" t="s">
        <v>20</v>
      </c>
      <c r="Y17" s="56">
        <f>SUM(M17,S17)</f>
        <v>165000</v>
      </c>
      <c r="Z17" s="56"/>
      <c r="AA17" s="56"/>
      <c r="AB17" s="56"/>
      <c r="AC17" s="13" t="s">
        <v>21</v>
      </c>
      <c r="AD17" s="12" t="s">
        <v>20</v>
      </c>
      <c r="AE17" s="56">
        <v>0</v>
      </c>
      <c r="AF17" s="56"/>
      <c r="AG17" s="56"/>
      <c r="AH17" s="56"/>
      <c r="AI17" s="13" t="s">
        <v>21</v>
      </c>
      <c r="AJ17" s="12" t="s">
        <v>20</v>
      </c>
      <c r="AK17" s="56">
        <v>0</v>
      </c>
      <c r="AL17" s="56"/>
      <c r="AM17" s="56"/>
      <c r="AN17" s="56"/>
      <c r="AO17" s="13" t="s">
        <v>21</v>
      </c>
      <c r="AP17" s="12" t="s">
        <v>20</v>
      </c>
      <c r="AQ17" s="56">
        <v>165000</v>
      </c>
      <c r="AR17" s="56"/>
      <c r="AS17" s="56"/>
      <c r="AT17" s="56"/>
      <c r="AU17" s="13" t="s">
        <v>21</v>
      </c>
      <c r="AV17" s="12" t="s">
        <v>20</v>
      </c>
      <c r="AW17" s="56">
        <f>AK17+S17+AE17</f>
        <v>0</v>
      </c>
      <c r="AX17" s="56"/>
      <c r="AY17" s="56"/>
      <c r="AZ17" s="56"/>
      <c r="BA17" s="13" t="s">
        <v>21</v>
      </c>
      <c r="BB17" s="12" t="s">
        <v>20</v>
      </c>
      <c r="BC17" s="56">
        <f t="shared" si="0"/>
        <v>330000</v>
      </c>
      <c r="BD17" s="56"/>
      <c r="BE17" s="56"/>
      <c r="BF17" s="56"/>
      <c r="BG17" s="13" t="s">
        <v>21</v>
      </c>
    </row>
    <row r="18" spans="1:59" x14ac:dyDescent="0.2">
      <c r="A18" s="9"/>
      <c r="B18" s="11" t="s">
        <v>28</v>
      </c>
      <c r="C18" s="57" t="s">
        <v>29</v>
      </c>
      <c r="D18" s="57"/>
      <c r="E18" s="57"/>
      <c r="F18" s="57"/>
      <c r="G18" s="57"/>
      <c r="H18" s="57"/>
      <c r="I18" s="57"/>
      <c r="J18" s="57"/>
      <c r="K18" s="58"/>
      <c r="L18" s="12" t="s">
        <v>20</v>
      </c>
      <c r="M18" s="56">
        <v>400000</v>
      </c>
      <c r="N18" s="56"/>
      <c r="O18" s="56"/>
      <c r="P18" s="56"/>
      <c r="Q18" s="13" t="s">
        <v>21</v>
      </c>
      <c r="R18" s="12" t="s">
        <v>20</v>
      </c>
      <c r="S18" s="56">
        <v>0</v>
      </c>
      <c r="T18" s="56"/>
      <c r="U18" s="56"/>
      <c r="V18" s="56"/>
      <c r="W18" s="13" t="s">
        <v>21</v>
      </c>
      <c r="X18" s="12" t="s">
        <v>20</v>
      </c>
      <c r="Y18" s="56">
        <f t="shared" si="1"/>
        <v>400000</v>
      </c>
      <c r="Z18" s="56"/>
      <c r="AA18" s="56"/>
      <c r="AB18" s="56"/>
      <c r="AC18" s="13" t="s">
        <v>21</v>
      </c>
      <c r="AD18" s="12" t="s">
        <v>20</v>
      </c>
      <c r="AE18" s="56">
        <v>0</v>
      </c>
      <c r="AF18" s="56"/>
      <c r="AG18" s="56"/>
      <c r="AH18" s="56"/>
      <c r="AI18" s="13" t="s">
        <v>21</v>
      </c>
      <c r="AJ18" s="12" t="s">
        <v>20</v>
      </c>
      <c r="AK18" s="56">
        <f t="shared" si="2"/>
        <v>0</v>
      </c>
      <c r="AL18" s="56"/>
      <c r="AM18" s="56"/>
      <c r="AN18" s="56"/>
      <c r="AO18" s="13" t="s">
        <v>21</v>
      </c>
      <c r="AP18" s="12" t="s">
        <v>20</v>
      </c>
      <c r="AQ18" s="56">
        <v>0</v>
      </c>
      <c r="AR18" s="56"/>
      <c r="AS18" s="56"/>
      <c r="AT18" s="56"/>
      <c r="AU18" s="13" t="s">
        <v>21</v>
      </c>
      <c r="AV18" s="12" t="s">
        <v>20</v>
      </c>
      <c r="AW18" s="56">
        <f>SUM(AK18,S18,AE18)</f>
        <v>0</v>
      </c>
      <c r="AX18" s="56"/>
      <c r="AY18" s="56"/>
      <c r="AZ18" s="56"/>
      <c r="BA18" s="13" t="s">
        <v>21</v>
      </c>
      <c r="BB18" s="12" t="s">
        <v>20</v>
      </c>
      <c r="BC18" s="56">
        <f>SUM(AQ18,Y18,AK18)</f>
        <v>400000</v>
      </c>
      <c r="BD18" s="56"/>
      <c r="BE18" s="56"/>
      <c r="BF18" s="56"/>
      <c r="BG18" s="13" t="s">
        <v>21</v>
      </c>
    </row>
    <row r="19" spans="1:59" x14ac:dyDescent="0.2">
      <c r="A19" s="9"/>
      <c r="B19" s="11" t="s">
        <v>115</v>
      </c>
      <c r="C19" s="57" t="s">
        <v>30</v>
      </c>
      <c r="D19" s="57"/>
      <c r="E19" s="57"/>
      <c r="F19" s="57"/>
      <c r="G19" s="57"/>
      <c r="H19" s="57"/>
      <c r="I19" s="57"/>
      <c r="J19" s="57"/>
      <c r="K19" s="58"/>
      <c r="L19" s="12" t="s">
        <v>20</v>
      </c>
      <c r="M19" s="56">
        <f>SUM(M20:P22)</f>
        <v>81567000</v>
      </c>
      <c r="N19" s="56"/>
      <c r="O19" s="56"/>
      <c r="P19" s="56"/>
      <c r="Q19" s="13" t="s">
        <v>21</v>
      </c>
      <c r="R19" s="12" t="s">
        <v>20</v>
      </c>
      <c r="S19" s="56">
        <v>0</v>
      </c>
      <c r="T19" s="56"/>
      <c r="U19" s="56"/>
      <c r="V19" s="56"/>
      <c r="W19" s="13" t="s">
        <v>21</v>
      </c>
      <c r="X19" s="12" t="s">
        <v>20</v>
      </c>
      <c r="Y19" s="56">
        <f>Y20+Y21+Y22</f>
        <v>81567000</v>
      </c>
      <c r="Z19" s="56"/>
      <c r="AA19" s="56"/>
      <c r="AB19" s="56"/>
      <c r="AC19" s="13" t="s">
        <v>21</v>
      </c>
      <c r="AD19" s="12" t="s">
        <v>20</v>
      </c>
      <c r="AE19" s="56">
        <f>SUM(AE20:AH22)</f>
        <v>0</v>
      </c>
      <c r="AF19" s="56"/>
      <c r="AG19" s="56"/>
      <c r="AH19" s="56"/>
      <c r="AI19" s="13" t="s">
        <v>21</v>
      </c>
      <c r="AJ19" s="12" t="s">
        <v>20</v>
      </c>
      <c r="AK19" s="56">
        <f t="shared" si="2"/>
        <v>0</v>
      </c>
      <c r="AL19" s="56"/>
      <c r="AM19" s="56"/>
      <c r="AN19" s="56"/>
      <c r="AO19" s="13" t="s">
        <v>21</v>
      </c>
      <c r="AP19" s="12" t="s">
        <v>20</v>
      </c>
      <c r="AQ19" s="56">
        <f>SUM(AQ20:AT22)</f>
        <v>600000</v>
      </c>
      <c r="AR19" s="56"/>
      <c r="AS19" s="56"/>
      <c r="AT19" s="56"/>
      <c r="AU19" s="13" t="s">
        <v>21</v>
      </c>
      <c r="AV19" s="12" t="s">
        <v>20</v>
      </c>
      <c r="AW19" s="56">
        <f>SUM(AW20:AZ22)</f>
        <v>0</v>
      </c>
      <c r="AX19" s="56"/>
      <c r="AY19" s="56"/>
      <c r="AZ19" s="56"/>
      <c r="BA19" s="13" t="s">
        <v>21</v>
      </c>
      <c r="BB19" s="12" t="s">
        <v>20</v>
      </c>
      <c r="BC19" s="56">
        <f>BC20+BC21+BC22</f>
        <v>82167000</v>
      </c>
      <c r="BD19" s="56"/>
      <c r="BE19" s="56"/>
      <c r="BF19" s="56"/>
      <c r="BG19" s="13" t="s">
        <v>21</v>
      </c>
    </row>
    <row r="20" spans="1:59" x14ac:dyDescent="0.2">
      <c r="A20" s="9"/>
      <c r="B20" s="11"/>
      <c r="C20" s="14"/>
      <c r="D20" s="14"/>
      <c r="E20" s="57" t="s">
        <v>30</v>
      </c>
      <c r="F20" s="57"/>
      <c r="G20" s="57"/>
      <c r="H20" s="57"/>
      <c r="I20" s="57"/>
      <c r="J20" s="57"/>
      <c r="K20" s="58"/>
      <c r="L20" s="9"/>
      <c r="M20" s="70">
        <v>0</v>
      </c>
      <c r="N20" s="70"/>
      <c r="O20" s="70"/>
      <c r="P20" s="70"/>
      <c r="Q20" s="10"/>
      <c r="R20" s="9"/>
      <c r="S20" s="55">
        <v>0</v>
      </c>
      <c r="T20" s="55"/>
      <c r="U20" s="55"/>
      <c r="V20" s="55"/>
      <c r="W20" s="10"/>
      <c r="X20" s="9"/>
      <c r="Y20" s="71">
        <f>M20+S20</f>
        <v>0</v>
      </c>
      <c r="Z20" s="71"/>
      <c r="AA20" s="71"/>
      <c r="AB20" s="71"/>
      <c r="AC20" s="10"/>
      <c r="AD20" s="9"/>
      <c r="AE20" s="55"/>
      <c r="AF20" s="55"/>
      <c r="AG20" s="55"/>
      <c r="AH20" s="55"/>
      <c r="AI20" s="10"/>
      <c r="AJ20" s="9"/>
      <c r="AK20" s="55">
        <f t="shared" si="2"/>
        <v>0</v>
      </c>
      <c r="AL20" s="55"/>
      <c r="AM20" s="55"/>
      <c r="AN20" s="55"/>
      <c r="AO20" s="10"/>
      <c r="AP20" s="9"/>
      <c r="AQ20" s="70"/>
      <c r="AR20" s="70"/>
      <c r="AS20" s="70"/>
      <c r="AT20" s="70"/>
      <c r="AU20" s="10"/>
      <c r="AV20" s="9"/>
      <c r="AW20" s="83">
        <v>0</v>
      </c>
      <c r="AX20" s="83"/>
      <c r="AY20" s="83"/>
      <c r="AZ20" s="83"/>
      <c r="BA20" s="10"/>
      <c r="BB20" s="9"/>
      <c r="BC20" s="87">
        <f>Y20+AQ20</f>
        <v>0</v>
      </c>
      <c r="BD20" s="83"/>
      <c r="BE20" s="83"/>
      <c r="BF20" s="83"/>
      <c r="BG20" s="10"/>
    </row>
    <row r="21" spans="1:59" x14ac:dyDescent="0.2">
      <c r="A21" s="9"/>
      <c r="B21" s="11"/>
      <c r="C21" s="14"/>
      <c r="D21" s="14"/>
      <c r="E21" s="57" t="s">
        <v>31</v>
      </c>
      <c r="F21" s="57"/>
      <c r="G21" s="57"/>
      <c r="H21" s="57"/>
      <c r="I21" s="57"/>
      <c r="J21" s="57"/>
      <c r="K21" s="58"/>
      <c r="L21" s="9"/>
      <c r="M21" s="55">
        <v>80067000</v>
      </c>
      <c r="N21" s="55"/>
      <c r="O21" s="55"/>
      <c r="P21" s="55"/>
      <c r="Q21" s="10"/>
      <c r="R21" s="9"/>
      <c r="S21" s="55">
        <v>0</v>
      </c>
      <c r="T21" s="55"/>
      <c r="U21" s="55"/>
      <c r="V21" s="55"/>
      <c r="W21" s="10"/>
      <c r="X21" s="9"/>
      <c r="Y21" s="55">
        <f t="shared" ref="Y21" si="3">SUM(M21,S21)</f>
        <v>80067000</v>
      </c>
      <c r="Z21" s="55"/>
      <c r="AA21" s="55"/>
      <c r="AB21" s="55"/>
      <c r="AC21" s="10"/>
      <c r="AD21" s="9"/>
      <c r="AE21" s="55"/>
      <c r="AF21" s="55"/>
      <c r="AG21" s="55"/>
      <c r="AH21" s="55"/>
      <c r="AI21" s="10"/>
      <c r="AJ21" s="9"/>
      <c r="AK21" s="55">
        <f t="shared" si="2"/>
        <v>0</v>
      </c>
      <c r="AL21" s="55"/>
      <c r="AM21" s="55"/>
      <c r="AN21" s="55"/>
      <c r="AO21" s="10"/>
      <c r="AP21" s="9"/>
      <c r="AQ21" s="55">
        <v>0</v>
      </c>
      <c r="AR21" s="55"/>
      <c r="AS21" s="55"/>
      <c r="AT21" s="55"/>
      <c r="AU21" s="10"/>
      <c r="AV21" s="9"/>
      <c r="AW21" s="55">
        <f>SUM(S21,AE21,AK21)</f>
        <v>0</v>
      </c>
      <c r="AX21" s="55"/>
      <c r="AY21" s="55"/>
      <c r="AZ21" s="55"/>
      <c r="BA21" s="10"/>
      <c r="BB21" s="9"/>
      <c r="BC21" s="55">
        <f>Y21+AQ21</f>
        <v>80067000</v>
      </c>
      <c r="BD21" s="55"/>
      <c r="BE21" s="55"/>
      <c r="BF21" s="55"/>
      <c r="BG21" s="10"/>
    </row>
    <row r="22" spans="1:59" ht="11.4" thickBot="1" x14ac:dyDescent="0.25">
      <c r="A22" s="9"/>
      <c r="B22" s="11"/>
      <c r="C22" s="14"/>
      <c r="D22" s="14"/>
      <c r="E22" s="57" t="s">
        <v>32</v>
      </c>
      <c r="F22" s="57"/>
      <c r="G22" s="57"/>
      <c r="H22" s="57"/>
      <c r="I22" s="57"/>
      <c r="J22" s="57"/>
      <c r="K22" s="58"/>
      <c r="L22" s="9"/>
      <c r="M22" s="55">
        <v>1500000</v>
      </c>
      <c r="N22" s="55"/>
      <c r="O22" s="55"/>
      <c r="P22" s="55"/>
      <c r="Q22" s="10"/>
      <c r="R22" s="9"/>
      <c r="S22" s="55"/>
      <c r="T22" s="55"/>
      <c r="U22" s="55"/>
      <c r="V22" s="55"/>
      <c r="W22" s="10"/>
      <c r="X22" s="9"/>
      <c r="Y22" s="55">
        <f t="shared" si="1"/>
        <v>1500000</v>
      </c>
      <c r="Z22" s="55"/>
      <c r="AA22" s="55"/>
      <c r="AB22" s="55"/>
      <c r="AC22" s="10"/>
      <c r="AD22" s="9"/>
      <c r="AE22" s="55"/>
      <c r="AF22" s="55"/>
      <c r="AG22" s="55"/>
      <c r="AH22" s="55"/>
      <c r="AI22" s="10"/>
      <c r="AJ22" s="9"/>
      <c r="AK22" s="55">
        <f t="shared" si="2"/>
        <v>0</v>
      </c>
      <c r="AL22" s="55"/>
      <c r="AM22" s="55"/>
      <c r="AN22" s="55"/>
      <c r="AO22" s="10"/>
      <c r="AP22" s="9"/>
      <c r="AQ22" s="55">
        <v>600000</v>
      </c>
      <c r="AR22" s="55"/>
      <c r="AS22" s="55"/>
      <c r="AT22" s="55"/>
      <c r="AU22" s="10"/>
      <c r="AV22" s="9"/>
      <c r="AW22" s="55">
        <f>SUM(AK22,S22,AE22)</f>
        <v>0</v>
      </c>
      <c r="AX22" s="55"/>
      <c r="AY22" s="55"/>
      <c r="AZ22" s="55"/>
      <c r="BA22" s="10"/>
      <c r="BB22" s="9"/>
      <c r="BC22" s="55">
        <f>Y22+AQ22</f>
        <v>2100000</v>
      </c>
      <c r="BD22" s="55"/>
      <c r="BE22" s="55"/>
      <c r="BF22" s="55"/>
      <c r="BG22" s="10"/>
    </row>
    <row r="23" spans="1:59" ht="11.4" hidden="1" thickBot="1" x14ac:dyDescent="0.25">
      <c r="A23" s="9"/>
      <c r="B23" s="11" t="s">
        <v>33</v>
      </c>
      <c r="C23" s="57" t="s">
        <v>34</v>
      </c>
      <c r="D23" s="57"/>
      <c r="E23" s="57"/>
      <c r="F23" s="57"/>
      <c r="G23" s="57"/>
      <c r="H23" s="57"/>
      <c r="I23" s="57"/>
      <c r="J23" s="57"/>
      <c r="K23" s="58"/>
      <c r="L23" s="12" t="s">
        <v>20</v>
      </c>
      <c r="M23" s="56">
        <f>SUM(M24:P25)</f>
        <v>0</v>
      </c>
      <c r="N23" s="56"/>
      <c r="O23" s="56"/>
      <c r="P23" s="56"/>
      <c r="Q23" s="13" t="s">
        <v>21</v>
      </c>
      <c r="R23" s="12" t="s">
        <v>20</v>
      </c>
      <c r="S23" s="56">
        <f>SUM(S24:V25)</f>
        <v>0</v>
      </c>
      <c r="T23" s="56"/>
      <c r="U23" s="56"/>
      <c r="V23" s="56"/>
      <c r="W23" s="13" t="s">
        <v>21</v>
      </c>
      <c r="X23" s="12" t="s">
        <v>20</v>
      </c>
      <c r="Y23" s="56">
        <f t="shared" si="1"/>
        <v>0</v>
      </c>
      <c r="Z23" s="56"/>
      <c r="AA23" s="56"/>
      <c r="AB23" s="56"/>
      <c r="AC23" s="13" t="s">
        <v>21</v>
      </c>
      <c r="AD23" s="12" t="s">
        <v>20</v>
      </c>
      <c r="AE23" s="56">
        <f>SUM(AE24:AH25)</f>
        <v>0</v>
      </c>
      <c r="AF23" s="56"/>
      <c r="AG23" s="56"/>
      <c r="AH23" s="56"/>
      <c r="AI23" s="13" t="s">
        <v>21</v>
      </c>
      <c r="AJ23" s="12" t="s">
        <v>20</v>
      </c>
      <c r="AK23" s="56">
        <f t="shared" si="2"/>
        <v>0</v>
      </c>
      <c r="AL23" s="56"/>
      <c r="AM23" s="56"/>
      <c r="AN23" s="56"/>
      <c r="AO23" s="13" t="s">
        <v>21</v>
      </c>
      <c r="AP23" s="12" t="s">
        <v>20</v>
      </c>
      <c r="AQ23" s="56">
        <f>SUM(AQ24:AT25)</f>
        <v>0</v>
      </c>
      <c r="AR23" s="56"/>
      <c r="AS23" s="56"/>
      <c r="AT23" s="56"/>
      <c r="AU23" s="13" t="s">
        <v>21</v>
      </c>
      <c r="AV23" s="12" t="s">
        <v>20</v>
      </c>
      <c r="AW23" s="56">
        <f>SUM(AW24:AZ25)</f>
        <v>0</v>
      </c>
      <c r="AX23" s="56"/>
      <c r="AY23" s="56"/>
      <c r="AZ23" s="56"/>
      <c r="BA23" s="13" t="s">
        <v>21</v>
      </c>
      <c r="BB23" s="12" t="s">
        <v>20</v>
      </c>
      <c r="BC23" s="56">
        <f>SUM(BC24:BF25)</f>
        <v>0</v>
      </c>
      <c r="BD23" s="56"/>
      <c r="BE23" s="56"/>
      <c r="BF23" s="56"/>
      <c r="BG23" s="13" t="s">
        <v>21</v>
      </c>
    </row>
    <row r="24" spans="1:59" ht="11.4" hidden="1" thickBot="1" x14ac:dyDescent="0.25">
      <c r="A24" s="9"/>
      <c r="B24" s="17"/>
      <c r="C24" s="18"/>
      <c r="D24" s="14"/>
      <c r="E24" s="57" t="s">
        <v>35</v>
      </c>
      <c r="F24" s="57"/>
      <c r="G24" s="57"/>
      <c r="H24" s="57"/>
      <c r="I24" s="57"/>
      <c r="J24" s="57"/>
      <c r="K24" s="58"/>
      <c r="L24" s="9"/>
      <c r="M24" s="55">
        <v>0</v>
      </c>
      <c r="N24" s="55"/>
      <c r="O24" s="55"/>
      <c r="P24" s="55"/>
      <c r="Q24" s="10"/>
      <c r="R24" s="9"/>
      <c r="S24" s="55"/>
      <c r="T24" s="55"/>
      <c r="U24" s="55"/>
      <c r="V24" s="55"/>
      <c r="W24" s="10"/>
      <c r="X24" s="9"/>
      <c r="Y24" s="55">
        <f t="shared" si="1"/>
        <v>0</v>
      </c>
      <c r="Z24" s="55"/>
      <c r="AA24" s="55"/>
      <c r="AB24" s="55"/>
      <c r="AC24" s="10"/>
      <c r="AD24" s="9"/>
      <c r="AE24" s="55"/>
      <c r="AF24" s="55"/>
      <c r="AG24" s="55"/>
      <c r="AH24" s="55"/>
      <c r="AI24" s="10"/>
      <c r="AJ24" s="9"/>
      <c r="AK24" s="55">
        <f t="shared" si="2"/>
        <v>0</v>
      </c>
      <c r="AL24" s="55"/>
      <c r="AM24" s="55"/>
      <c r="AN24" s="55"/>
      <c r="AO24" s="10"/>
      <c r="AP24" s="9"/>
      <c r="AQ24" s="55">
        <v>0</v>
      </c>
      <c r="AR24" s="55"/>
      <c r="AS24" s="55"/>
      <c r="AT24" s="55"/>
      <c r="AU24" s="10"/>
      <c r="AV24" s="9"/>
      <c r="AW24" s="55">
        <f>-SUM(S24,AE24,AK24,Y24)</f>
        <v>0</v>
      </c>
      <c r="AX24" s="55"/>
      <c r="AY24" s="55"/>
      <c r="AZ24" s="55"/>
      <c r="BA24" s="10"/>
      <c r="BB24" s="9"/>
      <c r="BC24" s="55">
        <f>SUM(Y24,AK24,AQ24,AW24)</f>
        <v>0</v>
      </c>
      <c r="BD24" s="55"/>
      <c r="BE24" s="55"/>
      <c r="BF24" s="55"/>
      <c r="BG24" s="10"/>
    </row>
    <row r="25" spans="1:59" ht="11.4" hidden="1" thickBot="1" x14ac:dyDescent="0.25">
      <c r="A25" s="9"/>
      <c r="B25" s="17"/>
      <c r="C25" s="18"/>
      <c r="D25" s="14"/>
      <c r="E25" s="57"/>
      <c r="F25" s="57"/>
      <c r="G25" s="57"/>
      <c r="H25" s="57"/>
      <c r="I25" s="57"/>
      <c r="J25" s="57"/>
      <c r="K25" s="58"/>
      <c r="L25" s="9"/>
      <c r="M25" s="55"/>
      <c r="N25" s="55"/>
      <c r="O25" s="55"/>
      <c r="P25" s="55"/>
      <c r="Q25" s="10"/>
      <c r="R25" s="9"/>
      <c r="S25" s="55"/>
      <c r="T25" s="55"/>
      <c r="U25" s="55"/>
      <c r="V25" s="55"/>
      <c r="W25" s="10"/>
      <c r="X25" s="9"/>
      <c r="Y25" s="55">
        <f t="shared" si="1"/>
        <v>0</v>
      </c>
      <c r="Z25" s="55"/>
      <c r="AA25" s="55"/>
      <c r="AB25" s="55"/>
      <c r="AC25" s="10"/>
      <c r="AD25" s="9"/>
      <c r="AE25" s="55"/>
      <c r="AF25" s="55"/>
      <c r="AG25" s="55"/>
      <c r="AH25" s="55"/>
      <c r="AI25" s="10"/>
      <c r="AJ25" s="9"/>
      <c r="AK25" s="55">
        <f t="shared" si="2"/>
        <v>0</v>
      </c>
      <c r="AL25" s="55"/>
      <c r="AM25" s="55"/>
      <c r="AN25" s="55"/>
      <c r="AO25" s="10"/>
      <c r="AP25" s="9"/>
      <c r="AQ25" s="55"/>
      <c r="AR25" s="55"/>
      <c r="AS25" s="55"/>
      <c r="AT25" s="55"/>
      <c r="AU25" s="10"/>
      <c r="AV25" s="9"/>
      <c r="AW25" s="55">
        <f>SUM(AK25,S25,AE25)</f>
        <v>0</v>
      </c>
      <c r="AX25" s="55"/>
      <c r="AY25" s="55"/>
      <c r="AZ25" s="55"/>
      <c r="BA25" s="10"/>
      <c r="BB25" s="9"/>
      <c r="BC25" s="55">
        <f>SUM(AQ25,Y25,AK25)</f>
        <v>0</v>
      </c>
      <c r="BD25" s="55"/>
      <c r="BE25" s="55"/>
      <c r="BF25" s="55"/>
      <c r="BG25" s="10"/>
    </row>
    <row r="26" spans="1:59" ht="11.4" thickBot="1" x14ac:dyDescent="0.25">
      <c r="A26" s="4"/>
      <c r="B26" s="51" t="s">
        <v>36</v>
      </c>
      <c r="C26" s="51"/>
      <c r="D26" s="51"/>
      <c r="E26" s="51"/>
      <c r="F26" s="51"/>
      <c r="G26" s="51"/>
      <c r="H26" s="51"/>
      <c r="I26" s="51"/>
      <c r="J26" s="51"/>
      <c r="K26" s="52"/>
      <c r="L26" s="4"/>
      <c r="M26" s="50">
        <f>SUM(M12,M13,M14,M17,M18,M19,M23)</f>
        <v>107313000</v>
      </c>
      <c r="N26" s="50"/>
      <c r="O26" s="50"/>
      <c r="P26" s="50"/>
      <c r="Q26" s="5"/>
      <c r="R26" s="4"/>
      <c r="S26" s="50">
        <f>SUM(S12,S13,S14,S17,S18,S19,S23)</f>
        <v>0</v>
      </c>
      <c r="T26" s="50"/>
      <c r="U26" s="50"/>
      <c r="V26" s="50"/>
      <c r="W26" s="5"/>
      <c r="X26" s="4"/>
      <c r="Y26" s="50">
        <f>SUM(Y12,Y13,Y14,Y17,Y18,Y19,Y23)</f>
        <v>107313000</v>
      </c>
      <c r="Z26" s="50"/>
      <c r="AA26" s="50"/>
      <c r="AB26" s="50"/>
      <c r="AC26" s="5"/>
      <c r="AD26" s="4"/>
      <c r="AE26" s="50">
        <f>SUM(AE12,AE13,AE14,AE17,AE18,AE19,AE23)</f>
        <v>0</v>
      </c>
      <c r="AF26" s="50"/>
      <c r="AG26" s="50"/>
      <c r="AH26" s="50"/>
      <c r="AI26" s="5"/>
      <c r="AJ26" s="4"/>
      <c r="AK26" s="50">
        <f>SUM(AK12,AK13,AK14,AK17,AK18,AK19,AK23)</f>
        <v>0</v>
      </c>
      <c r="AL26" s="50"/>
      <c r="AM26" s="50"/>
      <c r="AN26" s="50"/>
      <c r="AO26" s="5"/>
      <c r="AP26" s="4"/>
      <c r="AQ26" s="50">
        <f>SUM(AQ12,AQ13,AQ14,AQ17,AQ18,AQ19,AQ23)</f>
        <v>5584000</v>
      </c>
      <c r="AR26" s="50"/>
      <c r="AS26" s="50"/>
      <c r="AT26" s="50"/>
      <c r="AU26" s="5"/>
      <c r="AV26" s="4"/>
      <c r="AW26" s="50">
        <f>SUM(AW12,AW13,AW14,AW17,AW18,AW19,AW23)</f>
        <v>0</v>
      </c>
      <c r="AX26" s="50"/>
      <c r="AY26" s="50"/>
      <c r="AZ26" s="50"/>
      <c r="BA26" s="5"/>
      <c r="BB26" s="4"/>
      <c r="BC26" s="50">
        <f>Y26+AQ26</f>
        <v>112897000</v>
      </c>
      <c r="BD26" s="50"/>
      <c r="BE26" s="50"/>
      <c r="BF26" s="50"/>
      <c r="BG26" s="5"/>
    </row>
    <row r="27" spans="1:59" x14ac:dyDescent="0.2">
      <c r="A27" s="6">
        <v>2</v>
      </c>
      <c r="B27" s="64" t="s">
        <v>37</v>
      </c>
      <c r="C27" s="64"/>
      <c r="D27" s="64"/>
      <c r="E27" s="64"/>
      <c r="F27" s="64"/>
      <c r="G27" s="64"/>
      <c r="H27" s="64"/>
      <c r="I27" s="64"/>
      <c r="J27" s="64"/>
      <c r="K27" s="65"/>
      <c r="L27" s="6"/>
      <c r="M27" s="62"/>
      <c r="N27" s="62"/>
      <c r="O27" s="62"/>
      <c r="P27" s="62"/>
      <c r="Q27" s="8"/>
      <c r="R27" s="6"/>
      <c r="S27" s="62"/>
      <c r="T27" s="62"/>
      <c r="U27" s="62"/>
      <c r="V27" s="62"/>
      <c r="W27" s="8"/>
      <c r="X27" s="9"/>
      <c r="Y27" s="55"/>
      <c r="Z27" s="55"/>
      <c r="AA27" s="55"/>
      <c r="AB27" s="55"/>
      <c r="AC27" s="10"/>
      <c r="AD27" s="6"/>
      <c r="AE27" s="62"/>
      <c r="AF27" s="62"/>
      <c r="AG27" s="62"/>
      <c r="AH27" s="62"/>
      <c r="AI27" s="8"/>
      <c r="AJ27" s="9"/>
      <c r="AK27" s="55"/>
      <c r="AL27" s="55"/>
      <c r="AM27" s="55"/>
      <c r="AN27" s="55"/>
      <c r="AO27" s="10"/>
      <c r="AP27" s="6"/>
      <c r="AQ27" s="62"/>
      <c r="AR27" s="62"/>
      <c r="AS27" s="62"/>
      <c r="AT27" s="62"/>
      <c r="AU27" s="8"/>
      <c r="AV27" s="6"/>
      <c r="AW27" s="55"/>
      <c r="AX27" s="55"/>
      <c r="AY27" s="55"/>
      <c r="AZ27" s="55"/>
      <c r="BA27" s="8"/>
      <c r="BB27" s="6"/>
      <c r="BC27" s="55"/>
      <c r="BD27" s="55"/>
      <c r="BE27" s="55"/>
      <c r="BF27" s="55"/>
      <c r="BG27" s="8"/>
    </row>
    <row r="28" spans="1:59" x14ac:dyDescent="0.2">
      <c r="A28" s="9"/>
      <c r="B28" s="17" t="s">
        <v>18</v>
      </c>
      <c r="C28" s="69" t="s">
        <v>38</v>
      </c>
      <c r="D28" s="57"/>
      <c r="E28" s="57"/>
      <c r="F28" s="57"/>
      <c r="G28" s="57"/>
      <c r="H28" s="57"/>
      <c r="I28" s="57"/>
      <c r="J28" s="57"/>
      <c r="K28" s="58"/>
      <c r="L28" s="12" t="s">
        <v>20</v>
      </c>
      <c r="M28" s="56">
        <f>SUM(M31:P59)</f>
        <v>107313000</v>
      </c>
      <c r="N28" s="56"/>
      <c r="O28" s="56"/>
      <c r="P28" s="56"/>
      <c r="Q28" s="13" t="s">
        <v>21</v>
      </c>
      <c r="R28" s="12" t="s">
        <v>20</v>
      </c>
      <c r="S28" s="56">
        <f>SUM(S32:V57)</f>
        <v>0</v>
      </c>
      <c r="T28" s="56"/>
      <c r="U28" s="56"/>
      <c r="V28" s="56"/>
      <c r="W28" s="13" t="s">
        <v>21</v>
      </c>
      <c r="X28" s="12" t="s">
        <v>20</v>
      </c>
      <c r="Y28" s="56">
        <f>SUM(Y31:AB59)</f>
        <v>107313000</v>
      </c>
      <c r="Z28" s="56"/>
      <c r="AA28" s="56"/>
      <c r="AB28" s="56"/>
      <c r="AC28" s="13" t="s">
        <v>21</v>
      </c>
      <c r="AD28" s="12" t="s">
        <v>20</v>
      </c>
      <c r="AE28" s="56"/>
      <c r="AF28" s="56"/>
      <c r="AG28" s="56"/>
      <c r="AH28" s="56"/>
      <c r="AI28" s="13" t="s">
        <v>21</v>
      </c>
      <c r="AJ28" s="12" t="s">
        <v>20</v>
      </c>
      <c r="AK28" s="56"/>
      <c r="AL28" s="56"/>
      <c r="AM28" s="56"/>
      <c r="AN28" s="56"/>
      <c r="AO28" s="19" t="s">
        <v>21</v>
      </c>
      <c r="AP28" s="20"/>
      <c r="AQ28" s="56"/>
      <c r="AR28" s="56"/>
      <c r="AS28" s="56"/>
      <c r="AT28" s="56"/>
      <c r="AU28" s="21"/>
      <c r="AV28" s="19" t="s">
        <v>20</v>
      </c>
      <c r="AW28" s="56">
        <f>SUM(AW32:AZ57)</f>
        <v>0</v>
      </c>
      <c r="AX28" s="56"/>
      <c r="AY28" s="56"/>
      <c r="AZ28" s="56"/>
      <c r="BA28" s="13" t="s">
        <v>21</v>
      </c>
      <c r="BB28" s="12" t="s">
        <v>20</v>
      </c>
      <c r="BC28" s="56">
        <f>SUM(BC31:BF59)</f>
        <v>107313000</v>
      </c>
      <c r="BD28" s="56"/>
      <c r="BE28" s="56"/>
      <c r="BF28" s="56"/>
      <c r="BG28" s="13" t="s">
        <v>21</v>
      </c>
    </row>
    <row r="29" spans="1:59" hidden="1" x14ac:dyDescent="0.2">
      <c r="A29" s="9"/>
      <c r="B29" s="11"/>
      <c r="C29" s="14"/>
      <c r="D29" s="22"/>
      <c r="E29" s="57" t="s">
        <v>39</v>
      </c>
      <c r="F29" s="57"/>
      <c r="G29" s="57"/>
      <c r="H29" s="57"/>
      <c r="I29" s="57"/>
      <c r="J29" s="57"/>
      <c r="K29" s="58"/>
      <c r="L29" s="9"/>
      <c r="M29" s="55">
        <v>0</v>
      </c>
      <c r="N29" s="55"/>
      <c r="O29" s="55"/>
      <c r="P29" s="55"/>
      <c r="Q29" s="10"/>
      <c r="R29" s="9"/>
      <c r="S29" s="55">
        <v>0</v>
      </c>
      <c r="T29" s="55"/>
      <c r="U29" s="55"/>
      <c r="V29" s="55"/>
      <c r="W29" s="10"/>
      <c r="X29" s="9"/>
      <c r="Y29" s="55">
        <v>0</v>
      </c>
      <c r="Z29" s="55"/>
      <c r="AA29" s="55"/>
      <c r="AB29" s="55"/>
      <c r="AC29" s="10"/>
      <c r="AD29" s="9"/>
      <c r="AE29" s="55"/>
      <c r="AF29" s="55"/>
      <c r="AG29" s="55"/>
      <c r="AH29" s="55"/>
      <c r="AI29" s="10"/>
      <c r="AJ29" s="9"/>
      <c r="AK29" s="55">
        <f t="shared" si="2"/>
        <v>0</v>
      </c>
      <c r="AL29" s="55"/>
      <c r="AM29" s="55"/>
      <c r="AN29" s="55"/>
      <c r="AO29" s="10"/>
      <c r="AP29" s="9"/>
      <c r="AQ29" s="55"/>
      <c r="AR29" s="55"/>
      <c r="AS29" s="55"/>
      <c r="AT29" s="55"/>
      <c r="AU29" s="10"/>
      <c r="AV29" s="9"/>
      <c r="AW29" s="55">
        <f t="shared" ref="AW29:AW57" si="4">SUM(AK29,S29,AE29)</f>
        <v>0</v>
      </c>
      <c r="AX29" s="55"/>
      <c r="AY29" s="55"/>
      <c r="AZ29" s="55"/>
      <c r="BA29" s="10"/>
      <c r="BB29" s="9"/>
      <c r="BC29" s="55">
        <f t="shared" ref="BC29:BC83" si="5">SUM(AQ29,Y29,AK29)</f>
        <v>0</v>
      </c>
      <c r="BD29" s="55"/>
      <c r="BE29" s="55"/>
      <c r="BF29" s="55"/>
      <c r="BG29" s="10"/>
    </row>
    <row r="30" spans="1:59" hidden="1" x14ac:dyDescent="0.2">
      <c r="A30" s="9"/>
      <c r="B30" s="11"/>
      <c r="C30" s="14"/>
      <c r="D30" s="22"/>
      <c r="E30" s="57" t="s">
        <v>40</v>
      </c>
      <c r="F30" s="57"/>
      <c r="G30" s="57"/>
      <c r="H30" s="57"/>
      <c r="I30" s="57"/>
      <c r="J30" s="57"/>
      <c r="K30" s="58"/>
      <c r="L30" s="9"/>
      <c r="M30" s="55">
        <v>0</v>
      </c>
      <c r="N30" s="55"/>
      <c r="O30" s="55"/>
      <c r="P30" s="55"/>
      <c r="Q30" s="10"/>
      <c r="R30" s="9"/>
      <c r="S30" s="55">
        <v>0</v>
      </c>
      <c r="T30" s="55"/>
      <c r="U30" s="55"/>
      <c r="V30" s="55"/>
      <c r="W30" s="10"/>
      <c r="X30" s="9"/>
      <c r="Y30" s="55">
        <v>0</v>
      </c>
      <c r="Z30" s="55"/>
      <c r="AA30" s="55"/>
      <c r="AB30" s="55"/>
      <c r="AC30" s="10"/>
      <c r="AD30" s="9"/>
      <c r="AE30" s="55"/>
      <c r="AF30" s="55"/>
      <c r="AG30" s="55"/>
      <c r="AH30" s="55"/>
      <c r="AI30" s="10"/>
      <c r="AJ30" s="9"/>
      <c r="AK30" s="55">
        <f t="shared" si="2"/>
        <v>0</v>
      </c>
      <c r="AL30" s="55"/>
      <c r="AM30" s="55"/>
      <c r="AN30" s="55"/>
      <c r="AO30" s="10"/>
      <c r="AP30" s="9"/>
      <c r="AQ30" s="55"/>
      <c r="AR30" s="55"/>
      <c r="AS30" s="55"/>
      <c r="AT30" s="55"/>
      <c r="AU30" s="10"/>
      <c r="AV30" s="9"/>
      <c r="AW30" s="55">
        <f t="shared" si="4"/>
        <v>0</v>
      </c>
      <c r="AX30" s="55"/>
      <c r="AY30" s="55"/>
      <c r="AZ30" s="55"/>
      <c r="BA30" s="10"/>
      <c r="BB30" s="9"/>
      <c r="BC30" s="55">
        <f t="shared" si="5"/>
        <v>0</v>
      </c>
      <c r="BD30" s="55"/>
      <c r="BE30" s="55"/>
      <c r="BF30" s="55"/>
      <c r="BG30" s="10"/>
    </row>
    <row r="31" spans="1:59" x14ac:dyDescent="0.2">
      <c r="A31" s="9"/>
      <c r="B31" s="11"/>
      <c r="C31" s="14"/>
      <c r="D31" s="22"/>
      <c r="E31" s="57" t="s">
        <v>69</v>
      </c>
      <c r="F31" s="57"/>
      <c r="G31" s="57"/>
      <c r="H31" s="57"/>
      <c r="I31" s="57"/>
      <c r="J31" s="57"/>
      <c r="K31" s="58"/>
      <c r="L31" s="9"/>
      <c r="M31" s="55">
        <v>10800000</v>
      </c>
      <c r="N31" s="55"/>
      <c r="O31" s="55"/>
      <c r="P31" s="55"/>
      <c r="Q31" s="10"/>
      <c r="R31" s="9"/>
      <c r="S31" s="55">
        <v>0</v>
      </c>
      <c r="T31" s="55"/>
      <c r="U31" s="55"/>
      <c r="V31" s="55"/>
      <c r="W31" s="10"/>
      <c r="X31" s="9"/>
      <c r="Y31" s="55">
        <f t="shared" ref="Y31" si="6">SUM(M31,S31)</f>
        <v>10800000</v>
      </c>
      <c r="Z31" s="55"/>
      <c r="AA31" s="55"/>
      <c r="AB31" s="55"/>
      <c r="AC31" s="10"/>
      <c r="AD31" s="9"/>
      <c r="AE31" s="55"/>
      <c r="AF31" s="55"/>
      <c r="AG31" s="55"/>
      <c r="AH31" s="55"/>
      <c r="AI31" s="10"/>
      <c r="AJ31" s="9"/>
      <c r="AK31" s="55">
        <f t="shared" ref="AK31" si="7">SUM(AE31)</f>
        <v>0</v>
      </c>
      <c r="AL31" s="55"/>
      <c r="AM31" s="55"/>
      <c r="AN31" s="55"/>
      <c r="AO31" s="10"/>
      <c r="AP31" s="9"/>
      <c r="AQ31" s="55"/>
      <c r="AR31" s="55"/>
      <c r="AS31" s="55"/>
      <c r="AT31" s="55"/>
      <c r="AU31" s="10"/>
      <c r="AV31" s="9"/>
      <c r="AW31" s="55">
        <v>0</v>
      </c>
      <c r="AX31" s="55"/>
      <c r="AY31" s="55"/>
      <c r="AZ31" s="55"/>
      <c r="BA31" s="10"/>
      <c r="BB31" s="9"/>
      <c r="BC31" s="55">
        <f>SUM(AQ31,Y31,AK31)</f>
        <v>10800000</v>
      </c>
      <c r="BD31" s="55"/>
      <c r="BE31" s="55"/>
      <c r="BF31" s="55"/>
      <c r="BG31" s="10"/>
    </row>
    <row r="32" spans="1:59" x14ac:dyDescent="0.2">
      <c r="A32" s="9"/>
      <c r="B32" s="11"/>
      <c r="C32" s="14"/>
      <c r="D32" s="22"/>
      <c r="E32" s="57" t="s">
        <v>41</v>
      </c>
      <c r="F32" s="57"/>
      <c r="G32" s="57"/>
      <c r="H32" s="57"/>
      <c r="I32" s="57"/>
      <c r="J32" s="57"/>
      <c r="K32" s="58"/>
      <c r="L32" s="9"/>
      <c r="M32" s="55">
        <v>32400000</v>
      </c>
      <c r="N32" s="55"/>
      <c r="O32" s="55"/>
      <c r="P32" s="55"/>
      <c r="Q32" s="10"/>
      <c r="R32" s="9"/>
      <c r="S32" s="55">
        <v>0</v>
      </c>
      <c r="T32" s="55"/>
      <c r="U32" s="55"/>
      <c r="V32" s="55"/>
      <c r="W32" s="10"/>
      <c r="X32" s="9"/>
      <c r="Y32" s="55">
        <f t="shared" si="1"/>
        <v>32400000</v>
      </c>
      <c r="Z32" s="55"/>
      <c r="AA32" s="55"/>
      <c r="AB32" s="55"/>
      <c r="AC32" s="10"/>
      <c r="AD32" s="9"/>
      <c r="AE32" s="55"/>
      <c r="AF32" s="55"/>
      <c r="AG32" s="55"/>
      <c r="AH32" s="55"/>
      <c r="AI32" s="10"/>
      <c r="AJ32" s="9"/>
      <c r="AK32" s="55">
        <f t="shared" si="2"/>
        <v>0</v>
      </c>
      <c r="AL32" s="55"/>
      <c r="AM32" s="55"/>
      <c r="AN32" s="55"/>
      <c r="AO32" s="10"/>
      <c r="AP32" s="9"/>
      <c r="AQ32" s="55"/>
      <c r="AR32" s="55"/>
      <c r="AS32" s="55"/>
      <c r="AT32" s="55"/>
      <c r="AU32" s="10"/>
      <c r="AV32" s="9"/>
      <c r="AW32" s="55">
        <f>SUM(AK32,S32,AE32)</f>
        <v>0</v>
      </c>
      <c r="AX32" s="55"/>
      <c r="AY32" s="55"/>
      <c r="AZ32" s="55"/>
      <c r="BA32" s="10"/>
      <c r="BB32" s="9"/>
      <c r="BC32" s="55">
        <f>SUM(AQ32,Y32,AK32)</f>
        <v>32400000</v>
      </c>
      <c r="BD32" s="55"/>
      <c r="BE32" s="55"/>
      <c r="BF32" s="55"/>
      <c r="BG32" s="10"/>
    </row>
    <row r="33" spans="1:59" hidden="1" x14ac:dyDescent="0.2">
      <c r="A33" s="9"/>
      <c r="B33" s="11"/>
      <c r="C33" s="14"/>
      <c r="D33" s="22"/>
      <c r="E33" s="57" t="s">
        <v>42</v>
      </c>
      <c r="F33" s="57"/>
      <c r="G33" s="57"/>
      <c r="H33" s="57"/>
      <c r="I33" s="57"/>
      <c r="J33" s="57"/>
      <c r="K33" s="58"/>
      <c r="L33" s="9"/>
      <c r="M33" s="55"/>
      <c r="N33" s="55"/>
      <c r="O33" s="55"/>
      <c r="P33" s="55"/>
      <c r="Q33" s="10"/>
      <c r="R33" s="9"/>
      <c r="S33" s="55"/>
      <c r="T33" s="55"/>
      <c r="U33" s="55"/>
      <c r="V33" s="55"/>
      <c r="W33" s="10"/>
      <c r="X33" s="9"/>
      <c r="Y33" s="55">
        <f t="shared" si="1"/>
        <v>0</v>
      </c>
      <c r="Z33" s="55"/>
      <c r="AA33" s="55"/>
      <c r="AB33" s="55"/>
      <c r="AC33" s="10"/>
      <c r="AD33" s="9"/>
      <c r="AE33" s="55"/>
      <c r="AF33" s="55"/>
      <c r="AG33" s="55"/>
      <c r="AH33" s="55"/>
      <c r="AI33" s="10"/>
      <c r="AJ33" s="9"/>
      <c r="AK33" s="55">
        <f t="shared" si="2"/>
        <v>0</v>
      </c>
      <c r="AL33" s="55"/>
      <c r="AM33" s="55"/>
      <c r="AN33" s="55"/>
      <c r="AO33" s="10"/>
      <c r="AP33" s="9"/>
      <c r="AQ33" s="55"/>
      <c r="AR33" s="55"/>
      <c r="AS33" s="55"/>
      <c r="AT33" s="55"/>
      <c r="AU33" s="10"/>
      <c r="AV33" s="9"/>
      <c r="AW33" s="55">
        <f t="shared" si="4"/>
        <v>0</v>
      </c>
      <c r="AX33" s="55"/>
      <c r="AY33" s="55"/>
      <c r="AZ33" s="55"/>
      <c r="BA33" s="10"/>
      <c r="BB33" s="9"/>
      <c r="BC33" s="55">
        <f t="shared" si="5"/>
        <v>0</v>
      </c>
      <c r="BD33" s="55"/>
      <c r="BE33" s="55"/>
      <c r="BF33" s="55"/>
      <c r="BG33" s="10"/>
    </row>
    <row r="34" spans="1:59" hidden="1" x14ac:dyDescent="0.2">
      <c r="A34" s="9"/>
      <c r="B34" s="11"/>
      <c r="C34" s="14"/>
      <c r="D34" s="22"/>
      <c r="E34" s="57" t="s">
        <v>43</v>
      </c>
      <c r="F34" s="57"/>
      <c r="G34" s="57"/>
      <c r="H34" s="57"/>
      <c r="I34" s="57"/>
      <c r="J34" s="57"/>
      <c r="K34" s="58"/>
      <c r="L34" s="9"/>
      <c r="M34" s="55"/>
      <c r="N34" s="55"/>
      <c r="O34" s="55"/>
      <c r="P34" s="55"/>
      <c r="Q34" s="10"/>
      <c r="R34" s="9"/>
      <c r="S34" s="55"/>
      <c r="T34" s="55"/>
      <c r="U34" s="55"/>
      <c r="V34" s="55"/>
      <c r="W34" s="10"/>
      <c r="X34" s="9"/>
      <c r="Y34" s="55">
        <f t="shared" si="1"/>
        <v>0</v>
      </c>
      <c r="Z34" s="55"/>
      <c r="AA34" s="55"/>
      <c r="AB34" s="55"/>
      <c r="AC34" s="10"/>
      <c r="AD34" s="9"/>
      <c r="AE34" s="55"/>
      <c r="AF34" s="55"/>
      <c r="AG34" s="55"/>
      <c r="AH34" s="55"/>
      <c r="AI34" s="10"/>
      <c r="AJ34" s="9"/>
      <c r="AK34" s="55">
        <f t="shared" si="2"/>
        <v>0</v>
      </c>
      <c r="AL34" s="55"/>
      <c r="AM34" s="55"/>
      <c r="AN34" s="55"/>
      <c r="AO34" s="10"/>
      <c r="AP34" s="9"/>
      <c r="AQ34" s="55"/>
      <c r="AR34" s="55"/>
      <c r="AS34" s="55"/>
      <c r="AT34" s="55"/>
      <c r="AU34" s="10"/>
      <c r="AV34" s="9"/>
      <c r="AW34" s="55">
        <f t="shared" si="4"/>
        <v>0</v>
      </c>
      <c r="AX34" s="55"/>
      <c r="AY34" s="55"/>
      <c r="AZ34" s="55"/>
      <c r="BA34" s="10"/>
      <c r="BB34" s="9"/>
      <c r="BC34" s="55">
        <f t="shared" si="5"/>
        <v>0</v>
      </c>
      <c r="BD34" s="55"/>
      <c r="BE34" s="55"/>
      <c r="BF34" s="55"/>
      <c r="BG34" s="10"/>
    </row>
    <row r="35" spans="1:59" x14ac:dyDescent="0.2">
      <c r="A35" s="9"/>
      <c r="B35" s="11"/>
      <c r="C35" s="14"/>
      <c r="D35" s="22"/>
      <c r="E35" s="57" t="s">
        <v>43</v>
      </c>
      <c r="F35" s="57"/>
      <c r="G35" s="57"/>
      <c r="H35" s="57"/>
      <c r="I35" s="57"/>
      <c r="J35" s="57"/>
      <c r="K35" s="58"/>
      <c r="L35" s="9"/>
      <c r="M35" s="55">
        <v>1000000</v>
      </c>
      <c r="N35" s="55"/>
      <c r="O35" s="55"/>
      <c r="P35" s="55"/>
      <c r="Q35" s="10"/>
      <c r="R35" s="9"/>
      <c r="S35" s="55">
        <v>0</v>
      </c>
      <c r="T35" s="55"/>
      <c r="U35" s="55"/>
      <c r="V35" s="55"/>
      <c r="W35" s="10"/>
      <c r="X35" s="9"/>
      <c r="Y35" s="55">
        <f t="shared" ref="Y35" si="8">SUM(M35,S35)</f>
        <v>1000000</v>
      </c>
      <c r="Z35" s="55"/>
      <c r="AA35" s="55"/>
      <c r="AB35" s="55"/>
      <c r="AC35" s="10"/>
      <c r="AD35" s="9"/>
      <c r="AE35" s="55"/>
      <c r="AF35" s="55"/>
      <c r="AG35" s="55"/>
      <c r="AH35" s="55"/>
      <c r="AI35" s="10"/>
      <c r="AJ35" s="9"/>
      <c r="AK35" s="55">
        <f t="shared" ref="AK35" si="9">SUM(AE35)</f>
        <v>0</v>
      </c>
      <c r="AL35" s="55"/>
      <c r="AM35" s="55"/>
      <c r="AN35" s="55"/>
      <c r="AO35" s="10"/>
      <c r="AP35" s="9"/>
      <c r="AQ35" s="55"/>
      <c r="AR35" s="55"/>
      <c r="AS35" s="55"/>
      <c r="AT35" s="55"/>
      <c r="AU35" s="10"/>
      <c r="AV35" s="9"/>
      <c r="AW35" s="55">
        <f>SUM(AK35,S35,AE35)</f>
        <v>0</v>
      </c>
      <c r="AX35" s="55"/>
      <c r="AY35" s="55"/>
      <c r="AZ35" s="55"/>
      <c r="BA35" s="10"/>
      <c r="BB35" s="9"/>
      <c r="BC35" s="55">
        <f>SUM(AQ35,Y35,AK35)</f>
        <v>1000000</v>
      </c>
      <c r="BD35" s="55"/>
      <c r="BE35" s="55"/>
      <c r="BF35" s="55"/>
      <c r="BG35" s="10"/>
    </row>
    <row r="36" spans="1:59" x14ac:dyDescent="0.2">
      <c r="A36" s="9"/>
      <c r="B36" s="11"/>
      <c r="C36" s="14"/>
      <c r="D36" s="22"/>
      <c r="E36" s="57" t="s">
        <v>44</v>
      </c>
      <c r="F36" s="57"/>
      <c r="G36" s="57"/>
      <c r="H36" s="57"/>
      <c r="I36" s="57"/>
      <c r="J36" s="57"/>
      <c r="K36" s="58"/>
      <c r="L36" s="9"/>
      <c r="M36" s="55">
        <v>6900000</v>
      </c>
      <c r="N36" s="55"/>
      <c r="O36" s="55"/>
      <c r="P36" s="55"/>
      <c r="Q36" s="10"/>
      <c r="R36" s="9"/>
      <c r="S36" s="55">
        <v>0</v>
      </c>
      <c r="T36" s="55"/>
      <c r="U36" s="55"/>
      <c r="V36" s="55"/>
      <c r="W36" s="10"/>
      <c r="X36" s="9"/>
      <c r="Y36" s="55">
        <f t="shared" si="1"/>
        <v>6900000</v>
      </c>
      <c r="Z36" s="55"/>
      <c r="AA36" s="55"/>
      <c r="AB36" s="55"/>
      <c r="AC36" s="10"/>
      <c r="AD36" s="9"/>
      <c r="AE36" s="55"/>
      <c r="AF36" s="55"/>
      <c r="AG36" s="55"/>
      <c r="AH36" s="55"/>
      <c r="AI36" s="10"/>
      <c r="AJ36" s="9"/>
      <c r="AK36" s="55">
        <f t="shared" si="2"/>
        <v>0</v>
      </c>
      <c r="AL36" s="55"/>
      <c r="AM36" s="55"/>
      <c r="AN36" s="55"/>
      <c r="AO36" s="10"/>
      <c r="AP36" s="9"/>
      <c r="AQ36" s="55"/>
      <c r="AR36" s="55"/>
      <c r="AS36" s="55"/>
      <c r="AT36" s="55"/>
      <c r="AU36" s="10"/>
      <c r="AV36" s="9"/>
      <c r="AW36" s="55">
        <f t="shared" si="4"/>
        <v>0</v>
      </c>
      <c r="AX36" s="55"/>
      <c r="AY36" s="55"/>
      <c r="AZ36" s="55"/>
      <c r="BA36" s="10"/>
      <c r="BB36" s="9"/>
      <c r="BC36" s="55">
        <f t="shared" si="5"/>
        <v>6900000</v>
      </c>
      <c r="BD36" s="55"/>
      <c r="BE36" s="55"/>
      <c r="BF36" s="55"/>
      <c r="BG36" s="10"/>
    </row>
    <row r="37" spans="1:59" x14ac:dyDescent="0.2">
      <c r="A37" s="9"/>
      <c r="B37" s="11"/>
      <c r="C37" s="14"/>
      <c r="D37" s="22"/>
      <c r="E37" s="57" t="s">
        <v>45</v>
      </c>
      <c r="F37" s="57"/>
      <c r="G37" s="57"/>
      <c r="H37" s="57"/>
      <c r="I37" s="57"/>
      <c r="J37" s="57"/>
      <c r="K37" s="58"/>
      <c r="L37" s="9"/>
      <c r="M37" s="55">
        <v>36000</v>
      </c>
      <c r="N37" s="55"/>
      <c r="O37" s="55"/>
      <c r="P37" s="55"/>
      <c r="Q37" s="10"/>
      <c r="R37" s="9"/>
      <c r="S37" s="55">
        <v>0</v>
      </c>
      <c r="T37" s="55"/>
      <c r="U37" s="55"/>
      <c r="V37" s="55"/>
      <c r="W37" s="10"/>
      <c r="X37" s="9"/>
      <c r="Y37" s="55">
        <f t="shared" si="1"/>
        <v>36000</v>
      </c>
      <c r="Z37" s="55"/>
      <c r="AA37" s="55"/>
      <c r="AB37" s="55"/>
      <c r="AC37" s="10"/>
      <c r="AD37" s="9"/>
      <c r="AE37" s="55"/>
      <c r="AF37" s="55"/>
      <c r="AG37" s="55"/>
      <c r="AH37" s="55"/>
      <c r="AI37" s="10"/>
      <c r="AJ37" s="9"/>
      <c r="AK37" s="55">
        <f t="shared" si="2"/>
        <v>0</v>
      </c>
      <c r="AL37" s="55"/>
      <c r="AM37" s="55"/>
      <c r="AN37" s="55"/>
      <c r="AO37" s="10"/>
      <c r="AP37" s="9"/>
      <c r="AQ37" s="55"/>
      <c r="AR37" s="55"/>
      <c r="AS37" s="55"/>
      <c r="AT37" s="55"/>
      <c r="AU37" s="10"/>
      <c r="AV37" s="9"/>
      <c r="AW37" s="55">
        <f t="shared" si="4"/>
        <v>0</v>
      </c>
      <c r="AX37" s="55"/>
      <c r="AY37" s="55"/>
      <c r="AZ37" s="55"/>
      <c r="BA37" s="10"/>
      <c r="BB37" s="9"/>
      <c r="BC37" s="55">
        <f t="shared" si="5"/>
        <v>36000</v>
      </c>
      <c r="BD37" s="55"/>
      <c r="BE37" s="55"/>
      <c r="BF37" s="55"/>
      <c r="BG37" s="10"/>
    </row>
    <row r="38" spans="1:59" x14ac:dyDescent="0.2">
      <c r="A38" s="9"/>
      <c r="B38" s="11"/>
      <c r="C38" s="14"/>
      <c r="D38" s="22"/>
      <c r="E38" s="57" t="s">
        <v>46</v>
      </c>
      <c r="F38" s="57"/>
      <c r="G38" s="57"/>
      <c r="H38" s="57"/>
      <c r="I38" s="57"/>
      <c r="J38" s="57"/>
      <c r="K38" s="58"/>
      <c r="L38" s="9"/>
      <c r="M38" s="55">
        <v>50000</v>
      </c>
      <c r="N38" s="55"/>
      <c r="O38" s="55"/>
      <c r="P38" s="55"/>
      <c r="Q38" s="10"/>
      <c r="R38" s="9"/>
      <c r="S38" s="55">
        <v>0</v>
      </c>
      <c r="T38" s="55"/>
      <c r="U38" s="55"/>
      <c r="V38" s="55"/>
      <c r="W38" s="10"/>
      <c r="X38" s="9"/>
      <c r="Y38" s="55">
        <f>SUM(M38,S38)</f>
        <v>50000</v>
      </c>
      <c r="Z38" s="55"/>
      <c r="AA38" s="55"/>
      <c r="AB38" s="55"/>
      <c r="AC38" s="10"/>
      <c r="AD38" s="9"/>
      <c r="AE38" s="55"/>
      <c r="AF38" s="55"/>
      <c r="AG38" s="55"/>
      <c r="AH38" s="55"/>
      <c r="AI38" s="10"/>
      <c r="AJ38" s="9"/>
      <c r="AK38" s="55">
        <f t="shared" si="2"/>
        <v>0</v>
      </c>
      <c r="AL38" s="55"/>
      <c r="AM38" s="55"/>
      <c r="AN38" s="55"/>
      <c r="AO38" s="10"/>
      <c r="AP38" s="9"/>
      <c r="AQ38" s="55"/>
      <c r="AR38" s="55"/>
      <c r="AS38" s="55"/>
      <c r="AT38" s="55"/>
      <c r="AU38" s="10"/>
      <c r="AV38" s="9"/>
      <c r="AW38" s="55">
        <f t="shared" si="4"/>
        <v>0</v>
      </c>
      <c r="AX38" s="55"/>
      <c r="AY38" s="55"/>
      <c r="AZ38" s="55"/>
      <c r="BA38" s="10"/>
      <c r="BB38" s="9"/>
      <c r="BC38" s="55">
        <f t="shared" si="5"/>
        <v>50000</v>
      </c>
      <c r="BD38" s="55"/>
      <c r="BE38" s="55"/>
      <c r="BF38" s="55"/>
      <c r="BG38" s="10"/>
    </row>
    <row r="39" spans="1:59" x14ac:dyDescent="0.2">
      <c r="A39" s="9"/>
      <c r="B39" s="11"/>
      <c r="C39" s="14"/>
      <c r="D39" s="22"/>
      <c r="E39" s="57" t="s">
        <v>47</v>
      </c>
      <c r="F39" s="57"/>
      <c r="G39" s="57"/>
      <c r="H39" s="57"/>
      <c r="I39" s="57"/>
      <c r="J39" s="57"/>
      <c r="K39" s="58"/>
      <c r="L39" s="9"/>
      <c r="M39" s="55">
        <v>4200000</v>
      </c>
      <c r="N39" s="55"/>
      <c r="O39" s="55"/>
      <c r="P39" s="55"/>
      <c r="Q39" s="10"/>
      <c r="R39" s="9"/>
      <c r="S39" s="55">
        <v>0</v>
      </c>
      <c r="T39" s="55"/>
      <c r="U39" s="55"/>
      <c r="V39" s="55"/>
      <c r="W39" s="10"/>
      <c r="X39" s="9"/>
      <c r="Y39" s="55">
        <f>SUM(M39,S39)</f>
        <v>4200000</v>
      </c>
      <c r="Z39" s="55"/>
      <c r="AA39" s="55"/>
      <c r="AB39" s="55"/>
      <c r="AC39" s="10"/>
      <c r="AD39" s="9"/>
      <c r="AE39" s="55"/>
      <c r="AF39" s="55"/>
      <c r="AG39" s="55"/>
      <c r="AH39" s="55"/>
      <c r="AI39" s="10"/>
      <c r="AJ39" s="9"/>
      <c r="AK39" s="55">
        <f t="shared" si="2"/>
        <v>0</v>
      </c>
      <c r="AL39" s="55"/>
      <c r="AM39" s="55"/>
      <c r="AN39" s="55"/>
      <c r="AO39" s="10"/>
      <c r="AP39" s="9"/>
      <c r="AQ39" s="55"/>
      <c r="AR39" s="55"/>
      <c r="AS39" s="55"/>
      <c r="AT39" s="55"/>
      <c r="AU39" s="10"/>
      <c r="AV39" s="9"/>
      <c r="AW39" s="55">
        <f t="shared" si="4"/>
        <v>0</v>
      </c>
      <c r="AX39" s="55"/>
      <c r="AY39" s="55"/>
      <c r="AZ39" s="55"/>
      <c r="BA39" s="10"/>
      <c r="BB39" s="9"/>
      <c r="BC39" s="55">
        <f t="shared" si="5"/>
        <v>4200000</v>
      </c>
      <c r="BD39" s="55"/>
      <c r="BE39" s="55"/>
      <c r="BF39" s="55"/>
      <c r="BG39" s="10"/>
    </row>
    <row r="40" spans="1:59" x14ac:dyDescent="0.2">
      <c r="A40" s="9"/>
      <c r="B40" s="11"/>
      <c r="C40" s="14"/>
      <c r="D40" s="22"/>
      <c r="E40" s="22" t="s">
        <v>48</v>
      </c>
      <c r="F40" s="22"/>
      <c r="G40" s="22"/>
      <c r="H40" s="22"/>
      <c r="I40" s="22"/>
      <c r="J40" s="22"/>
      <c r="K40" s="23"/>
      <c r="L40" s="9"/>
      <c r="M40" s="55">
        <v>420000</v>
      </c>
      <c r="N40" s="55"/>
      <c r="O40" s="55"/>
      <c r="P40" s="55"/>
      <c r="Q40" s="10"/>
      <c r="R40" s="9"/>
      <c r="S40" s="55">
        <v>0</v>
      </c>
      <c r="T40" s="55"/>
      <c r="U40" s="55"/>
      <c r="V40" s="55"/>
      <c r="W40" s="10"/>
      <c r="X40" s="9"/>
      <c r="Y40" s="55">
        <f t="shared" si="1"/>
        <v>420000</v>
      </c>
      <c r="Z40" s="55"/>
      <c r="AA40" s="55"/>
      <c r="AB40" s="55"/>
      <c r="AC40" s="10"/>
      <c r="AD40" s="9"/>
      <c r="AE40" s="55"/>
      <c r="AF40" s="55"/>
      <c r="AG40" s="55"/>
      <c r="AH40" s="55"/>
      <c r="AI40" s="10"/>
      <c r="AJ40" s="9"/>
      <c r="AK40" s="55">
        <f t="shared" si="2"/>
        <v>0</v>
      </c>
      <c r="AL40" s="55"/>
      <c r="AM40" s="55"/>
      <c r="AN40" s="55"/>
      <c r="AO40" s="10"/>
      <c r="AP40" s="9"/>
      <c r="AQ40" s="55"/>
      <c r="AR40" s="55"/>
      <c r="AS40" s="55"/>
      <c r="AT40" s="55"/>
      <c r="AU40" s="10"/>
      <c r="AV40" s="9"/>
      <c r="AW40" s="55">
        <f t="shared" si="4"/>
        <v>0</v>
      </c>
      <c r="AX40" s="55"/>
      <c r="AY40" s="55"/>
      <c r="AZ40" s="55"/>
      <c r="BA40" s="10"/>
      <c r="BB40" s="9"/>
      <c r="BC40" s="55">
        <f t="shared" si="5"/>
        <v>420000</v>
      </c>
      <c r="BD40" s="55"/>
      <c r="BE40" s="55"/>
      <c r="BF40" s="55"/>
      <c r="BG40" s="10"/>
    </row>
    <row r="41" spans="1:59" x14ac:dyDescent="0.2">
      <c r="A41" s="9"/>
      <c r="B41" s="11"/>
      <c r="C41" s="14"/>
      <c r="D41" s="22"/>
      <c r="E41" s="22" t="s">
        <v>49</v>
      </c>
      <c r="F41" s="22"/>
      <c r="G41" s="22"/>
      <c r="H41" s="22"/>
      <c r="I41" s="22"/>
      <c r="J41" s="22"/>
      <c r="K41" s="23"/>
      <c r="L41" s="9"/>
      <c r="M41" s="55">
        <v>32930000</v>
      </c>
      <c r="N41" s="55"/>
      <c r="O41" s="55"/>
      <c r="P41" s="55"/>
      <c r="Q41" s="10"/>
      <c r="R41" s="9"/>
      <c r="S41" s="55">
        <v>0</v>
      </c>
      <c r="T41" s="55"/>
      <c r="U41" s="55"/>
      <c r="V41" s="55"/>
      <c r="W41" s="10"/>
      <c r="X41" s="9"/>
      <c r="Y41" s="55">
        <f t="shared" si="1"/>
        <v>32930000</v>
      </c>
      <c r="Z41" s="55"/>
      <c r="AA41" s="55"/>
      <c r="AB41" s="55"/>
      <c r="AC41" s="10"/>
      <c r="AD41" s="9"/>
      <c r="AE41" s="55"/>
      <c r="AF41" s="55"/>
      <c r="AG41" s="55"/>
      <c r="AH41" s="55"/>
      <c r="AI41" s="10"/>
      <c r="AJ41" s="9"/>
      <c r="AK41" s="55">
        <f t="shared" si="2"/>
        <v>0</v>
      </c>
      <c r="AL41" s="55"/>
      <c r="AM41" s="55"/>
      <c r="AN41" s="55"/>
      <c r="AO41" s="10"/>
      <c r="AP41" s="9"/>
      <c r="AQ41" s="55"/>
      <c r="AR41" s="55"/>
      <c r="AS41" s="55"/>
      <c r="AT41" s="55"/>
      <c r="AU41" s="10"/>
      <c r="AV41" s="9"/>
      <c r="AW41" s="55">
        <f t="shared" si="4"/>
        <v>0</v>
      </c>
      <c r="AX41" s="55"/>
      <c r="AY41" s="55"/>
      <c r="AZ41" s="55"/>
      <c r="BA41" s="10"/>
      <c r="BB41" s="9"/>
      <c r="BC41" s="55">
        <f t="shared" si="5"/>
        <v>32930000</v>
      </c>
      <c r="BD41" s="55"/>
      <c r="BE41" s="55"/>
      <c r="BF41" s="55"/>
      <c r="BG41" s="10"/>
    </row>
    <row r="42" spans="1:59" x14ac:dyDescent="0.2">
      <c r="A42" s="9"/>
      <c r="B42" s="11"/>
      <c r="C42" s="14"/>
      <c r="D42" s="22"/>
      <c r="E42" s="57" t="s">
        <v>50</v>
      </c>
      <c r="F42" s="57"/>
      <c r="G42" s="57"/>
      <c r="H42" s="57"/>
      <c r="I42" s="57"/>
      <c r="J42" s="57"/>
      <c r="K42" s="58"/>
      <c r="L42" s="9"/>
      <c r="M42" s="55">
        <v>2160000</v>
      </c>
      <c r="N42" s="55"/>
      <c r="O42" s="55"/>
      <c r="P42" s="55"/>
      <c r="Q42" s="10"/>
      <c r="R42" s="9"/>
      <c r="S42" s="55">
        <v>0</v>
      </c>
      <c r="T42" s="55"/>
      <c r="U42" s="55"/>
      <c r="V42" s="55"/>
      <c r="W42" s="10"/>
      <c r="X42" s="9"/>
      <c r="Y42" s="55">
        <f>SUM(M42,S42)</f>
        <v>2160000</v>
      </c>
      <c r="Z42" s="55"/>
      <c r="AA42" s="55"/>
      <c r="AB42" s="55"/>
      <c r="AC42" s="10"/>
      <c r="AD42" s="9"/>
      <c r="AE42" s="55"/>
      <c r="AF42" s="55"/>
      <c r="AG42" s="55"/>
      <c r="AH42" s="55"/>
      <c r="AI42" s="10"/>
      <c r="AJ42" s="9"/>
      <c r="AK42" s="55">
        <f t="shared" si="2"/>
        <v>0</v>
      </c>
      <c r="AL42" s="55"/>
      <c r="AM42" s="55"/>
      <c r="AN42" s="55"/>
      <c r="AO42" s="10"/>
      <c r="AP42" s="9"/>
      <c r="AQ42" s="55"/>
      <c r="AR42" s="55"/>
      <c r="AS42" s="55"/>
      <c r="AT42" s="55"/>
      <c r="AU42" s="10"/>
      <c r="AV42" s="9"/>
      <c r="AW42" s="55">
        <f t="shared" si="4"/>
        <v>0</v>
      </c>
      <c r="AX42" s="55"/>
      <c r="AY42" s="55"/>
      <c r="AZ42" s="55"/>
      <c r="BA42" s="10"/>
      <c r="BB42" s="9"/>
      <c r="BC42" s="55">
        <f t="shared" si="5"/>
        <v>2160000</v>
      </c>
      <c r="BD42" s="55"/>
      <c r="BE42" s="55"/>
      <c r="BF42" s="55"/>
      <c r="BG42" s="10"/>
    </row>
    <row r="43" spans="1:59" x14ac:dyDescent="0.2">
      <c r="A43" s="9"/>
      <c r="B43" s="11"/>
      <c r="C43" s="14"/>
      <c r="D43" s="22"/>
      <c r="E43" s="57" t="s">
        <v>51</v>
      </c>
      <c r="F43" s="57"/>
      <c r="G43" s="57"/>
      <c r="H43" s="57"/>
      <c r="I43" s="57"/>
      <c r="J43" s="57"/>
      <c r="K43" s="58"/>
      <c r="L43" s="9"/>
      <c r="M43" s="55">
        <v>120000</v>
      </c>
      <c r="N43" s="55"/>
      <c r="O43" s="55"/>
      <c r="P43" s="55"/>
      <c r="Q43" s="10"/>
      <c r="R43" s="9"/>
      <c r="S43" s="55">
        <v>0</v>
      </c>
      <c r="T43" s="55"/>
      <c r="U43" s="55"/>
      <c r="V43" s="55"/>
      <c r="W43" s="10"/>
      <c r="X43" s="9"/>
      <c r="Y43" s="55">
        <f t="shared" si="1"/>
        <v>120000</v>
      </c>
      <c r="Z43" s="55"/>
      <c r="AA43" s="55"/>
      <c r="AB43" s="55"/>
      <c r="AC43" s="10"/>
      <c r="AD43" s="9"/>
      <c r="AE43" s="55"/>
      <c r="AF43" s="55"/>
      <c r="AG43" s="55"/>
      <c r="AH43" s="55"/>
      <c r="AI43" s="10"/>
      <c r="AJ43" s="9"/>
      <c r="AK43" s="55">
        <f t="shared" si="2"/>
        <v>0</v>
      </c>
      <c r="AL43" s="55"/>
      <c r="AM43" s="55"/>
      <c r="AN43" s="55"/>
      <c r="AO43" s="10"/>
      <c r="AP43" s="9"/>
      <c r="AQ43" s="55"/>
      <c r="AR43" s="55"/>
      <c r="AS43" s="55"/>
      <c r="AT43" s="55"/>
      <c r="AU43" s="10"/>
      <c r="AV43" s="9"/>
      <c r="AW43" s="55">
        <f t="shared" si="4"/>
        <v>0</v>
      </c>
      <c r="AX43" s="55"/>
      <c r="AY43" s="55"/>
      <c r="AZ43" s="55"/>
      <c r="BA43" s="10"/>
      <c r="BB43" s="9"/>
      <c r="BC43" s="55">
        <f t="shared" si="5"/>
        <v>120000</v>
      </c>
      <c r="BD43" s="55"/>
      <c r="BE43" s="55"/>
      <c r="BF43" s="55"/>
      <c r="BG43" s="10"/>
    </row>
    <row r="44" spans="1:59" x14ac:dyDescent="0.2">
      <c r="A44" s="9"/>
      <c r="B44" s="11"/>
      <c r="C44" s="14"/>
      <c r="D44" s="22"/>
      <c r="E44" s="57" t="s">
        <v>52</v>
      </c>
      <c r="F44" s="57"/>
      <c r="G44" s="57"/>
      <c r="H44" s="57"/>
      <c r="I44" s="57"/>
      <c r="J44" s="57"/>
      <c r="K44" s="58"/>
      <c r="L44" s="9"/>
      <c r="M44" s="55">
        <v>70000</v>
      </c>
      <c r="N44" s="55"/>
      <c r="O44" s="55"/>
      <c r="P44" s="55"/>
      <c r="Q44" s="10"/>
      <c r="R44" s="9"/>
      <c r="S44" s="55">
        <v>0</v>
      </c>
      <c r="T44" s="55"/>
      <c r="U44" s="55"/>
      <c r="V44" s="55"/>
      <c r="W44" s="10"/>
      <c r="X44" s="9"/>
      <c r="Y44" s="55">
        <f t="shared" si="1"/>
        <v>70000</v>
      </c>
      <c r="Z44" s="55"/>
      <c r="AA44" s="55"/>
      <c r="AB44" s="55"/>
      <c r="AC44" s="10"/>
      <c r="AD44" s="9"/>
      <c r="AE44" s="55"/>
      <c r="AF44" s="55"/>
      <c r="AG44" s="55"/>
      <c r="AH44" s="55"/>
      <c r="AI44" s="10"/>
      <c r="AJ44" s="9"/>
      <c r="AK44" s="55">
        <f t="shared" si="2"/>
        <v>0</v>
      </c>
      <c r="AL44" s="55"/>
      <c r="AM44" s="55"/>
      <c r="AN44" s="55"/>
      <c r="AO44" s="10"/>
      <c r="AP44" s="9"/>
      <c r="AQ44" s="55"/>
      <c r="AR44" s="55"/>
      <c r="AS44" s="55"/>
      <c r="AT44" s="55"/>
      <c r="AU44" s="10"/>
      <c r="AV44" s="9"/>
      <c r="AW44" s="55">
        <f t="shared" si="4"/>
        <v>0</v>
      </c>
      <c r="AX44" s="55"/>
      <c r="AY44" s="55"/>
      <c r="AZ44" s="55"/>
      <c r="BA44" s="10"/>
      <c r="BB44" s="9"/>
      <c r="BC44" s="55">
        <f t="shared" si="5"/>
        <v>70000</v>
      </c>
      <c r="BD44" s="55"/>
      <c r="BE44" s="55"/>
      <c r="BF44" s="55"/>
      <c r="BG44" s="10"/>
    </row>
    <row r="45" spans="1:59" hidden="1" x14ac:dyDescent="0.2">
      <c r="A45" s="9"/>
      <c r="B45" s="11"/>
      <c r="C45" s="14"/>
      <c r="D45" s="22"/>
      <c r="E45" s="57" t="s">
        <v>53</v>
      </c>
      <c r="F45" s="57"/>
      <c r="G45" s="57"/>
      <c r="H45" s="57"/>
      <c r="I45" s="57"/>
      <c r="J45" s="57"/>
      <c r="K45" s="58"/>
      <c r="L45" s="9"/>
      <c r="M45" s="55"/>
      <c r="N45" s="55"/>
      <c r="O45" s="55"/>
      <c r="P45" s="55"/>
      <c r="Q45" s="10"/>
      <c r="R45" s="9"/>
      <c r="S45" s="55">
        <v>0</v>
      </c>
      <c r="T45" s="55"/>
      <c r="U45" s="55"/>
      <c r="V45" s="55"/>
      <c r="W45" s="10"/>
      <c r="X45" s="9"/>
      <c r="Y45" s="55">
        <f t="shared" si="1"/>
        <v>0</v>
      </c>
      <c r="Z45" s="55"/>
      <c r="AA45" s="55"/>
      <c r="AB45" s="55"/>
      <c r="AC45" s="10"/>
      <c r="AD45" s="9"/>
      <c r="AE45" s="55"/>
      <c r="AF45" s="55"/>
      <c r="AG45" s="55"/>
      <c r="AH45" s="55"/>
      <c r="AI45" s="10"/>
      <c r="AJ45" s="9"/>
      <c r="AK45" s="55">
        <f t="shared" si="2"/>
        <v>0</v>
      </c>
      <c r="AL45" s="55"/>
      <c r="AM45" s="55"/>
      <c r="AN45" s="55"/>
      <c r="AO45" s="10"/>
      <c r="AP45" s="9"/>
      <c r="AQ45" s="55"/>
      <c r="AR45" s="55"/>
      <c r="AS45" s="55"/>
      <c r="AT45" s="55"/>
      <c r="AU45" s="10"/>
      <c r="AV45" s="9"/>
      <c r="AW45" s="55">
        <f t="shared" si="4"/>
        <v>0</v>
      </c>
      <c r="AX45" s="55"/>
      <c r="AY45" s="55"/>
      <c r="AZ45" s="55"/>
      <c r="BA45" s="10"/>
      <c r="BB45" s="9"/>
      <c r="BC45" s="55">
        <f t="shared" si="5"/>
        <v>0</v>
      </c>
      <c r="BD45" s="55"/>
      <c r="BE45" s="55"/>
      <c r="BF45" s="55"/>
      <c r="BG45" s="10"/>
    </row>
    <row r="46" spans="1:59" x14ac:dyDescent="0.2">
      <c r="A46" s="9"/>
      <c r="B46" s="11"/>
      <c r="C46" s="14"/>
      <c r="D46" s="22"/>
      <c r="E46" s="57" t="s">
        <v>54</v>
      </c>
      <c r="F46" s="57"/>
      <c r="G46" s="57"/>
      <c r="H46" s="57"/>
      <c r="I46" s="57"/>
      <c r="J46" s="57"/>
      <c r="K46" s="58"/>
      <c r="L46" s="9"/>
      <c r="M46" s="55">
        <v>4300000</v>
      </c>
      <c r="N46" s="55"/>
      <c r="O46" s="55"/>
      <c r="P46" s="55"/>
      <c r="Q46" s="10"/>
      <c r="R46" s="9"/>
      <c r="S46" s="55">
        <v>0</v>
      </c>
      <c r="T46" s="55"/>
      <c r="U46" s="55"/>
      <c r="V46" s="55"/>
      <c r="W46" s="10"/>
      <c r="X46" s="9"/>
      <c r="Y46" s="55">
        <f t="shared" si="1"/>
        <v>4300000</v>
      </c>
      <c r="Z46" s="55"/>
      <c r="AA46" s="55"/>
      <c r="AB46" s="55"/>
      <c r="AC46" s="10"/>
      <c r="AD46" s="9"/>
      <c r="AE46" s="55"/>
      <c r="AF46" s="55"/>
      <c r="AG46" s="55"/>
      <c r="AH46" s="55"/>
      <c r="AI46" s="10"/>
      <c r="AJ46" s="9"/>
      <c r="AK46" s="55">
        <f t="shared" si="2"/>
        <v>0</v>
      </c>
      <c r="AL46" s="55"/>
      <c r="AM46" s="55"/>
      <c r="AN46" s="55"/>
      <c r="AO46" s="10"/>
      <c r="AP46" s="9"/>
      <c r="AQ46" s="55"/>
      <c r="AR46" s="55"/>
      <c r="AS46" s="55"/>
      <c r="AT46" s="55"/>
      <c r="AU46" s="10"/>
      <c r="AV46" s="9"/>
      <c r="AW46" s="55">
        <f t="shared" si="4"/>
        <v>0</v>
      </c>
      <c r="AX46" s="55"/>
      <c r="AY46" s="55"/>
      <c r="AZ46" s="55"/>
      <c r="BA46" s="10"/>
      <c r="BB46" s="9"/>
      <c r="BC46" s="55">
        <f t="shared" si="5"/>
        <v>4300000</v>
      </c>
      <c r="BD46" s="55"/>
      <c r="BE46" s="55"/>
      <c r="BF46" s="55"/>
      <c r="BG46" s="10"/>
    </row>
    <row r="47" spans="1:59" x14ac:dyDescent="0.2">
      <c r="A47" s="9"/>
      <c r="B47" s="11"/>
      <c r="C47" s="14"/>
      <c r="D47" s="22"/>
      <c r="E47" s="57" t="s">
        <v>55</v>
      </c>
      <c r="F47" s="57"/>
      <c r="G47" s="57"/>
      <c r="H47" s="57"/>
      <c r="I47" s="57"/>
      <c r="J47" s="57"/>
      <c r="K47" s="58"/>
      <c r="L47" s="9"/>
      <c r="M47" s="55">
        <v>1000000</v>
      </c>
      <c r="N47" s="55"/>
      <c r="O47" s="55"/>
      <c r="P47" s="55"/>
      <c r="Q47" s="10"/>
      <c r="R47" s="9"/>
      <c r="S47" s="55">
        <v>0</v>
      </c>
      <c r="T47" s="55"/>
      <c r="U47" s="55"/>
      <c r="V47" s="55"/>
      <c r="W47" s="10"/>
      <c r="X47" s="9"/>
      <c r="Y47" s="55">
        <f>SUM(M47,S47)</f>
        <v>1000000</v>
      </c>
      <c r="Z47" s="55"/>
      <c r="AA47" s="55"/>
      <c r="AB47" s="55"/>
      <c r="AC47" s="10"/>
      <c r="AD47" s="9"/>
      <c r="AE47" s="55"/>
      <c r="AF47" s="55"/>
      <c r="AG47" s="55"/>
      <c r="AH47" s="55"/>
      <c r="AI47" s="10"/>
      <c r="AJ47" s="9"/>
      <c r="AK47" s="55">
        <f t="shared" si="2"/>
        <v>0</v>
      </c>
      <c r="AL47" s="55"/>
      <c r="AM47" s="55"/>
      <c r="AN47" s="55"/>
      <c r="AO47" s="10"/>
      <c r="AP47" s="9"/>
      <c r="AQ47" s="55"/>
      <c r="AR47" s="55"/>
      <c r="AS47" s="55"/>
      <c r="AT47" s="55"/>
      <c r="AU47" s="10"/>
      <c r="AV47" s="9"/>
      <c r="AW47" s="55">
        <f t="shared" si="4"/>
        <v>0</v>
      </c>
      <c r="AX47" s="55"/>
      <c r="AY47" s="55"/>
      <c r="AZ47" s="55"/>
      <c r="BA47" s="10"/>
      <c r="BB47" s="9"/>
      <c r="BC47" s="55">
        <f t="shared" si="5"/>
        <v>1000000</v>
      </c>
      <c r="BD47" s="55"/>
      <c r="BE47" s="55"/>
      <c r="BF47" s="55"/>
      <c r="BG47" s="10"/>
    </row>
    <row r="48" spans="1:59" hidden="1" x14ac:dyDescent="0.2">
      <c r="A48" s="9"/>
      <c r="B48" s="11"/>
      <c r="C48" s="14"/>
      <c r="D48" s="22"/>
      <c r="E48" s="57" t="s">
        <v>56</v>
      </c>
      <c r="F48" s="57"/>
      <c r="G48" s="57"/>
      <c r="H48" s="57"/>
      <c r="I48" s="57"/>
      <c r="J48" s="57"/>
      <c r="K48" s="58"/>
      <c r="L48" s="9"/>
      <c r="M48" s="55"/>
      <c r="N48" s="55"/>
      <c r="O48" s="55"/>
      <c r="P48" s="55"/>
      <c r="Q48" s="10"/>
      <c r="R48" s="9"/>
      <c r="S48" s="55"/>
      <c r="T48" s="55"/>
      <c r="U48" s="55"/>
      <c r="V48" s="55"/>
      <c r="W48" s="10"/>
      <c r="X48" s="9"/>
      <c r="Y48" s="55">
        <f t="shared" si="1"/>
        <v>0</v>
      </c>
      <c r="Z48" s="55"/>
      <c r="AA48" s="55"/>
      <c r="AB48" s="55"/>
      <c r="AC48" s="10"/>
      <c r="AD48" s="9"/>
      <c r="AE48" s="55"/>
      <c r="AF48" s="55"/>
      <c r="AG48" s="55"/>
      <c r="AH48" s="55"/>
      <c r="AI48" s="10"/>
      <c r="AJ48" s="9"/>
      <c r="AK48" s="55">
        <f t="shared" si="2"/>
        <v>0</v>
      </c>
      <c r="AL48" s="55"/>
      <c r="AM48" s="55"/>
      <c r="AN48" s="55"/>
      <c r="AO48" s="10"/>
      <c r="AP48" s="9"/>
      <c r="AQ48" s="55"/>
      <c r="AR48" s="55"/>
      <c r="AS48" s="55"/>
      <c r="AT48" s="55"/>
      <c r="AU48" s="10"/>
      <c r="AV48" s="9"/>
      <c r="AW48" s="55">
        <f t="shared" si="4"/>
        <v>0</v>
      </c>
      <c r="AX48" s="55"/>
      <c r="AY48" s="55"/>
      <c r="AZ48" s="55"/>
      <c r="BA48" s="10"/>
      <c r="BB48" s="9"/>
      <c r="BC48" s="55">
        <f t="shared" si="5"/>
        <v>0</v>
      </c>
      <c r="BD48" s="55"/>
      <c r="BE48" s="55"/>
      <c r="BF48" s="55"/>
      <c r="BG48" s="10"/>
    </row>
    <row r="49" spans="1:59" x14ac:dyDescent="0.2">
      <c r="A49" s="9"/>
      <c r="B49" s="11"/>
      <c r="C49" s="14"/>
      <c r="D49" s="22"/>
      <c r="E49" s="57" t="s">
        <v>57</v>
      </c>
      <c r="F49" s="57"/>
      <c r="G49" s="57"/>
      <c r="H49" s="57"/>
      <c r="I49" s="57"/>
      <c r="J49" s="57"/>
      <c r="K49" s="58"/>
      <c r="L49" s="9"/>
      <c r="M49" s="55">
        <v>40000</v>
      </c>
      <c r="N49" s="55"/>
      <c r="O49" s="55"/>
      <c r="P49" s="55"/>
      <c r="Q49" s="10"/>
      <c r="R49" s="9"/>
      <c r="S49" s="55">
        <v>0</v>
      </c>
      <c r="T49" s="55"/>
      <c r="U49" s="55"/>
      <c r="V49" s="55"/>
      <c r="W49" s="10"/>
      <c r="X49" s="9"/>
      <c r="Y49" s="55">
        <f t="shared" si="1"/>
        <v>40000</v>
      </c>
      <c r="Z49" s="55"/>
      <c r="AA49" s="55"/>
      <c r="AB49" s="55"/>
      <c r="AC49" s="10"/>
      <c r="AD49" s="9"/>
      <c r="AE49" s="55"/>
      <c r="AF49" s="55"/>
      <c r="AG49" s="55"/>
      <c r="AH49" s="55"/>
      <c r="AI49" s="10"/>
      <c r="AJ49" s="9"/>
      <c r="AK49" s="55">
        <f t="shared" si="2"/>
        <v>0</v>
      </c>
      <c r="AL49" s="55"/>
      <c r="AM49" s="55"/>
      <c r="AN49" s="55"/>
      <c r="AO49" s="10"/>
      <c r="AP49" s="9"/>
      <c r="AQ49" s="55"/>
      <c r="AR49" s="55"/>
      <c r="AS49" s="55"/>
      <c r="AT49" s="55"/>
      <c r="AU49" s="10"/>
      <c r="AV49" s="9"/>
      <c r="AW49" s="55">
        <f t="shared" si="4"/>
        <v>0</v>
      </c>
      <c r="AX49" s="55"/>
      <c r="AY49" s="55"/>
      <c r="AZ49" s="55"/>
      <c r="BA49" s="10"/>
      <c r="BB49" s="9"/>
      <c r="BC49" s="55">
        <f t="shared" si="5"/>
        <v>40000</v>
      </c>
      <c r="BD49" s="55"/>
      <c r="BE49" s="55"/>
      <c r="BF49" s="55"/>
      <c r="BG49" s="10"/>
    </row>
    <row r="50" spans="1:59" x14ac:dyDescent="0.2">
      <c r="A50" s="9"/>
      <c r="B50" s="11"/>
      <c r="C50" s="14"/>
      <c r="D50" s="22"/>
      <c r="E50" s="57" t="s">
        <v>58</v>
      </c>
      <c r="F50" s="57"/>
      <c r="G50" s="57"/>
      <c r="H50" s="57"/>
      <c r="I50" s="57"/>
      <c r="J50" s="57"/>
      <c r="K50" s="58"/>
      <c r="L50" s="9"/>
      <c r="M50" s="55">
        <v>368000</v>
      </c>
      <c r="N50" s="55"/>
      <c r="O50" s="55"/>
      <c r="P50" s="55"/>
      <c r="Q50" s="10"/>
      <c r="R50" s="9"/>
      <c r="S50" s="55">
        <v>0</v>
      </c>
      <c r="T50" s="55"/>
      <c r="U50" s="55"/>
      <c r="V50" s="55"/>
      <c r="W50" s="10"/>
      <c r="X50" s="9"/>
      <c r="Y50" s="55">
        <f t="shared" si="1"/>
        <v>368000</v>
      </c>
      <c r="Z50" s="55"/>
      <c r="AA50" s="55"/>
      <c r="AB50" s="55"/>
      <c r="AC50" s="10"/>
      <c r="AD50" s="9"/>
      <c r="AE50" s="55"/>
      <c r="AF50" s="55"/>
      <c r="AG50" s="55"/>
      <c r="AH50" s="55"/>
      <c r="AI50" s="10"/>
      <c r="AJ50" s="9"/>
      <c r="AK50" s="55">
        <f t="shared" si="2"/>
        <v>0</v>
      </c>
      <c r="AL50" s="55"/>
      <c r="AM50" s="55"/>
      <c r="AN50" s="55"/>
      <c r="AO50" s="10"/>
      <c r="AP50" s="9"/>
      <c r="AQ50" s="55"/>
      <c r="AR50" s="55"/>
      <c r="AS50" s="55"/>
      <c r="AT50" s="55"/>
      <c r="AU50" s="10"/>
      <c r="AV50" s="9"/>
      <c r="AW50" s="55">
        <f t="shared" si="4"/>
        <v>0</v>
      </c>
      <c r="AX50" s="55"/>
      <c r="AY50" s="55"/>
      <c r="AZ50" s="55"/>
      <c r="BA50" s="10"/>
      <c r="BB50" s="9"/>
      <c r="BC50" s="55">
        <f t="shared" si="5"/>
        <v>368000</v>
      </c>
      <c r="BD50" s="55"/>
      <c r="BE50" s="55"/>
      <c r="BF50" s="55"/>
      <c r="BG50" s="10"/>
    </row>
    <row r="51" spans="1:59" x14ac:dyDescent="0.2">
      <c r="A51" s="9"/>
      <c r="B51" s="11"/>
      <c r="C51" s="14"/>
      <c r="D51" s="22"/>
      <c r="E51" s="22" t="s">
        <v>59</v>
      </c>
      <c r="F51" s="22"/>
      <c r="G51" s="22"/>
      <c r="H51" s="22"/>
      <c r="I51" s="22"/>
      <c r="J51" s="22"/>
      <c r="K51" s="23"/>
      <c r="L51" s="9"/>
      <c r="M51" s="55">
        <v>4000000</v>
      </c>
      <c r="N51" s="55"/>
      <c r="O51" s="55"/>
      <c r="P51" s="55"/>
      <c r="Q51" s="10"/>
      <c r="R51" s="9"/>
      <c r="S51" s="55">
        <v>0</v>
      </c>
      <c r="T51" s="55"/>
      <c r="U51" s="55"/>
      <c r="V51" s="55"/>
      <c r="W51" s="10"/>
      <c r="X51" s="9"/>
      <c r="Y51" s="55">
        <f t="shared" si="1"/>
        <v>4000000</v>
      </c>
      <c r="Z51" s="55"/>
      <c r="AA51" s="55"/>
      <c r="AB51" s="55"/>
      <c r="AC51" s="10"/>
      <c r="AD51" s="9"/>
      <c r="AE51" s="55"/>
      <c r="AF51" s="55"/>
      <c r="AG51" s="55"/>
      <c r="AH51" s="55"/>
      <c r="AI51" s="10"/>
      <c r="AJ51" s="9"/>
      <c r="AK51" s="55">
        <f t="shared" si="2"/>
        <v>0</v>
      </c>
      <c r="AL51" s="55"/>
      <c r="AM51" s="55"/>
      <c r="AN51" s="55"/>
      <c r="AO51" s="10"/>
      <c r="AP51" s="9"/>
      <c r="AQ51" s="55"/>
      <c r="AR51" s="55"/>
      <c r="AS51" s="55"/>
      <c r="AT51" s="55"/>
      <c r="AU51" s="10"/>
      <c r="AV51" s="9"/>
      <c r="AW51" s="55">
        <f t="shared" si="4"/>
        <v>0</v>
      </c>
      <c r="AX51" s="55"/>
      <c r="AY51" s="55"/>
      <c r="AZ51" s="55"/>
      <c r="BA51" s="10"/>
      <c r="BB51" s="9"/>
      <c r="BC51" s="55">
        <f t="shared" si="5"/>
        <v>4000000</v>
      </c>
      <c r="BD51" s="55"/>
      <c r="BE51" s="55"/>
      <c r="BF51" s="55"/>
      <c r="BG51" s="10"/>
    </row>
    <row r="52" spans="1:59" hidden="1" x14ac:dyDescent="0.2">
      <c r="A52" s="9"/>
      <c r="B52" s="11"/>
      <c r="C52" s="14"/>
      <c r="D52" s="22"/>
      <c r="E52" s="57" t="s">
        <v>60</v>
      </c>
      <c r="F52" s="57"/>
      <c r="G52" s="57"/>
      <c r="H52" s="57"/>
      <c r="I52" s="57"/>
      <c r="J52" s="57"/>
      <c r="K52" s="58"/>
      <c r="L52" s="9"/>
      <c r="M52" s="55"/>
      <c r="N52" s="55"/>
      <c r="O52" s="55"/>
      <c r="P52" s="55"/>
      <c r="Q52" s="10"/>
      <c r="R52" s="9"/>
      <c r="S52" s="55">
        <v>0</v>
      </c>
      <c r="T52" s="55"/>
      <c r="U52" s="55"/>
      <c r="V52" s="55"/>
      <c r="W52" s="10"/>
      <c r="X52" s="9"/>
      <c r="Y52" s="55">
        <f>SUM(M52,S53)</f>
        <v>0</v>
      </c>
      <c r="Z52" s="55"/>
      <c r="AA52" s="55"/>
      <c r="AB52" s="55"/>
      <c r="AC52" s="10"/>
      <c r="AD52" s="9"/>
      <c r="AE52" s="55"/>
      <c r="AF52" s="55"/>
      <c r="AG52" s="55"/>
      <c r="AH52" s="55"/>
      <c r="AI52" s="10"/>
      <c r="AJ52" s="9"/>
      <c r="AK52" s="55">
        <f t="shared" si="2"/>
        <v>0</v>
      </c>
      <c r="AL52" s="55"/>
      <c r="AM52" s="55"/>
      <c r="AN52" s="55"/>
      <c r="AO52" s="10"/>
      <c r="AP52" s="9"/>
      <c r="AQ52" s="55"/>
      <c r="AR52" s="55"/>
      <c r="AS52" s="55"/>
      <c r="AT52" s="55"/>
      <c r="AU52" s="10"/>
      <c r="AV52" s="9"/>
      <c r="AW52" s="55">
        <f>SUM(AK52,S53,AE52)</f>
        <v>0</v>
      </c>
      <c r="AX52" s="55"/>
      <c r="AY52" s="55"/>
      <c r="AZ52" s="55"/>
      <c r="BA52" s="10"/>
      <c r="BB52" s="9"/>
      <c r="BC52" s="55">
        <f t="shared" si="5"/>
        <v>0</v>
      </c>
      <c r="BD52" s="55"/>
      <c r="BE52" s="55"/>
      <c r="BF52" s="55"/>
      <c r="BG52" s="10"/>
    </row>
    <row r="53" spans="1:59" hidden="1" x14ac:dyDescent="0.2">
      <c r="A53" s="9"/>
      <c r="B53" s="11"/>
      <c r="C53" s="14"/>
      <c r="D53" s="22"/>
      <c r="E53" s="57" t="s">
        <v>61</v>
      </c>
      <c r="F53" s="57"/>
      <c r="G53" s="57"/>
      <c r="H53" s="57"/>
      <c r="I53" s="57"/>
      <c r="J53" s="57"/>
      <c r="K53" s="58"/>
      <c r="L53" s="9"/>
      <c r="M53" s="55"/>
      <c r="N53" s="55"/>
      <c r="O53" s="55"/>
      <c r="P53" s="55"/>
      <c r="Q53" s="10"/>
      <c r="R53" s="9"/>
      <c r="S53" s="55">
        <v>0</v>
      </c>
      <c r="T53" s="55"/>
      <c r="U53" s="55"/>
      <c r="V53" s="55"/>
      <c r="W53" s="10"/>
      <c r="X53" s="9"/>
      <c r="Y53" s="55">
        <f>SUM(M53,S54)</f>
        <v>0</v>
      </c>
      <c r="Z53" s="55"/>
      <c r="AA53" s="55"/>
      <c r="AB53" s="55"/>
      <c r="AC53" s="10"/>
      <c r="AD53" s="9"/>
      <c r="AE53" s="15"/>
      <c r="AF53" s="15"/>
      <c r="AG53" s="15"/>
      <c r="AH53" s="15"/>
      <c r="AI53" s="10"/>
      <c r="AJ53" s="9"/>
      <c r="AK53" s="15"/>
      <c r="AL53" s="15"/>
      <c r="AM53" s="15"/>
      <c r="AN53" s="15"/>
      <c r="AO53" s="10"/>
      <c r="AP53" s="9"/>
      <c r="AQ53" s="15"/>
      <c r="AR53" s="15"/>
      <c r="AS53" s="15"/>
      <c r="AT53" s="15"/>
      <c r="AU53" s="10"/>
      <c r="AV53" s="9"/>
      <c r="AW53" s="55">
        <f>SUM(AK53,S54,AE53)</f>
        <v>0</v>
      </c>
      <c r="AX53" s="55"/>
      <c r="AY53" s="55"/>
      <c r="AZ53" s="55"/>
      <c r="BA53" s="10"/>
      <c r="BB53" s="9"/>
      <c r="BC53" s="55">
        <f t="shared" si="5"/>
        <v>0</v>
      </c>
      <c r="BD53" s="55"/>
      <c r="BE53" s="55"/>
      <c r="BF53" s="55"/>
      <c r="BG53" s="10"/>
    </row>
    <row r="54" spans="1:59" hidden="1" x14ac:dyDescent="0.2">
      <c r="A54" s="9"/>
      <c r="B54" s="11"/>
      <c r="C54" s="14"/>
      <c r="D54" s="22"/>
      <c r="E54" s="57" t="s">
        <v>62</v>
      </c>
      <c r="F54" s="57"/>
      <c r="G54" s="57"/>
      <c r="H54" s="57"/>
      <c r="I54" s="57"/>
      <c r="J54" s="57"/>
      <c r="K54" s="58"/>
      <c r="L54" s="9"/>
      <c r="M54" s="55"/>
      <c r="N54" s="55"/>
      <c r="O54" s="55"/>
      <c r="P54" s="55"/>
      <c r="Q54" s="10"/>
      <c r="R54" s="9"/>
      <c r="S54" s="55">
        <v>0</v>
      </c>
      <c r="T54" s="55"/>
      <c r="U54" s="55"/>
      <c r="V54" s="55"/>
      <c r="W54" s="10"/>
      <c r="X54" s="9"/>
      <c r="Y54" s="55">
        <f t="shared" si="1"/>
        <v>0</v>
      </c>
      <c r="Z54" s="55"/>
      <c r="AA54" s="55"/>
      <c r="AB54" s="55"/>
      <c r="AC54" s="10"/>
      <c r="AD54" s="9"/>
      <c r="AE54" s="55"/>
      <c r="AF54" s="55"/>
      <c r="AG54" s="55"/>
      <c r="AH54" s="55"/>
      <c r="AI54" s="10"/>
      <c r="AJ54" s="9"/>
      <c r="AK54" s="55">
        <f t="shared" si="2"/>
        <v>0</v>
      </c>
      <c r="AL54" s="55"/>
      <c r="AM54" s="55"/>
      <c r="AN54" s="55"/>
      <c r="AO54" s="10"/>
      <c r="AP54" s="9"/>
      <c r="AQ54" s="55"/>
      <c r="AR54" s="55"/>
      <c r="AS54" s="55"/>
      <c r="AT54" s="55"/>
      <c r="AU54" s="10"/>
      <c r="AV54" s="9"/>
      <c r="AW54" s="55">
        <f t="shared" si="4"/>
        <v>0</v>
      </c>
      <c r="AX54" s="55"/>
      <c r="AY54" s="55"/>
      <c r="AZ54" s="55"/>
      <c r="BA54" s="10"/>
      <c r="BB54" s="9"/>
      <c r="BC54" s="55">
        <f t="shared" si="5"/>
        <v>0</v>
      </c>
      <c r="BD54" s="55"/>
      <c r="BE54" s="55"/>
      <c r="BF54" s="55"/>
      <c r="BG54" s="10"/>
    </row>
    <row r="55" spans="1:59" x14ac:dyDescent="0.2">
      <c r="A55" s="9"/>
      <c r="B55" s="11"/>
      <c r="C55" s="14"/>
      <c r="D55" s="22"/>
      <c r="E55" s="57" t="s">
        <v>63</v>
      </c>
      <c r="F55" s="57"/>
      <c r="G55" s="57"/>
      <c r="H55" s="57"/>
      <c r="I55" s="57"/>
      <c r="J55" s="57"/>
      <c r="K55" s="58"/>
      <c r="L55" s="9"/>
      <c r="M55" s="55">
        <v>1950000</v>
      </c>
      <c r="N55" s="55"/>
      <c r="O55" s="55"/>
      <c r="P55" s="55"/>
      <c r="Q55" s="10"/>
      <c r="R55" s="9"/>
      <c r="S55" s="55">
        <v>0</v>
      </c>
      <c r="T55" s="55"/>
      <c r="U55" s="55"/>
      <c r="V55" s="55"/>
      <c r="W55" s="10"/>
      <c r="X55" s="9"/>
      <c r="Y55" s="55">
        <f t="shared" si="1"/>
        <v>1950000</v>
      </c>
      <c r="Z55" s="55"/>
      <c r="AA55" s="55"/>
      <c r="AB55" s="55"/>
      <c r="AC55" s="10"/>
      <c r="AD55" s="9"/>
      <c r="AE55" s="55"/>
      <c r="AF55" s="55"/>
      <c r="AG55" s="55"/>
      <c r="AH55" s="55"/>
      <c r="AI55" s="10"/>
      <c r="AJ55" s="9"/>
      <c r="AK55" s="55">
        <f t="shared" si="2"/>
        <v>0</v>
      </c>
      <c r="AL55" s="55"/>
      <c r="AM55" s="55"/>
      <c r="AN55" s="55"/>
      <c r="AO55" s="10"/>
      <c r="AP55" s="9"/>
      <c r="AQ55" s="55"/>
      <c r="AR55" s="55"/>
      <c r="AS55" s="55"/>
      <c r="AT55" s="55"/>
      <c r="AU55" s="10"/>
      <c r="AV55" s="9"/>
      <c r="AW55" s="55">
        <f t="shared" si="4"/>
        <v>0</v>
      </c>
      <c r="AX55" s="55"/>
      <c r="AY55" s="55"/>
      <c r="AZ55" s="55"/>
      <c r="BA55" s="10"/>
      <c r="BB55" s="9"/>
      <c r="BC55" s="55">
        <f t="shared" si="5"/>
        <v>1950000</v>
      </c>
      <c r="BD55" s="55"/>
      <c r="BE55" s="55"/>
      <c r="BF55" s="55"/>
      <c r="BG55" s="10"/>
    </row>
    <row r="56" spans="1:59" x14ac:dyDescent="0.2">
      <c r="A56" s="9"/>
      <c r="B56" s="11"/>
      <c r="C56" s="14"/>
      <c r="D56" s="22"/>
      <c r="E56" s="57" t="s">
        <v>112</v>
      </c>
      <c r="F56" s="57"/>
      <c r="G56" s="57"/>
      <c r="H56" s="57"/>
      <c r="I56" s="57"/>
      <c r="J56" s="57"/>
      <c r="K56" s="58"/>
      <c r="L56" s="9"/>
      <c r="M56" s="55">
        <v>619000</v>
      </c>
      <c r="N56" s="55"/>
      <c r="O56" s="55"/>
      <c r="P56" s="55"/>
      <c r="Q56" s="10"/>
      <c r="R56" s="9"/>
      <c r="S56" s="55">
        <v>0</v>
      </c>
      <c r="T56" s="55"/>
      <c r="U56" s="55"/>
      <c r="V56" s="55"/>
      <c r="W56" s="10"/>
      <c r="X56" s="9"/>
      <c r="Y56" s="55">
        <f>SUM(M56,S56)</f>
        <v>619000</v>
      </c>
      <c r="Z56" s="55"/>
      <c r="AA56" s="55"/>
      <c r="AB56" s="55"/>
      <c r="AC56" s="10"/>
      <c r="AD56" s="9"/>
      <c r="AE56" s="55"/>
      <c r="AF56" s="55"/>
      <c r="AG56" s="55"/>
      <c r="AH56" s="55"/>
      <c r="AI56" s="10"/>
      <c r="AJ56" s="9"/>
      <c r="AK56" s="55">
        <f t="shared" si="2"/>
        <v>0</v>
      </c>
      <c r="AL56" s="55"/>
      <c r="AM56" s="55"/>
      <c r="AN56" s="55"/>
      <c r="AO56" s="10"/>
      <c r="AP56" s="9"/>
      <c r="AQ56" s="55"/>
      <c r="AR56" s="55"/>
      <c r="AS56" s="55"/>
      <c r="AT56" s="55"/>
      <c r="AU56" s="10"/>
      <c r="AV56" s="9"/>
      <c r="AW56" s="55">
        <f t="shared" si="4"/>
        <v>0</v>
      </c>
      <c r="AX56" s="55"/>
      <c r="AY56" s="55"/>
      <c r="AZ56" s="55"/>
      <c r="BA56" s="10"/>
      <c r="BB56" s="9"/>
      <c r="BC56" s="55">
        <f>SUM(AQ56,Y56,AK56)</f>
        <v>619000</v>
      </c>
      <c r="BD56" s="55"/>
      <c r="BE56" s="55"/>
      <c r="BF56" s="55"/>
      <c r="BG56" s="10"/>
    </row>
    <row r="57" spans="1:59" x14ac:dyDescent="0.2">
      <c r="A57" s="9"/>
      <c r="B57" s="11"/>
      <c r="C57" s="14"/>
      <c r="D57" s="22"/>
      <c r="E57" s="57" t="s">
        <v>65</v>
      </c>
      <c r="F57" s="57"/>
      <c r="G57" s="57"/>
      <c r="H57" s="57"/>
      <c r="I57" s="57"/>
      <c r="J57" s="57"/>
      <c r="K57" s="58"/>
      <c r="L57" s="9"/>
      <c r="M57" s="55">
        <v>350000</v>
      </c>
      <c r="N57" s="55"/>
      <c r="O57" s="55"/>
      <c r="P57" s="55"/>
      <c r="Q57" s="10"/>
      <c r="R57" s="9"/>
      <c r="S57" s="55">
        <v>0</v>
      </c>
      <c r="T57" s="55"/>
      <c r="U57" s="55"/>
      <c r="V57" s="55"/>
      <c r="W57" s="10"/>
      <c r="X57" s="9"/>
      <c r="Y57" s="55">
        <f t="shared" ref="Y57:Y59" si="10">SUM(M57,S57)</f>
        <v>350000</v>
      </c>
      <c r="Z57" s="55"/>
      <c r="AA57" s="55"/>
      <c r="AB57" s="55"/>
      <c r="AC57" s="10"/>
      <c r="AD57" s="9"/>
      <c r="AE57" s="15"/>
      <c r="AF57" s="15"/>
      <c r="AG57" s="15"/>
      <c r="AH57" s="15"/>
      <c r="AI57" s="10"/>
      <c r="AJ57" s="9"/>
      <c r="AK57" s="15"/>
      <c r="AL57" s="15"/>
      <c r="AM57" s="15"/>
      <c r="AN57" s="15"/>
      <c r="AO57" s="10"/>
      <c r="AP57" s="9"/>
      <c r="AQ57" s="55"/>
      <c r="AR57" s="55"/>
      <c r="AS57" s="55"/>
      <c r="AT57" s="55"/>
      <c r="AU57" s="10"/>
      <c r="AV57" s="9"/>
      <c r="AW57" s="55">
        <f t="shared" si="4"/>
        <v>0</v>
      </c>
      <c r="AX57" s="55"/>
      <c r="AY57" s="55"/>
      <c r="AZ57" s="55"/>
      <c r="BA57" s="10"/>
      <c r="BB57" s="9"/>
      <c r="BC57" s="55">
        <f>SUM(AQ57,Y57,AK57)</f>
        <v>350000</v>
      </c>
      <c r="BD57" s="55"/>
      <c r="BE57" s="55"/>
      <c r="BF57" s="55"/>
      <c r="BG57" s="10"/>
    </row>
    <row r="58" spans="1:59" x14ac:dyDescent="0.2">
      <c r="A58" s="9"/>
      <c r="B58" s="11"/>
      <c r="C58" s="14"/>
      <c r="D58" s="22"/>
      <c r="E58" s="57" t="s">
        <v>66</v>
      </c>
      <c r="F58" s="57"/>
      <c r="G58" s="57"/>
      <c r="H58" s="57"/>
      <c r="I58" s="57"/>
      <c r="J58" s="57"/>
      <c r="K58" s="58"/>
      <c r="L58" s="9"/>
      <c r="M58" s="55">
        <v>3600000</v>
      </c>
      <c r="N58" s="55"/>
      <c r="O58" s="55"/>
      <c r="P58" s="55"/>
      <c r="Q58" s="10"/>
      <c r="R58" s="9"/>
      <c r="S58" s="15"/>
      <c r="T58" s="15"/>
      <c r="U58" s="15"/>
      <c r="V58" s="15"/>
      <c r="W58" s="10"/>
      <c r="X58" s="9"/>
      <c r="Y58" s="55">
        <f t="shared" si="10"/>
        <v>3600000</v>
      </c>
      <c r="Z58" s="55"/>
      <c r="AA58" s="55"/>
      <c r="AB58" s="55"/>
      <c r="AC58" s="10"/>
      <c r="AD58" s="9"/>
      <c r="AE58" s="15"/>
      <c r="AF58" s="15"/>
      <c r="AG58" s="15"/>
      <c r="AH58" s="15"/>
      <c r="AI58" s="10"/>
      <c r="AJ58" s="9"/>
      <c r="AK58" s="15"/>
      <c r="AL58" s="15"/>
      <c r="AM58" s="15"/>
      <c r="AN58" s="15"/>
      <c r="AO58" s="10"/>
      <c r="AP58" s="9"/>
      <c r="AQ58" s="55"/>
      <c r="AR58" s="55"/>
      <c r="AS58" s="55"/>
      <c r="AT58" s="55"/>
      <c r="AU58" s="10"/>
      <c r="AV58" s="9"/>
      <c r="AW58" s="15"/>
      <c r="AX58" s="15"/>
      <c r="AY58" s="15"/>
      <c r="AZ58" s="15"/>
      <c r="BA58" s="10"/>
      <c r="BB58" s="9"/>
      <c r="BC58" s="55">
        <f t="shared" ref="BC58:BC59" si="11">SUM(AQ58,Y58,AK58)</f>
        <v>3600000</v>
      </c>
      <c r="BD58" s="55"/>
      <c r="BE58" s="55"/>
      <c r="BF58" s="55"/>
      <c r="BG58" s="10"/>
    </row>
    <row r="59" spans="1:59" hidden="1" x14ac:dyDescent="0.2">
      <c r="A59" s="24"/>
      <c r="B59" s="26"/>
      <c r="C59" s="27"/>
      <c r="D59" s="28"/>
      <c r="E59" s="85" t="s">
        <v>67</v>
      </c>
      <c r="F59" s="85"/>
      <c r="G59" s="85"/>
      <c r="H59" s="85"/>
      <c r="I59" s="85"/>
      <c r="J59" s="85"/>
      <c r="K59" s="86"/>
      <c r="L59" s="24"/>
      <c r="M59" s="59"/>
      <c r="N59" s="59"/>
      <c r="O59" s="59"/>
      <c r="P59" s="59"/>
      <c r="Q59" s="25"/>
      <c r="R59" s="24"/>
      <c r="S59" s="29"/>
      <c r="T59" s="29"/>
      <c r="U59" s="29"/>
      <c r="V59" s="29"/>
      <c r="W59" s="25"/>
      <c r="X59" s="24"/>
      <c r="Y59" s="59">
        <f t="shared" si="10"/>
        <v>0</v>
      </c>
      <c r="Z59" s="59"/>
      <c r="AA59" s="59"/>
      <c r="AB59" s="59"/>
      <c r="AC59" s="25"/>
      <c r="AD59" s="24"/>
      <c r="AE59" s="29"/>
      <c r="AF59" s="29"/>
      <c r="AG59" s="29"/>
      <c r="AH59" s="29"/>
      <c r="AI59" s="25"/>
      <c r="AJ59" s="24"/>
      <c r="AK59" s="29"/>
      <c r="AL59" s="29"/>
      <c r="AM59" s="29"/>
      <c r="AN59" s="29"/>
      <c r="AO59" s="25"/>
      <c r="AP59" s="24"/>
      <c r="AQ59" s="59"/>
      <c r="AR59" s="59"/>
      <c r="AS59" s="59"/>
      <c r="AT59" s="59"/>
      <c r="AU59" s="25"/>
      <c r="AV59" s="24"/>
      <c r="AW59" s="29"/>
      <c r="AX59" s="29"/>
      <c r="AY59" s="29"/>
      <c r="AZ59" s="29"/>
      <c r="BA59" s="25"/>
      <c r="BB59" s="24"/>
      <c r="BC59" s="59">
        <f t="shared" si="11"/>
        <v>0</v>
      </c>
      <c r="BD59" s="59"/>
      <c r="BE59" s="59"/>
      <c r="BF59" s="59"/>
      <c r="BG59" s="25"/>
    </row>
    <row r="60" spans="1:59" x14ac:dyDescent="0.2">
      <c r="A60" s="37"/>
      <c r="B60" s="40" t="s">
        <v>22</v>
      </c>
      <c r="C60" s="83" t="s">
        <v>68</v>
      </c>
      <c r="D60" s="83"/>
      <c r="E60" s="83"/>
      <c r="F60" s="83"/>
      <c r="G60" s="83"/>
      <c r="H60" s="83"/>
      <c r="I60" s="83"/>
      <c r="J60" s="83"/>
      <c r="K60" s="84"/>
      <c r="L60" s="37"/>
      <c r="M60" s="53"/>
      <c r="N60" s="53"/>
      <c r="O60" s="53"/>
      <c r="P60" s="53"/>
      <c r="Q60" s="38"/>
      <c r="R60" s="37"/>
      <c r="S60" s="53"/>
      <c r="T60" s="53"/>
      <c r="U60" s="53"/>
      <c r="V60" s="53"/>
      <c r="W60" s="38"/>
      <c r="X60" s="37"/>
      <c r="Y60" s="53"/>
      <c r="Z60" s="53"/>
      <c r="AA60" s="53"/>
      <c r="AB60" s="53"/>
      <c r="AC60" s="38"/>
      <c r="AD60" s="37"/>
      <c r="AE60" s="53"/>
      <c r="AF60" s="53"/>
      <c r="AG60" s="53"/>
      <c r="AH60" s="53"/>
      <c r="AI60" s="38"/>
      <c r="AJ60" s="37"/>
      <c r="AK60" s="53"/>
      <c r="AL60" s="53"/>
      <c r="AM60" s="53"/>
      <c r="AN60" s="53"/>
      <c r="AO60" s="38"/>
      <c r="AP60" s="12" t="s">
        <v>20</v>
      </c>
      <c r="AQ60" s="56">
        <f>SUM(AQ62:AT86)</f>
        <v>5584000</v>
      </c>
      <c r="AR60" s="56"/>
      <c r="AS60" s="56"/>
      <c r="AT60" s="56"/>
      <c r="AU60" s="13" t="s">
        <v>21</v>
      </c>
      <c r="AV60" s="12" t="s">
        <v>20</v>
      </c>
      <c r="AW60" s="56">
        <f>SUM(AW62:AZ86)</f>
        <v>0</v>
      </c>
      <c r="AX60" s="56"/>
      <c r="AY60" s="56"/>
      <c r="AZ60" s="56"/>
      <c r="BA60" s="13" t="s">
        <v>21</v>
      </c>
      <c r="BB60" s="12" t="s">
        <v>20</v>
      </c>
      <c r="BC60" s="56">
        <f>SUM(BC62:BF86)</f>
        <v>5584000</v>
      </c>
      <c r="BD60" s="56"/>
      <c r="BE60" s="56"/>
      <c r="BF60" s="56"/>
      <c r="BG60" s="13" t="s">
        <v>21</v>
      </c>
    </row>
    <row r="61" spans="1:59" hidden="1" x14ac:dyDescent="0.2">
      <c r="A61" s="9"/>
      <c r="B61" s="11"/>
      <c r="C61" s="14"/>
      <c r="D61" s="22"/>
      <c r="E61" s="57" t="s">
        <v>69</v>
      </c>
      <c r="F61" s="57"/>
      <c r="G61" s="57"/>
      <c r="H61" s="57"/>
      <c r="I61" s="57"/>
      <c r="J61" s="57"/>
      <c r="K61" s="58"/>
      <c r="L61" s="9"/>
      <c r="M61" s="55"/>
      <c r="N61" s="55"/>
      <c r="O61" s="55"/>
      <c r="P61" s="55"/>
      <c r="Q61" s="10"/>
      <c r="R61" s="9"/>
      <c r="S61" s="55"/>
      <c r="T61" s="55"/>
      <c r="U61" s="55"/>
      <c r="V61" s="55"/>
      <c r="W61" s="10"/>
      <c r="X61" s="9"/>
      <c r="Y61" s="55"/>
      <c r="Z61" s="55"/>
      <c r="AA61" s="55"/>
      <c r="AB61" s="55"/>
      <c r="AC61" s="10"/>
      <c r="AD61" s="9"/>
      <c r="AE61" s="55"/>
      <c r="AF61" s="55"/>
      <c r="AG61" s="55"/>
      <c r="AH61" s="55"/>
      <c r="AI61" s="10"/>
      <c r="AJ61" s="9"/>
      <c r="AK61" s="55"/>
      <c r="AL61" s="55"/>
      <c r="AM61" s="55"/>
      <c r="AN61" s="55"/>
      <c r="AO61" s="10"/>
      <c r="AP61" s="9"/>
      <c r="AQ61" s="55"/>
      <c r="AR61" s="55"/>
      <c r="AS61" s="55"/>
      <c r="AT61" s="55"/>
      <c r="AU61" s="10"/>
      <c r="AV61" s="9"/>
      <c r="AW61" s="55">
        <f t="shared" ref="AW61:AW86" si="12">SUM(AK61,S61,AE61)</f>
        <v>0</v>
      </c>
      <c r="AX61" s="55"/>
      <c r="AY61" s="55"/>
      <c r="AZ61" s="55"/>
      <c r="BA61" s="10"/>
      <c r="BB61" s="9"/>
      <c r="BC61" s="55">
        <f t="shared" si="5"/>
        <v>0</v>
      </c>
      <c r="BD61" s="55"/>
      <c r="BE61" s="55"/>
      <c r="BF61" s="55"/>
      <c r="BG61" s="10"/>
    </row>
    <row r="62" spans="1:59" x14ac:dyDescent="0.2">
      <c r="A62" s="9"/>
      <c r="B62" s="11"/>
      <c r="C62" s="14"/>
      <c r="D62" s="22"/>
      <c r="E62" s="57" t="s">
        <v>69</v>
      </c>
      <c r="F62" s="57"/>
      <c r="G62" s="57"/>
      <c r="H62" s="57"/>
      <c r="I62" s="57"/>
      <c r="J62" s="57"/>
      <c r="K62" s="58"/>
      <c r="L62" s="9"/>
      <c r="M62" s="55"/>
      <c r="N62" s="55"/>
      <c r="O62" s="55"/>
      <c r="P62" s="55"/>
      <c r="Q62" s="10"/>
      <c r="R62" s="9"/>
      <c r="S62" s="55"/>
      <c r="T62" s="55"/>
      <c r="U62" s="55"/>
      <c r="V62" s="55"/>
      <c r="W62" s="10"/>
      <c r="X62" s="9"/>
      <c r="Y62" s="55"/>
      <c r="Z62" s="55"/>
      <c r="AA62" s="55"/>
      <c r="AB62" s="55"/>
      <c r="AC62" s="10"/>
      <c r="AD62" s="9"/>
      <c r="AE62" s="55"/>
      <c r="AF62" s="55"/>
      <c r="AG62" s="55"/>
      <c r="AH62" s="55"/>
      <c r="AI62" s="10"/>
      <c r="AJ62" s="9"/>
      <c r="AK62" s="55"/>
      <c r="AL62" s="55"/>
      <c r="AM62" s="55"/>
      <c r="AN62" s="55"/>
      <c r="AO62" s="10"/>
      <c r="AP62" s="9"/>
      <c r="AQ62" s="55">
        <v>1200000</v>
      </c>
      <c r="AR62" s="55"/>
      <c r="AS62" s="55"/>
      <c r="AT62" s="55"/>
      <c r="AU62" s="10"/>
      <c r="AV62" s="9"/>
      <c r="AW62" s="55">
        <f t="shared" si="12"/>
        <v>0</v>
      </c>
      <c r="AX62" s="55"/>
      <c r="AY62" s="55"/>
      <c r="AZ62" s="55"/>
      <c r="BA62" s="10"/>
      <c r="BB62" s="9"/>
      <c r="BC62" s="55">
        <f>SUM(AQ62,Y62,AK62)</f>
        <v>1200000</v>
      </c>
      <c r="BD62" s="55"/>
      <c r="BE62" s="55"/>
      <c r="BF62" s="55"/>
      <c r="BG62" s="10"/>
    </row>
    <row r="63" spans="1:59" hidden="1" x14ac:dyDescent="0.2">
      <c r="A63" s="9"/>
      <c r="B63" s="11"/>
      <c r="C63" s="14"/>
      <c r="D63" s="22"/>
      <c r="E63" s="57" t="s">
        <v>43</v>
      </c>
      <c r="F63" s="57"/>
      <c r="G63" s="57"/>
      <c r="H63" s="57"/>
      <c r="I63" s="57"/>
      <c r="J63" s="57"/>
      <c r="K63" s="58"/>
      <c r="L63" s="9"/>
      <c r="M63" s="55"/>
      <c r="N63" s="55"/>
      <c r="O63" s="55"/>
      <c r="P63" s="55"/>
      <c r="Q63" s="10"/>
      <c r="R63" s="9"/>
      <c r="S63" s="55"/>
      <c r="T63" s="55"/>
      <c r="U63" s="55"/>
      <c r="V63" s="55"/>
      <c r="W63" s="10"/>
      <c r="X63" s="9"/>
      <c r="Y63" s="55"/>
      <c r="Z63" s="55"/>
      <c r="AA63" s="55"/>
      <c r="AB63" s="55"/>
      <c r="AC63" s="10"/>
      <c r="AD63" s="9"/>
      <c r="AE63" s="55"/>
      <c r="AF63" s="55"/>
      <c r="AG63" s="55"/>
      <c r="AH63" s="55"/>
      <c r="AI63" s="10"/>
      <c r="AJ63" s="9"/>
      <c r="AK63" s="55"/>
      <c r="AL63" s="55"/>
      <c r="AM63" s="55"/>
      <c r="AN63" s="55"/>
      <c r="AO63" s="10"/>
      <c r="AP63" s="9"/>
      <c r="AQ63" s="55"/>
      <c r="AR63" s="55"/>
      <c r="AS63" s="55"/>
      <c r="AT63" s="55"/>
      <c r="AU63" s="10"/>
      <c r="AV63" s="9"/>
      <c r="AW63" s="55">
        <f t="shared" si="12"/>
        <v>0</v>
      </c>
      <c r="AX63" s="55"/>
      <c r="AY63" s="55"/>
      <c r="AZ63" s="55"/>
      <c r="BA63" s="10"/>
      <c r="BB63" s="9"/>
      <c r="BC63" s="55">
        <f t="shared" si="5"/>
        <v>0</v>
      </c>
      <c r="BD63" s="55"/>
      <c r="BE63" s="55"/>
      <c r="BF63" s="55"/>
      <c r="BG63" s="10"/>
    </row>
    <row r="64" spans="1:59" x14ac:dyDescent="0.2">
      <c r="A64" s="9"/>
      <c r="B64" s="11"/>
      <c r="C64" s="14"/>
      <c r="D64" s="22"/>
      <c r="E64" s="57" t="s">
        <v>44</v>
      </c>
      <c r="F64" s="57"/>
      <c r="G64" s="57"/>
      <c r="H64" s="57"/>
      <c r="I64" s="57"/>
      <c r="J64" s="57"/>
      <c r="K64" s="58"/>
      <c r="L64" s="9"/>
      <c r="M64" s="55"/>
      <c r="N64" s="55"/>
      <c r="O64" s="55"/>
      <c r="P64" s="55"/>
      <c r="Q64" s="10"/>
      <c r="R64" s="9"/>
      <c r="S64" s="55"/>
      <c r="T64" s="55"/>
      <c r="U64" s="55"/>
      <c r="V64" s="55"/>
      <c r="W64" s="10"/>
      <c r="X64" s="9"/>
      <c r="Y64" s="55"/>
      <c r="Z64" s="55"/>
      <c r="AA64" s="55"/>
      <c r="AB64" s="55"/>
      <c r="AC64" s="10"/>
      <c r="AD64" s="9"/>
      <c r="AE64" s="55"/>
      <c r="AF64" s="55"/>
      <c r="AG64" s="55"/>
      <c r="AH64" s="55"/>
      <c r="AI64" s="10"/>
      <c r="AJ64" s="9"/>
      <c r="AK64" s="55"/>
      <c r="AL64" s="55"/>
      <c r="AM64" s="55"/>
      <c r="AN64" s="55"/>
      <c r="AO64" s="10"/>
      <c r="AP64" s="9"/>
      <c r="AQ64" s="55">
        <v>180000</v>
      </c>
      <c r="AR64" s="55"/>
      <c r="AS64" s="55"/>
      <c r="AT64" s="55"/>
      <c r="AU64" s="10"/>
      <c r="AV64" s="9"/>
      <c r="AW64" s="55">
        <f t="shared" si="12"/>
        <v>0</v>
      </c>
      <c r="AX64" s="55"/>
      <c r="AY64" s="55"/>
      <c r="AZ64" s="55"/>
      <c r="BA64" s="10"/>
      <c r="BB64" s="9"/>
      <c r="BC64" s="55">
        <f t="shared" si="5"/>
        <v>180000</v>
      </c>
      <c r="BD64" s="55"/>
      <c r="BE64" s="55"/>
      <c r="BF64" s="55"/>
      <c r="BG64" s="10"/>
    </row>
    <row r="65" spans="1:59" hidden="1" x14ac:dyDescent="0.2">
      <c r="A65" s="9"/>
      <c r="B65" s="11"/>
      <c r="C65" s="14"/>
      <c r="D65" s="22"/>
      <c r="E65" s="57"/>
      <c r="F65" s="57"/>
      <c r="G65" s="57"/>
      <c r="H65" s="57"/>
      <c r="I65" s="57"/>
      <c r="J65" s="57"/>
      <c r="K65" s="58"/>
      <c r="L65" s="9"/>
      <c r="M65" s="55"/>
      <c r="N65" s="55"/>
      <c r="O65" s="55"/>
      <c r="P65" s="55"/>
      <c r="Q65" s="10"/>
      <c r="R65" s="9"/>
      <c r="S65" s="55"/>
      <c r="T65" s="55"/>
      <c r="U65" s="55"/>
      <c r="V65" s="55"/>
      <c r="W65" s="10"/>
      <c r="X65" s="9"/>
      <c r="Y65" s="55"/>
      <c r="Z65" s="55"/>
      <c r="AA65" s="55"/>
      <c r="AB65" s="55"/>
      <c r="AC65" s="10"/>
      <c r="AD65" s="9"/>
      <c r="AE65" s="55"/>
      <c r="AF65" s="55"/>
      <c r="AG65" s="55"/>
      <c r="AH65" s="55"/>
      <c r="AI65" s="10"/>
      <c r="AJ65" s="9"/>
      <c r="AK65" s="55"/>
      <c r="AL65" s="55"/>
      <c r="AM65" s="55"/>
      <c r="AN65" s="55"/>
      <c r="AO65" s="10"/>
      <c r="AP65" s="9"/>
      <c r="AQ65" s="55"/>
      <c r="AR65" s="55"/>
      <c r="AS65" s="55"/>
      <c r="AT65" s="55"/>
      <c r="AU65" s="10"/>
      <c r="AV65" s="9"/>
      <c r="AW65" s="55">
        <f t="shared" si="12"/>
        <v>0</v>
      </c>
      <c r="AX65" s="55"/>
      <c r="AY65" s="55"/>
      <c r="AZ65" s="55"/>
      <c r="BA65" s="10"/>
      <c r="BB65" s="9"/>
      <c r="BC65" s="55">
        <f t="shared" si="5"/>
        <v>0</v>
      </c>
      <c r="BD65" s="55"/>
      <c r="BE65" s="55"/>
      <c r="BF65" s="55"/>
      <c r="BG65" s="10"/>
    </row>
    <row r="66" spans="1:59" hidden="1" x14ac:dyDescent="0.2">
      <c r="A66" s="9"/>
      <c r="B66" s="11"/>
      <c r="C66" s="14"/>
      <c r="D66" s="22"/>
      <c r="E66" s="57"/>
      <c r="F66" s="57"/>
      <c r="G66" s="57"/>
      <c r="H66" s="57"/>
      <c r="I66" s="57"/>
      <c r="J66" s="57"/>
      <c r="K66" s="58"/>
      <c r="L66" s="9"/>
      <c r="M66" s="55"/>
      <c r="N66" s="55"/>
      <c r="O66" s="55"/>
      <c r="P66" s="55"/>
      <c r="Q66" s="10"/>
      <c r="R66" s="9"/>
      <c r="S66" s="55"/>
      <c r="T66" s="55"/>
      <c r="U66" s="55"/>
      <c r="V66" s="55"/>
      <c r="W66" s="10"/>
      <c r="X66" s="9"/>
      <c r="Y66" s="55"/>
      <c r="Z66" s="55"/>
      <c r="AA66" s="55"/>
      <c r="AB66" s="55"/>
      <c r="AC66" s="10"/>
      <c r="AD66" s="9"/>
      <c r="AE66" s="55"/>
      <c r="AF66" s="55"/>
      <c r="AG66" s="55"/>
      <c r="AH66" s="55"/>
      <c r="AI66" s="10"/>
      <c r="AJ66" s="9"/>
      <c r="AK66" s="55"/>
      <c r="AL66" s="55"/>
      <c r="AM66" s="55"/>
      <c r="AN66" s="55"/>
      <c r="AO66" s="10"/>
      <c r="AP66" s="9"/>
      <c r="AQ66" s="55">
        <v>0</v>
      </c>
      <c r="AR66" s="55"/>
      <c r="AS66" s="55"/>
      <c r="AT66" s="55"/>
      <c r="AU66" s="10"/>
      <c r="AV66" s="9"/>
      <c r="AW66" s="55">
        <f t="shared" si="12"/>
        <v>0</v>
      </c>
      <c r="AX66" s="55"/>
      <c r="AY66" s="55"/>
      <c r="AZ66" s="55"/>
      <c r="BA66" s="10"/>
      <c r="BB66" s="9"/>
      <c r="BC66" s="55">
        <f>SUM(AQ66,Y66,AK66)</f>
        <v>0</v>
      </c>
      <c r="BD66" s="55"/>
      <c r="BE66" s="55"/>
      <c r="BF66" s="55"/>
      <c r="BG66" s="10"/>
    </row>
    <row r="67" spans="1:59" x14ac:dyDescent="0.2">
      <c r="A67" s="9"/>
      <c r="B67" s="11"/>
      <c r="C67" s="14"/>
      <c r="D67" s="22"/>
      <c r="E67" s="57" t="s">
        <v>113</v>
      </c>
      <c r="F67" s="57"/>
      <c r="G67" s="57"/>
      <c r="H67" s="57"/>
      <c r="I67" s="57"/>
      <c r="J67" s="57"/>
      <c r="K67" s="58"/>
      <c r="L67" s="9"/>
      <c r="M67" s="55"/>
      <c r="N67" s="55"/>
      <c r="O67" s="55"/>
      <c r="P67" s="55"/>
      <c r="Q67" s="10"/>
      <c r="R67" s="9"/>
      <c r="S67" s="55"/>
      <c r="T67" s="55"/>
      <c r="U67" s="55"/>
      <c r="V67" s="55"/>
      <c r="W67" s="10"/>
      <c r="X67" s="9"/>
      <c r="Y67" s="55"/>
      <c r="Z67" s="55"/>
      <c r="AA67" s="55"/>
      <c r="AB67" s="55"/>
      <c r="AC67" s="10"/>
      <c r="AD67" s="9"/>
      <c r="AE67" s="55"/>
      <c r="AF67" s="55"/>
      <c r="AG67" s="55"/>
      <c r="AH67" s="55"/>
      <c r="AI67" s="10"/>
      <c r="AJ67" s="9"/>
      <c r="AK67" s="55"/>
      <c r="AL67" s="55"/>
      <c r="AM67" s="55"/>
      <c r="AN67" s="55"/>
      <c r="AO67" s="10"/>
      <c r="AP67" s="9"/>
      <c r="AQ67" s="55">
        <v>25000</v>
      </c>
      <c r="AR67" s="55"/>
      <c r="AS67" s="55"/>
      <c r="AT67" s="55"/>
      <c r="AU67" s="10"/>
      <c r="AV67" s="9"/>
      <c r="AW67" s="55">
        <f t="shared" ref="AW67" si="13">SUM(AK67,S67,AE67)</f>
        <v>0</v>
      </c>
      <c r="AX67" s="55"/>
      <c r="AY67" s="55"/>
      <c r="AZ67" s="55"/>
      <c r="BA67" s="10"/>
      <c r="BB67" s="9"/>
      <c r="BC67" s="55">
        <f>SUM(AQ67,Y67,AK67)</f>
        <v>25000</v>
      </c>
      <c r="BD67" s="55"/>
      <c r="BE67" s="55"/>
      <c r="BF67" s="55"/>
      <c r="BG67" s="10"/>
    </row>
    <row r="68" spans="1:59" x14ac:dyDescent="0.2">
      <c r="A68" s="9"/>
      <c r="B68" s="11"/>
      <c r="C68" s="14"/>
      <c r="D68" s="22"/>
      <c r="E68" s="57" t="s">
        <v>46</v>
      </c>
      <c r="F68" s="57"/>
      <c r="G68" s="57"/>
      <c r="H68" s="57"/>
      <c r="I68" s="57"/>
      <c r="J68" s="57"/>
      <c r="K68" s="58"/>
      <c r="L68" s="9"/>
      <c r="M68" s="55"/>
      <c r="N68" s="55"/>
      <c r="O68" s="55"/>
      <c r="P68" s="55"/>
      <c r="Q68" s="10"/>
      <c r="R68" s="9"/>
      <c r="S68" s="55"/>
      <c r="T68" s="55"/>
      <c r="U68" s="55"/>
      <c r="V68" s="55"/>
      <c r="W68" s="10"/>
      <c r="X68" s="9"/>
      <c r="Y68" s="55"/>
      <c r="Z68" s="55"/>
      <c r="AA68" s="55"/>
      <c r="AB68" s="55"/>
      <c r="AC68" s="10"/>
      <c r="AD68" s="9"/>
      <c r="AE68" s="55"/>
      <c r="AF68" s="55"/>
      <c r="AG68" s="55"/>
      <c r="AH68" s="55"/>
      <c r="AI68" s="10"/>
      <c r="AJ68" s="9"/>
      <c r="AK68" s="55"/>
      <c r="AL68" s="55"/>
      <c r="AM68" s="55"/>
      <c r="AN68" s="55"/>
      <c r="AO68" s="10"/>
      <c r="AP68" s="9"/>
      <c r="AQ68" s="55">
        <v>2000</v>
      </c>
      <c r="AR68" s="55"/>
      <c r="AS68" s="55"/>
      <c r="AT68" s="55"/>
      <c r="AU68" s="10"/>
      <c r="AV68" s="9"/>
      <c r="AW68" s="55">
        <f t="shared" si="12"/>
        <v>0</v>
      </c>
      <c r="AX68" s="55"/>
      <c r="AY68" s="55"/>
      <c r="AZ68" s="55"/>
      <c r="BA68" s="10"/>
      <c r="BB68" s="9"/>
      <c r="BC68" s="55">
        <f t="shared" si="5"/>
        <v>2000</v>
      </c>
      <c r="BD68" s="55"/>
      <c r="BE68" s="55"/>
      <c r="BF68" s="55"/>
      <c r="BG68" s="10"/>
    </row>
    <row r="69" spans="1:59" x14ac:dyDescent="0.2">
      <c r="A69" s="9"/>
      <c r="B69" s="11"/>
      <c r="C69" s="14"/>
      <c r="D69" s="22"/>
      <c r="E69" s="22" t="s">
        <v>47</v>
      </c>
      <c r="F69" s="22"/>
      <c r="G69" s="22"/>
      <c r="H69" s="22"/>
      <c r="I69" s="22"/>
      <c r="J69" s="22"/>
      <c r="K69" s="23"/>
      <c r="L69" s="9"/>
      <c r="M69" s="55"/>
      <c r="N69" s="55"/>
      <c r="O69" s="55"/>
      <c r="P69" s="55"/>
      <c r="Q69" s="10"/>
      <c r="R69" s="9"/>
      <c r="S69" s="55"/>
      <c r="T69" s="55"/>
      <c r="U69" s="55"/>
      <c r="V69" s="55"/>
      <c r="W69" s="10"/>
      <c r="X69" s="9"/>
      <c r="Y69" s="55"/>
      <c r="Z69" s="55"/>
      <c r="AA69" s="55"/>
      <c r="AB69" s="55"/>
      <c r="AC69" s="10"/>
      <c r="AD69" s="9"/>
      <c r="AE69" s="55"/>
      <c r="AF69" s="55"/>
      <c r="AG69" s="55"/>
      <c r="AH69" s="55"/>
      <c r="AI69" s="10"/>
      <c r="AJ69" s="9"/>
      <c r="AK69" s="55"/>
      <c r="AL69" s="55"/>
      <c r="AM69" s="55"/>
      <c r="AN69" s="55"/>
      <c r="AO69" s="10"/>
      <c r="AP69" s="9"/>
      <c r="AQ69" s="55">
        <v>90000</v>
      </c>
      <c r="AR69" s="55"/>
      <c r="AS69" s="55"/>
      <c r="AT69" s="55"/>
      <c r="AU69" s="10"/>
      <c r="AV69" s="9"/>
      <c r="AW69" s="55">
        <f t="shared" si="12"/>
        <v>0</v>
      </c>
      <c r="AX69" s="55"/>
      <c r="AY69" s="55"/>
      <c r="AZ69" s="55"/>
      <c r="BA69" s="10"/>
      <c r="BB69" s="9"/>
      <c r="BC69" s="55">
        <f t="shared" si="5"/>
        <v>90000</v>
      </c>
      <c r="BD69" s="55"/>
      <c r="BE69" s="55"/>
      <c r="BF69" s="55"/>
      <c r="BG69" s="10"/>
    </row>
    <row r="70" spans="1:59" x14ac:dyDescent="0.2">
      <c r="A70" s="9"/>
      <c r="B70" s="11"/>
      <c r="C70" s="14"/>
      <c r="D70" s="22"/>
      <c r="E70" s="22" t="s">
        <v>48</v>
      </c>
      <c r="F70" s="22"/>
      <c r="G70" s="22"/>
      <c r="H70" s="22"/>
      <c r="I70" s="22"/>
      <c r="J70" s="22"/>
      <c r="K70" s="23"/>
      <c r="L70" s="9"/>
      <c r="M70" s="55"/>
      <c r="N70" s="55"/>
      <c r="O70" s="55"/>
      <c r="P70" s="55"/>
      <c r="Q70" s="10"/>
      <c r="R70" s="9"/>
      <c r="S70" s="55"/>
      <c r="T70" s="55"/>
      <c r="U70" s="55"/>
      <c r="V70" s="55"/>
      <c r="W70" s="10"/>
      <c r="X70" s="9"/>
      <c r="Y70" s="55"/>
      <c r="Z70" s="55"/>
      <c r="AA70" s="55"/>
      <c r="AB70" s="55"/>
      <c r="AC70" s="10"/>
      <c r="AD70" s="9"/>
      <c r="AE70" s="55"/>
      <c r="AF70" s="55"/>
      <c r="AG70" s="55"/>
      <c r="AH70" s="55"/>
      <c r="AI70" s="10"/>
      <c r="AJ70" s="9"/>
      <c r="AK70" s="55"/>
      <c r="AL70" s="55"/>
      <c r="AM70" s="55"/>
      <c r="AN70" s="55"/>
      <c r="AO70" s="10"/>
      <c r="AP70" s="9"/>
      <c r="AQ70" s="55">
        <v>60000</v>
      </c>
      <c r="AR70" s="55"/>
      <c r="AS70" s="55"/>
      <c r="AT70" s="55"/>
      <c r="AU70" s="10"/>
      <c r="AV70" s="9"/>
      <c r="AW70" s="55">
        <f t="shared" si="12"/>
        <v>0</v>
      </c>
      <c r="AX70" s="55"/>
      <c r="AY70" s="55"/>
      <c r="AZ70" s="55"/>
      <c r="BA70" s="10"/>
      <c r="BB70" s="9"/>
      <c r="BC70" s="55">
        <f>SUM(AQ70,Y70,AK70)</f>
        <v>60000</v>
      </c>
      <c r="BD70" s="55"/>
      <c r="BE70" s="55"/>
      <c r="BF70" s="55"/>
      <c r="BG70" s="10"/>
    </row>
    <row r="71" spans="1:59" x14ac:dyDescent="0.2">
      <c r="A71" s="9"/>
      <c r="B71" s="11"/>
      <c r="C71" s="14"/>
      <c r="D71" s="22"/>
      <c r="E71" s="22" t="s">
        <v>49</v>
      </c>
      <c r="F71" s="22"/>
      <c r="G71" s="22"/>
      <c r="H71" s="22"/>
      <c r="I71" s="22"/>
      <c r="J71" s="22"/>
      <c r="K71" s="23"/>
      <c r="L71" s="9"/>
      <c r="M71" s="55"/>
      <c r="N71" s="55"/>
      <c r="O71" s="55"/>
      <c r="P71" s="55"/>
      <c r="Q71" s="10"/>
      <c r="R71" s="9"/>
      <c r="S71" s="55"/>
      <c r="T71" s="55"/>
      <c r="U71" s="55"/>
      <c r="V71" s="55"/>
      <c r="W71" s="10"/>
      <c r="X71" s="9"/>
      <c r="Y71" s="55"/>
      <c r="Z71" s="55"/>
      <c r="AA71" s="55"/>
      <c r="AB71" s="55"/>
      <c r="AC71" s="10"/>
      <c r="AD71" s="9"/>
      <c r="AE71" s="55"/>
      <c r="AF71" s="55"/>
      <c r="AG71" s="55"/>
      <c r="AH71" s="55"/>
      <c r="AI71" s="10"/>
      <c r="AJ71" s="9"/>
      <c r="AK71" s="55"/>
      <c r="AL71" s="55"/>
      <c r="AM71" s="55"/>
      <c r="AN71" s="55"/>
      <c r="AO71" s="10"/>
      <c r="AP71" s="9"/>
      <c r="AQ71" s="55">
        <v>637000</v>
      </c>
      <c r="AR71" s="55"/>
      <c r="AS71" s="55"/>
      <c r="AT71" s="55"/>
      <c r="AU71" s="10"/>
      <c r="AV71" s="9"/>
      <c r="AW71" s="55">
        <f t="shared" si="12"/>
        <v>0</v>
      </c>
      <c r="AX71" s="55"/>
      <c r="AY71" s="55"/>
      <c r="AZ71" s="55"/>
      <c r="BA71" s="10"/>
      <c r="BB71" s="9"/>
      <c r="BC71" s="55">
        <f t="shared" si="5"/>
        <v>637000</v>
      </c>
      <c r="BD71" s="55"/>
      <c r="BE71" s="55"/>
      <c r="BF71" s="55"/>
      <c r="BG71" s="10"/>
    </row>
    <row r="72" spans="1:59" x14ac:dyDescent="0.2">
      <c r="A72" s="9"/>
      <c r="B72" s="11"/>
      <c r="C72" s="14"/>
      <c r="D72" s="22"/>
      <c r="E72" s="22" t="s">
        <v>50</v>
      </c>
      <c r="F72" s="22"/>
      <c r="G72" s="22"/>
      <c r="H72" s="22"/>
      <c r="I72" s="22"/>
      <c r="J72" s="22"/>
      <c r="K72" s="23"/>
      <c r="L72" s="9"/>
      <c r="M72" s="55"/>
      <c r="N72" s="55"/>
      <c r="O72" s="55"/>
      <c r="P72" s="55"/>
      <c r="Q72" s="10"/>
      <c r="R72" s="9"/>
      <c r="S72" s="55"/>
      <c r="T72" s="55"/>
      <c r="U72" s="55"/>
      <c r="V72" s="55"/>
      <c r="W72" s="10"/>
      <c r="X72" s="9"/>
      <c r="Y72" s="55"/>
      <c r="Z72" s="55"/>
      <c r="AA72" s="55"/>
      <c r="AB72" s="55"/>
      <c r="AC72" s="10"/>
      <c r="AD72" s="9"/>
      <c r="AE72" s="55"/>
      <c r="AF72" s="55"/>
      <c r="AG72" s="55"/>
      <c r="AH72" s="55"/>
      <c r="AI72" s="10"/>
      <c r="AJ72" s="9"/>
      <c r="AK72" s="55"/>
      <c r="AL72" s="55"/>
      <c r="AM72" s="55"/>
      <c r="AN72" s="55"/>
      <c r="AO72" s="10"/>
      <c r="AP72" s="9"/>
      <c r="AQ72" s="55">
        <v>50000</v>
      </c>
      <c r="AR72" s="55"/>
      <c r="AS72" s="55"/>
      <c r="AT72" s="55"/>
      <c r="AU72" s="10"/>
      <c r="AV72" s="9"/>
      <c r="AW72" s="55">
        <f t="shared" si="12"/>
        <v>0</v>
      </c>
      <c r="AX72" s="55"/>
      <c r="AY72" s="55"/>
      <c r="AZ72" s="55"/>
      <c r="BA72" s="10"/>
      <c r="BB72" s="9"/>
      <c r="BC72" s="55">
        <f t="shared" si="5"/>
        <v>50000</v>
      </c>
      <c r="BD72" s="55"/>
      <c r="BE72" s="55"/>
      <c r="BF72" s="55"/>
      <c r="BG72" s="10"/>
    </row>
    <row r="73" spans="1:59" hidden="1" x14ac:dyDescent="0.2">
      <c r="A73" s="9"/>
      <c r="B73" s="11"/>
      <c r="C73" s="14"/>
      <c r="D73" s="22"/>
      <c r="E73" s="22" t="s">
        <v>51</v>
      </c>
      <c r="F73" s="22"/>
      <c r="G73" s="22"/>
      <c r="H73" s="22"/>
      <c r="I73" s="22"/>
      <c r="J73" s="22"/>
      <c r="K73" s="23"/>
      <c r="L73" s="9"/>
      <c r="M73" s="55"/>
      <c r="N73" s="55"/>
      <c r="O73" s="55"/>
      <c r="P73" s="55"/>
      <c r="Q73" s="10"/>
      <c r="R73" s="9"/>
      <c r="S73" s="55"/>
      <c r="T73" s="55"/>
      <c r="U73" s="55"/>
      <c r="V73" s="55"/>
      <c r="W73" s="10"/>
      <c r="X73" s="9"/>
      <c r="Y73" s="55"/>
      <c r="Z73" s="55"/>
      <c r="AA73" s="55"/>
      <c r="AB73" s="55"/>
      <c r="AC73" s="10"/>
      <c r="AD73" s="9"/>
      <c r="AE73" s="55"/>
      <c r="AF73" s="55"/>
      <c r="AG73" s="55"/>
      <c r="AH73" s="55"/>
      <c r="AI73" s="10"/>
      <c r="AJ73" s="9"/>
      <c r="AK73" s="55"/>
      <c r="AL73" s="55"/>
      <c r="AM73" s="55"/>
      <c r="AN73" s="55"/>
      <c r="AO73" s="10"/>
      <c r="AP73" s="9"/>
      <c r="AQ73" s="55">
        <v>0</v>
      </c>
      <c r="AR73" s="55"/>
      <c r="AS73" s="55"/>
      <c r="AT73" s="55"/>
      <c r="AU73" s="10"/>
      <c r="AV73" s="9"/>
      <c r="AW73" s="55">
        <f t="shared" si="12"/>
        <v>0</v>
      </c>
      <c r="AX73" s="55"/>
      <c r="AY73" s="55"/>
      <c r="AZ73" s="55"/>
      <c r="BA73" s="10"/>
      <c r="BB73" s="9"/>
      <c r="BC73" s="55">
        <f t="shared" si="5"/>
        <v>0</v>
      </c>
      <c r="BD73" s="55"/>
      <c r="BE73" s="55"/>
      <c r="BF73" s="55"/>
      <c r="BG73" s="10"/>
    </row>
    <row r="74" spans="1:59" x14ac:dyDescent="0.2">
      <c r="A74" s="9"/>
      <c r="B74" s="11"/>
      <c r="C74" s="14"/>
      <c r="D74" s="22"/>
      <c r="E74" s="22" t="s">
        <v>51</v>
      </c>
      <c r="F74" s="22"/>
      <c r="G74" s="22"/>
      <c r="H74" s="22"/>
      <c r="I74" s="22"/>
      <c r="J74" s="22"/>
      <c r="K74" s="23"/>
      <c r="L74" s="9"/>
      <c r="M74" s="55"/>
      <c r="N74" s="55"/>
      <c r="O74" s="55"/>
      <c r="P74" s="55"/>
      <c r="Q74" s="10"/>
      <c r="R74" s="9"/>
      <c r="S74" s="55"/>
      <c r="T74" s="55"/>
      <c r="U74" s="55"/>
      <c r="V74" s="55"/>
      <c r="W74" s="10"/>
      <c r="X74" s="9"/>
      <c r="Y74" s="55"/>
      <c r="Z74" s="55"/>
      <c r="AA74" s="55"/>
      <c r="AB74" s="55"/>
      <c r="AC74" s="10"/>
      <c r="AD74" s="9"/>
      <c r="AE74" s="55"/>
      <c r="AF74" s="55"/>
      <c r="AG74" s="55"/>
      <c r="AH74" s="55"/>
      <c r="AI74" s="10"/>
      <c r="AJ74" s="9"/>
      <c r="AK74" s="55"/>
      <c r="AL74" s="55"/>
      <c r="AM74" s="55"/>
      <c r="AN74" s="55"/>
      <c r="AO74" s="10"/>
      <c r="AP74" s="9"/>
      <c r="AQ74" s="55">
        <v>30000</v>
      </c>
      <c r="AR74" s="55"/>
      <c r="AS74" s="55"/>
      <c r="AT74" s="55"/>
      <c r="AU74" s="10"/>
      <c r="AV74" s="9"/>
      <c r="AW74" s="55">
        <f t="shared" si="12"/>
        <v>0</v>
      </c>
      <c r="AX74" s="55"/>
      <c r="AY74" s="55"/>
      <c r="AZ74" s="55"/>
      <c r="BA74" s="10"/>
      <c r="BB74" s="9"/>
      <c r="BC74" s="55">
        <f t="shared" si="5"/>
        <v>30000</v>
      </c>
      <c r="BD74" s="55"/>
      <c r="BE74" s="55"/>
      <c r="BF74" s="55"/>
      <c r="BG74" s="10"/>
    </row>
    <row r="75" spans="1:59" x14ac:dyDescent="0.2">
      <c r="A75" s="9"/>
      <c r="B75" s="11"/>
      <c r="C75" s="14"/>
      <c r="D75" s="22"/>
      <c r="E75" s="22" t="s">
        <v>70</v>
      </c>
      <c r="F75" s="22"/>
      <c r="G75" s="22"/>
      <c r="H75" s="22"/>
      <c r="I75" s="22"/>
      <c r="J75" s="22"/>
      <c r="K75" s="23"/>
      <c r="L75" s="9"/>
      <c r="M75" s="55"/>
      <c r="N75" s="55"/>
      <c r="O75" s="55"/>
      <c r="P75" s="55"/>
      <c r="Q75" s="10"/>
      <c r="R75" s="9"/>
      <c r="S75" s="55"/>
      <c r="T75" s="55"/>
      <c r="U75" s="55"/>
      <c r="V75" s="55"/>
      <c r="W75" s="10"/>
      <c r="X75" s="9"/>
      <c r="Y75" s="55"/>
      <c r="Z75" s="55"/>
      <c r="AA75" s="55"/>
      <c r="AB75" s="55"/>
      <c r="AC75" s="10"/>
      <c r="AD75" s="9"/>
      <c r="AE75" s="55"/>
      <c r="AF75" s="55"/>
      <c r="AG75" s="55"/>
      <c r="AH75" s="55"/>
      <c r="AI75" s="10"/>
      <c r="AJ75" s="9"/>
      <c r="AK75" s="55"/>
      <c r="AL75" s="55"/>
      <c r="AM75" s="55"/>
      <c r="AN75" s="55"/>
      <c r="AO75" s="10"/>
      <c r="AP75" s="9"/>
      <c r="AQ75" s="55">
        <v>120000</v>
      </c>
      <c r="AR75" s="55"/>
      <c r="AS75" s="55"/>
      <c r="AT75" s="55"/>
      <c r="AU75" s="10"/>
      <c r="AV75" s="9"/>
      <c r="AW75" s="55">
        <f t="shared" si="12"/>
        <v>0</v>
      </c>
      <c r="AX75" s="55"/>
      <c r="AY75" s="55"/>
      <c r="AZ75" s="55"/>
      <c r="BA75" s="10"/>
      <c r="BB75" s="9"/>
      <c r="BC75" s="55">
        <f t="shared" si="5"/>
        <v>120000</v>
      </c>
      <c r="BD75" s="55"/>
      <c r="BE75" s="55"/>
      <c r="BF75" s="55"/>
      <c r="BG75" s="10"/>
    </row>
    <row r="76" spans="1:59" x14ac:dyDescent="0.2">
      <c r="A76" s="9"/>
      <c r="B76" s="11"/>
      <c r="C76" s="14"/>
      <c r="D76" s="22"/>
      <c r="E76" s="22" t="s">
        <v>55</v>
      </c>
      <c r="F76" s="22"/>
      <c r="G76" s="22"/>
      <c r="H76" s="22"/>
      <c r="I76" s="22"/>
      <c r="J76" s="22"/>
      <c r="K76" s="23"/>
      <c r="L76" s="9"/>
      <c r="M76" s="55"/>
      <c r="N76" s="55"/>
      <c r="O76" s="55"/>
      <c r="P76" s="55"/>
      <c r="Q76" s="10"/>
      <c r="R76" s="9"/>
      <c r="S76" s="55"/>
      <c r="T76" s="55"/>
      <c r="U76" s="55"/>
      <c r="V76" s="55"/>
      <c r="W76" s="10"/>
      <c r="X76" s="9"/>
      <c r="Y76" s="55"/>
      <c r="Z76" s="55"/>
      <c r="AA76" s="55"/>
      <c r="AB76" s="55"/>
      <c r="AC76" s="10"/>
      <c r="AD76" s="9"/>
      <c r="AE76" s="55"/>
      <c r="AF76" s="55"/>
      <c r="AG76" s="55"/>
      <c r="AH76" s="55"/>
      <c r="AI76" s="10"/>
      <c r="AJ76" s="9"/>
      <c r="AK76" s="55"/>
      <c r="AL76" s="55"/>
      <c r="AM76" s="55"/>
      <c r="AN76" s="55"/>
      <c r="AO76" s="10"/>
      <c r="AP76" s="9"/>
      <c r="AQ76" s="55">
        <v>36000</v>
      </c>
      <c r="AR76" s="55"/>
      <c r="AS76" s="55"/>
      <c r="AT76" s="55"/>
      <c r="AU76" s="10"/>
      <c r="AV76" s="9"/>
      <c r="AW76" s="55">
        <f t="shared" si="12"/>
        <v>0</v>
      </c>
      <c r="AX76" s="55"/>
      <c r="AY76" s="55"/>
      <c r="AZ76" s="55"/>
      <c r="BA76" s="10"/>
      <c r="BB76" s="9"/>
      <c r="BC76" s="55">
        <f>SUM(AQ76,Y76,AK76)</f>
        <v>36000</v>
      </c>
      <c r="BD76" s="55"/>
      <c r="BE76" s="55"/>
      <c r="BF76" s="55"/>
      <c r="BG76" s="10"/>
    </row>
    <row r="77" spans="1:59" hidden="1" x14ac:dyDescent="0.2">
      <c r="A77" s="9"/>
      <c r="B77" s="11"/>
      <c r="C77" s="14"/>
      <c r="D77" s="22"/>
      <c r="E77" s="22" t="s">
        <v>56</v>
      </c>
      <c r="F77" s="22"/>
      <c r="G77" s="22"/>
      <c r="H77" s="22"/>
      <c r="I77" s="22"/>
      <c r="J77" s="22"/>
      <c r="K77" s="23"/>
      <c r="L77" s="9"/>
      <c r="M77" s="55"/>
      <c r="N77" s="55"/>
      <c r="O77" s="55"/>
      <c r="P77" s="55"/>
      <c r="Q77" s="10"/>
      <c r="R77" s="9"/>
      <c r="S77" s="55"/>
      <c r="T77" s="55"/>
      <c r="U77" s="55"/>
      <c r="V77" s="55"/>
      <c r="W77" s="10"/>
      <c r="X77" s="9"/>
      <c r="Y77" s="55"/>
      <c r="Z77" s="55"/>
      <c r="AA77" s="55"/>
      <c r="AB77" s="55"/>
      <c r="AC77" s="10"/>
      <c r="AD77" s="9"/>
      <c r="AE77" s="55"/>
      <c r="AF77" s="55"/>
      <c r="AG77" s="55"/>
      <c r="AH77" s="55"/>
      <c r="AI77" s="10"/>
      <c r="AJ77" s="9"/>
      <c r="AK77" s="55"/>
      <c r="AL77" s="55"/>
      <c r="AM77" s="55"/>
      <c r="AN77" s="55"/>
      <c r="AO77" s="10"/>
      <c r="AP77" s="9"/>
      <c r="AQ77" s="55">
        <v>0</v>
      </c>
      <c r="AR77" s="55"/>
      <c r="AS77" s="55"/>
      <c r="AT77" s="55"/>
      <c r="AU77" s="10"/>
      <c r="AV77" s="9"/>
      <c r="AW77" s="55">
        <f t="shared" si="12"/>
        <v>0</v>
      </c>
      <c r="AX77" s="55"/>
      <c r="AY77" s="55"/>
      <c r="AZ77" s="55"/>
      <c r="BA77" s="10"/>
      <c r="BB77" s="9"/>
      <c r="BC77" s="55">
        <f>SUM(AQ77,Y77,AK77)</f>
        <v>0</v>
      </c>
      <c r="BD77" s="55"/>
      <c r="BE77" s="55"/>
      <c r="BF77" s="55"/>
      <c r="BG77" s="10"/>
    </row>
    <row r="78" spans="1:59" x14ac:dyDescent="0.2">
      <c r="A78" s="9"/>
      <c r="B78" s="11"/>
      <c r="C78" s="14"/>
      <c r="D78" s="22"/>
      <c r="E78" s="22" t="s">
        <v>71</v>
      </c>
      <c r="F78" s="22"/>
      <c r="G78" s="22"/>
      <c r="H78" s="22"/>
      <c r="I78" s="22"/>
      <c r="J78" s="22"/>
      <c r="K78" s="23"/>
      <c r="L78" s="9"/>
      <c r="M78" s="55"/>
      <c r="N78" s="55"/>
      <c r="O78" s="55"/>
      <c r="P78" s="55"/>
      <c r="Q78" s="10"/>
      <c r="R78" s="9"/>
      <c r="S78" s="55"/>
      <c r="T78" s="55"/>
      <c r="U78" s="55"/>
      <c r="V78" s="55"/>
      <c r="W78" s="10"/>
      <c r="X78" s="9"/>
      <c r="Y78" s="55"/>
      <c r="Z78" s="55"/>
      <c r="AA78" s="55"/>
      <c r="AB78" s="55"/>
      <c r="AC78" s="10"/>
      <c r="AD78" s="9"/>
      <c r="AE78" s="55"/>
      <c r="AF78" s="55"/>
      <c r="AG78" s="55"/>
      <c r="AH78" s="55"/>
      <c r="AI78" s="10"/>
      <c r="AJ78" s="9"/>
      <c r="AK78" s="55"/>
      <c r="AL78" s="55"/>
      <c r="AM78" s="55"/>
      <c r="AN78" s="55"/>
      <c r="AO78" s="10"/>
      <c r="AP78" s="9"/>
      <c r="AQ78" s="55">
        <v>11000</v>
      </c>
      <c r="AR78" s="55"/>
      <c r="AS78" s="55"/>
      <c r="AT78" s="55"/>
      <c r="AU78" s="10"/>
      <c r="AV78" s="9"/>
      <c r="AW78" s="55">
        <f t="shared" si="12"/>
        <v>0</v>
      </c>
      <c r="AX78" s="55"/>
      <c r="AY78" s="55"/>
      <c r="AZ78" s="55"/>
      <c r="BA78" s="10"/>
      <c r="BB78" s="9"/>
      <c r="BC78" s="55">
        <f t="shared" si="5"/>
        <v>11000</v>
      </c>
      <c r="BD78" s="55"/>
      <c r="BE78" s="55"/>
      <c r="BF78" s="55"/>
      <c r="BG78" s="10"/>
    </row>
    <row r="79" spans="1:59" x14ac:dyDescent="0.2">
      <c r="A79" s="9"/>
      <c r="B79" s="11"/>
      <c r="C79" s="14"/>
      <c r="D79" s="22"/>
      <c r="E79" s="22" t="s">
        <v>59</v>
      </c>
      <c r="F79" s="22"/>
      <c r="G79" s="22"/>
      <c r="H79" s="22"/>
      <c r="I79" s="22"/>
      <c r="J79" s="22"/>
      <c r="K79" s="23"/>
      <c r="L79" s="9"/>
      <c r="M79" s="55"/>
      <c r="N79" s="55"/>
      <c r="O79" s="55"/>
      <c r="P79" s="55"/>
      <c r="Q79" s="10"/>
      <c r="R79" s="9"/>
      <c r="S79" s="55"/>
      <c r="T79" s="55"/>
      <c r="U79" s="55"/>
      <c r="V79" s="55"/>
      <c r="W79" s="10"/>
      <c r="X79" s="9"/>
      <c r="Y79" s="55"/>
      <c r="Z79" s="55"/>
      <c r="AA79" s="55"/>
      <c r="AB79" s="55"/>
      <c r="AC79" s="10"/>
      <c r="AD79" s="9"/>
      <c r="AE79" s="55"/>
      <c r="AF79" s="55"/>
      <c r="AG79" s="55"/>
      <c r="AH79" s="55"/>
      <c r="AI79" s="10"/>
      <c r="AJ79" s="9"/>
      <c r="AK79" s="55"/>
      <c r="AL79" s="55"/>
      <c r="AM79" s="55"/>
      <c r="AN79" s="55"/>
      <c r="AO79" s="10"/>
      <c r="AP79" s="9"/>
      <c r="AQ79" s="55">
        <v>100000</v>
      </c>
      <c r="AR79" s="55"/>
      <c r="AS79" s="55"/>
      <c r="AT79" s="55"/>
      <c r="AU79" s="10"/>
      <c r="AV79" s="9"/>
      <c r="AW79" s="55">
        <f t="shared" si="12"/>
        <v>0</v>
      </c>
      <c r="AX79" s="55"/>
      <c r="AY79" s="55"/>
      <c r="AZ79" s="55"/>
      <c r="BA79" s="10"/>
      <c r="BB79" s="9"/>
      <c r="BC79" s="55">
        <f t="shared" si="5"/>
        <v>100000</v>
      </c>
      <c r="BD79" s="55"/>
      <c r="BE79" s="55"/>
      <c r="BF79" s="55"/>
      <c r="BG79" s="10"/>
    </row>
    <row r="80" spans="1:59" x14ac:dyDescent="0.2">
      <c r="A80" s="9"/>
      <c r="B80" s="11"/>
      <c r="C80" s="14"/>
      <c r="D80" s="22"/>
      <c r="E80" s="22" t="s">
        <v>112</v>
      </c>
      <c r="F80" s="22"/>
      <c r="G80" s="22"/>
      <c r="H80" s="22"/>
      <c r="I80" s="22"/>
      <c r="J80" s="22"/>
      <c r="K80" s="23"/>
      <c r="L80" s="9"/>
      <c r="M80" s="55"/>
      <c r="N80" s="55"/>
      <c r="O80" s="55"/>
      <c r="P80" s="55"/>
      <c r="Q80" s="10"/>
      <c r="R80" s="9"/>
      <c r="S80" s="55"/>
      <c r="T80" s="55"/>
      <c r="U80" s="55"/>
      <c r="V80" s="55"/>
      <c r="W80" s="10"/>
      <c r="X80" s="9"/>
      <c r="Y80" s="55"/>
      <c r="Z80" s="55"/>
      <c r="AA80" s="55"/>
      <c r="AB80" s="55"/>
      <c r="AC80" s="10"/>
      <c r="AD80" s="9"/>
      <c r="AE80" s="55"/>
      <c r="AF80" s="55"/>
      <c r="AG80" s="55"/>
      <c r="AH80" s="55"/>
      <c r="AI80" s="10"/>
      <c r="AJ80" s="9"/>
      <c r="AK80" s="55"/>
      <c r="AL80" s="55"/>
      <c r="AM80" s="55"/>
      <c r="AN80" s="55"/>
      <c r="AO80" s="10"/>
      <c r="AP80" s="9"/>
      <c r="AQ80" s="55">
        <v>50000</v>
      </c>
      <c r="AR80" s="55"/>
      <c r="AS80" s="55"/>
      <c r="AT80" s="55"/>
      <c r="AU80" s="10"/>
      <c r="AV80" s="9"/>
      <c r="AW80" s="55">
        <f t="shared" si="12"/>
        <v>0</v>
      </c>
      <c r="AX80" s="55"/>
      <c r="AY80" s="55"/>
      <c r="AZ80" s="55"/>
      <c r="BA80" s="10"/>
      <c r="BB80" s="9"/>
      <c r="BC80" s="55">
        <f t="shared" si="5"/>
        <v>50000</v>
      </c>
      <c r="BD80" s="55"/>
      <c r="BE80" s="55"/>
      <c r="BF80" s="55"/>
      <c r="BG80" s="10"/>
    </row>
    <row r="81" spans="1:59" x14ac:dyDescent="0.2">
      <c r="A81" s="9"/>
      <c r="B81" s="11"/>
      <c r="C81" s="14"/>
      <c r="D81" s="22"/>
      <c r="E81" s="22" t="s">
        <v>114</v>
      </c>
      <c r="F81" s="22"/>
      <c r="G81" s="22"/>
      <c r="H81" s="22"/>
      <c r="I81" s="22"/>
      <c r="J81" s="22"/>
      <c r="K81" s="23"/>
      <c r="L81" s="9"/>
      <c r="M81" s="55"/>
      <c r="N81" s="55"/>
      <c r="O81" s="55"/>
      <c r="P81" s="55"/>
      <c r="Q81" s="10"/>
      <c r="R81" s="9"/>
      <c r="S81" s="55"/>
      <c r="T81" s="55"/>
      <c r="U81" s="55"/>
      <c r="V81" s="55"/>
      <c r="W81" s="10"/>
      <c r="X81" s="9"/>
      <c r="Y81" s="55"/>
      <c r="Z81" s="55"/>
      <c r="AA81" s="55"/>
      <c r="AB81" s="55"/>
      <c r="AC81" s="10"/>
      <c r="AD81" s="9"/>
      <c r="AE81" s="55"/>
      <c r="AF81" s="55"/>
      <c r="AG81" s="55"/>
      <c r="AH81" s="55"/>
      <c r="AI81" s="10"/>
      <c r="AJ81" s="9"/>
      <c r="AK81" s="55"/>
      <c r="AL81" s="55"/>
      <c r="AM81" s="55"/>
      <c r="AN81" s="55"/>
      <c r="AO81" s="10"/>
      <c r="AP81" s="9"/>
      <c r="AQ81" s="55">
        <v>20000</v>
      </c>
      <c r="AR81" s="55"/>
      <c r="AS81" s="55"/>
      <c r="AT81" s="55"/>
      <c r="AU81" s="10"/>
      <c r="AV81" s="9"/>
      <c r="AW81" s="55">
        <f t="shared" si="12"/>
        <v>0</v>
      </c>
      <c r="AX81" s="55"/>
      <c r="AY81" s="55"/>
      <c r="AZ81" s="55"/>
      <c r="BA81" s="10"/>
      <c r="BB81" s="9"/>
      <c r="BC81" s="55">
        <f t="shared" si="5"/>
        <v>20000</v>
      </c>
      <c r="BD81" s="55"/>
      <c r="BE81" s="55"/>
      <c r="BF81" s="55"/>
      <c r="BG81" s="10"/>
    </row>
    <row r="82" spans="1:59" x14ac:dyDescent="0.2">
      <c r="A82" s="9"/>
      <c r="B82" s="11"/>
      <c r="C82" s="14"/>
      <c r="D82" s="22"/>
      <c r="E82" s="22" t="s">
        <v>63</v>
      </c>
      <c r="F82" s="22"/>
      <c r="G82" s="22"/>
      <c r="H82" s="22"/>
      <c r="I82" s="22"/>
      <c r="J82" s="22"/>
      <c r="K82" s="23"/>
      <c r="L82" s="9"/>
      <c r="M82" s="55"/>
      <c r="N82" s="55"/>
      <c r="O82" s="55"/>
      <c r="P82" s="55"/>
      <c r="Q82" s="10"/>
      <c r="R82" s="9"/>
      <c r="S82" s="55"/>
      <c r="T82" s="55"/>
      <c r="U82" s="55"/>
      <c r="V82" s="55"/>
      <c r="W82" s="10"/>
      <c r="X82" s="9"/>
      <c r="Y82" s="55"/>
      <c r="Z82" s="55"/>
      <c r="AA82" s="55"/>
      <c r="AB82" s="55"/>
      <c r="AC82" s="10"/>
      <c r="AD82" s="9"/>
      <c r="AE82" s="55"/>
      <c r="AF82" s="55"/>
      <c r="AG82" s="55"/>
      <c r="AH82" s="55"/>
      <c r="AI82" s="10"/>
      <c r="AJ82" s="9"/>
      <c r="AK82" s="55"/>
      <c r="AL82" s="55"/>
      <c r="AM82" s="55"/>
      <c r="AN82" s="55"/>
      <c r="AO82" s="10"/>
      <c r="AP82" s="9"/>
      <c r="AQ82" s="55">
        <v>15000</v>
      </c>
      <c r="AR82" s="55"/>
      <c r="AS82" s="55"/>
      <c r="AT82" s="55"/>
      <c r="AU82" s="10"/>
      <c r="AV82" s="9"/>
      <c r="AW82" s="55">
        <f t="shared" si="12"/>
        <v>0</v>
      </c>
      <c r="AX82" s="55"/>
      <c r="AY82" s="55"/>
      <c r="AZ82" s="55"/>
      <c r="BA82" s="10"/>
      <c r="BB82" s="9"/>
      <c r="BC82" s="55">
        <f t="shared" si="5"/>
        <v>15000</v>
      </c>
      <c r="BD82" s="55"/>
      <c r="BE82" s="55"/>
      <c r="BF82" s="55"/>
      <c r="BG82" s="10"/>
    </row>
    <row r="83" spans="1:59" x14ac:dyDescent="0.2">
      <c r="A83" s="9"/>
      <c r="B83" s="11"/>
      <c r="C83" s="14"/>
      <c r="D83" s="22"/>
      <c r="E83" s="22" t="s">
        <v>72</v>
      </c>
      <c r="F83" s="22"/>
      <c r="G83" s="22"/>
      <c r="H83" s="22"/>
      <c r="I83" s="22"/>
      <c r="J83" s="22"/>
      <c r="K83" s="23"/>
      <c r="L83" s="9"/>
      <c r="M83" s="55"/>
      <c r="N83" s="55"/>
      <c r="O83" s="55"/>
      <c r="P83" s="55"/>
      <c r="Q83" s="10"/>
      <c r="R83" s="9"/>
      <c r="S83" s="55"/>
      <c r="T83" s="55"/>
      <c r="U83" s="55"/>
      <c r="V83" s="55"/>
      <c r="W83" s="10"/>
      <c r="X83" s="9"/>
      <c r="Y83" s="55"/>
      <c r="Z83" s="55"/>
      <c r="AA83" s="55"/>
      <c r="AB83" s="55"/>
      <c r="AC83" s="10"/>
      <c r="AD83" s="9"/>
      <c r="AE83" s="55"/>
      <c r="AF83" s="55"/>
      <c r="AG83" s="55"/>
      <c r="AH83" s="55"/>
      <c r="AI83" s="10"/>
      <c r="AJ83" s="9"/>
      <c r="AK83" s="55"/>
      <c r="AL83" s="55"/>
      <c r="AM83" s="55"/>
      <c r="AN83" s="55"/>
      <c r="AO83" s="10"/>
      <c r="AP83" s="9"/>
      <c r="AQ83" s="55">
        <v>2138000</v>
      </c>
      <c r="AR83" s="55"/>
      <c r="AS83" s="55"/>
      <c r="AT83" s="55"/>
      <c r="AU83" s="10"/>
      <c r="AV83" s="9"/>
      <c r="AW83" s="55">
        <f t="shared" si="12"/>
        <v>0</v>
      </c>
      <c r="AX83" s="55"/>
      <c r="AY83" s="55"/>
      <c r="AZ83" s="55"/>
      <c r="BA83" s="10"/>
      <c r="BB83" s="9"/>
      <c r="BC83" s="55">
        <f t="shared" si="5"/>
        <v>2138000</v>
      </c>
      <c r="BD83" s="55"/>
      <c r="BE83" s="55"/>
      <c r="BF83" s="55"/>
      <c r="BG83" s="10"/>
    </row>
    <row r="84" spans="1:59" hidden="1" x14ac:dyDescent="0.2">
      <c r="A84" s="9"/>
      <c r="B84" s="11"/>
      <c r="C84" s="14"/>
      <c r="D84" s="22"/>
      <c r="E84" s="57" t="s">
        <v>73</v>
      </c>
      <c r="F84" s="57"/>
      <c r="G84" s="57"/>
      <c r="H84" s="57"/>
      <c r="I84" s="57"/>
      <c r="J84" s="57"/>
      <c r="K84" s="58"/>
      <c r="L84" s="9"/>
      <c r="M84" s="55"/>
      <c r="N84" s="55"/>
      <c r="O84" s="55"/>
      <c r="P84" s="55"/>
      <c r="Q84" s="10"/>
      <c r="R84" s="9"/>
      <c r="S84" s="55"/>
      <c r="T84" s="55"/>
      <c r="U84" s="55"/>
      <c r="V84" s="55"/>
      <c r="W84" s="10"/>
      <c r="X84" s="9"/>
      <c r="Y84" s="55"/>
      <c r="Z84" s="55"/>
      <c r="AA84" s="55"/>
      <c r="AB84" s="55"/>
      <c r="AC84" s="10"/>
      <c r="AD84" s="9"/>
      <c r="AE84" s="55"/>
      <c r="AF84" s="55"/>
      <c r="AG84" s="55"/>
      <c r="AH84" s="55"/>
      <c r="AI84" s="10"/>
      <c r="AJ84" s="9"/>
      <c r="AK84" s="55"/>
      <c r="AL84" s="55"/>
      <c r="AM84" s="55"/>
      <c r="AN84" s="55"/>
      <c r="AO84" s="10"/>
      <c r="AP84" s="9"/>
      <c r="AQ84" s="55"/>
      <c r="AR84" s="55"/>
      <c r="AS84" s="55"/>
      <c r="AT84" s="55"/>
      <c r="AU84" s="10"/>
      <c r="AV84" s="9"/>
      <c r="AW84" s="55">
        <f t="shared" si="12"/>
        <v>0</v>
      </c>
      <c r="AX84" s="55"/>
      <c r="AY84" s="55"/>
      <c r="AZ84" s="55"/>
      <c r="BA84" s="10"/>
      <c r="BB84" s="9"/>
      <c r="BC84" s="55">
        <f>SUM(AQ84,Y84,AK84)</f>
        <v>0</v>
      </c>
      <c r="BD84" s="55"/>
      <c r="BE84" s="55"/>
      <c r="BF84" s="55"/>
      <c r="BG84" s="10"/>
    </row>
    <row r="85" spans="1:59" x14ac:dyDescent="0.2">
      <c r="A85" s="9"/>
      <c r="B85" s="11"/>
      <c r="C85" s="14"/>
      <c r="D85" s="22"/>
      <c r="E85" s="57" t="s">
        <v>74</v>
      </c>
      <c r="F85" s="57"/>
      <c r="G85" s="57"/>
      <c r="H85" s="57"/>
      <c r="I85" s="57"/>
      <c r="J85" s="57"/>
      <c r="K85" s="58"/>
      <c r="L85" s="9"/>
      <c r="M85" s="15"/>
      <c r="N85" s="15"/>
      <c r="O85" s="15"/>
      <c r="P85" s="15"/>
      <c r="Q85" s="10"/>
      <c r="R85" s="9"/>
      <c r="S85" s="15"/>
      <c r="T85" s="15"/>
      <c r="U85" s="15"/>
      <c r="V85" s="15"/>
      <c r="W85" s="10"/>
      <c r="X85" s="9"/>
      <c r="Y85" s="15"/>
      <c r="Z85" s="15"/>
      <c r="AA85" s="15"/>
      <c r="AB85" s="15"/>
      <c r="AC85" s="10"/>
      <c r="AD85" s="9"/>
      <c r="AE85" s="15"/>
      <c r="AF85" s="15"/>
      <c r="AG85" s="15"/>
      <c r="AH85" s="15"/>
      <c r="AI85" s="10"/>
      <c r="AJ85" s="9"/>
      <c r="AK85" s="15"/>
      <c r="AL85" s="15"/>
      <c r="AM85" s="15"/>
      <c r="AN85" s="15"/>
      <c r="AO85" s="10"/>
      <c r="AP85" s="9"/>
      <c r="AQ85" s="55">
        <v>680000</v>
      </c>
      <c r="AR85" s="55"/>
      <c r="AS85" s="55"/>
      <c r="AT85" s="55"/>
      <c r="AU85" s="10"/>
      <c r="AV85" s="9"/>
      <c r="AW85" s="55">
        <f t="shared" si="12"/>
        <v>0</v>
      </c>
      <c r="AX85" s="55"/>
      <c r="AY85" s="55"/>
      <c r="AZ85" s="55"/>
      <c r="BA85" s="10"/>
      <c r="BB85" s="9"/>
      <c r="BC85" s="55">
        <f>SUM(AQ85,Y85,AK85)</f>
        <v>680000</v>
      </c>
      <c r="BD85" s="55"/>
      <c r="BE85" s="55"/>
      <c r="BF85" s="55"/>
      <c r="BG85" s="10"/>
    </row>
    <row r="86" spans="1:59" ht="11.4" thickBot="1" x14ac:dyDescent="0.25">
      <c r="A86" s="9"/>
      <c r="B86" s="11"/>
      <c r="C86" s="14"/>
      <c r="D86" s="22"/>
      <c r="E86" s="57" t="s">
        <v>65</v>
      </c>
      <c r="F86" s="57"/>
      <c r="G86" s="57"/>
      <c r="H86" s="57"/>
      <c r="I86" s="57"/>
      <c r="J86" s="57"/>
      <c r="K86" s="58"/>
      <c r="L86" s="9"/>
      <c r="M86" s="55"/>
      <c r="N86" s="55"/>
      <c r="O86" s="55"/>
      <c r="P86" s="55"/>
      <c r="Q86" s="10"/>
      <c r="R86" s="9"/>
      <c r="S86" s="55"/>
      <c r="T86" s="55"/>
      <c r="U86" s="55"/>
      <c r="V86" s="55"/>
      <c r="W86" s="10"/>
      <c r="X86" s="9"/>
      <c r="Y86" s="55"/>
      <c r="Z86" s="55"/>
      <c r="AA86" s="55"/>
      <c r="AB86" s="55"/>
      <c r="AC86" s="10"/>
      <c r="AD86" s="30"/>
      <c r="AE86" s="66"/>
      <c r="AF86" s="66"/>
      <c r="AG86" s="66"/>
      <c r="AH86" s="66"/>
      <c r="AI86" s="31"/>
      <c r="AJ86" s="30"/>
      <c r="AK86" s="66"/>
      <c r="AL86" s="66"/>
      <c r="AM86" s="66"/>
      <c r="AN86" s="66"/>
      <c r="AO86" s="31"/>
      <c r="AP86" s="24"/>
      <c r="AQ86" s="59">
        <v>140000</v>
      </c>
      <c r="AR86" s="59"/>
      <c r="AS86" s="59"/>
      <c r="AT86" s="59"/>
      <c r="AU86" s="25"/>
      <c r="AV86" s="24"/>
      <c r="AW86" s="59">
        <f t="shared" si="12"/>
        <v>0</v>
      </c>
      <c r="AX86" s="59"/>
      <c r="AY86" s="59"/>
      <c r="AZ86" s="59"/>
      <c r="BA86" s="25"/>
      <c r="BB86" s="24"/>
      <c r="BC86" s="59">
        <f>SUM(AQ86,Y86,AK86)</f>
        <v>140000</v>
      </c>
      <c r="BD86" s="59"/>
      <c r="BE86" s="59"/>
      <c r="BF86" s="59"/>
      <c r="BG86" s="25"/>
    </row>
    <row r="87" spans="1:59" ht="11.4" hidden="1" thickBot="1" x14ac:dyDescent="0.25">
      <c r="A87" s="9"/>
      <c r="B87" s="32" t="s">
        <v>28</v>
      </c>
      <c r="C87" s="14" t="s">
        <v>75</v>
      </c>
      <c r="D87" s="22"/>
      <c r="E87" s="22"/>
      <c r="F87" s="22"/>
      <c r="G87" s="22"/>
      <c r="H87" s="22"/>
      <c r="I87" s="22"/>
      <c r="J87" s="22"/>
      <c r="K87" s="23"/>
      <c r="L87" s="9"/>
      <c r="M87" s="15"/>
      <c r="N87" s="15"/>
      <c r="O87" s="15"/>
      <c r="P87" s="15"/>
      <c r="Q87" s="10"/>
      <c r="R87" s="9"/>
      <c r="S87" s="15"/>
      <c r="T87" s="15"/>
      <c r="U87" s="15"/>
      <c r="V87" s="15"/>
      <c r="W87" s="10"/>
      <c r="X87" s="9"/>
      <c r="Y87" s="15"/>
      <c r="Z87" s="15"/>
      <c r="AA87" s="15"/>
      <c r="AB87" s="15"/>
      <c r="AC87" s="10"/>
      <c r="AD87" s="30"/>
      <c r="AE87" s="33"/>
      <c r="AF87" s="33"/>
      <c r="AG87" s="33"/>
      <c r="AH87" s="33"/>
      <c r="AI87" s="31"/>
      <c r="AJ87" s="30"/>
      <c r="AK87" s="33"/>
      <c r="AL87" s="33"/>
      <c r="AM87" s="33"/>
      <c r="AN87" s="33"/>
      <c r="AO87" s="31"/>
      <c r="AP87" s="12" t="s">
        <v>76</v>
      </c>
      <c r="AQ87" s="56">
        <f>AQ88</f>
        <v>0</v>
      </c>
      <c r="AR87" s="56"/>
      <c r="AS87" s="56"/>
      <c r="AT87" s="56"/>
      <c r="AU87" s="13" t="s">
        <v>77</v>
      </c>
      <c r="AV87" s="12" t="s">
        <v>76</v>
      </c>
      <c r="AW87" s="56">
        <f>-AQ87</f>
        <v>0</v>
      </c>
      <c r="AX87" s="56"/>
      <c r="AY87" s="56"/>
      <c r="AZ87" s="56"/>
      <c r="BA87" s="13" t="s">
        <v>77</v>
      </c>
      <c r="BB87" s="12" t="s">
        <v>78</v>
      </c>
      <c r="BC87" s="56">
        <f>AQ87+AW87</f>
        <v>0</v>
      </c>
      <c r="BD87" s="56"/>
      <c r="BE87" s="56"/>
      <c r="BF87" s="56"/>
      <c r="BG87" s="13" t="s">
        <v>21</v>
      </c>
    </row>
    <row r="88" spans="1:59" ht="11.4" hidden="1" thickBot="1" x14ac:dyDescent="0.25">
      <c r="A88" s="9"/>
      <c r="B88" s="11"/>
      <c r="C88" s="14"/>
      <c r="D88" s="22"/>
      <c r="E88" s="22" t="s">
        <v>79</v>
      </c>
      <c r="F88" s="22"/>
      <c r="G88" s="22"/>
      <c r="H88" s="22"/>
      <c r="I88" s="22"/>
      <c r="J88" s="22"/>
      <c r="K88" s="23"/>
      <c r="L88" s="30"/>
      <c r="M88" s="82"/>
      <c r="N88" s="82"/>
      <c r="O88" s="82"/>
      <c r="P88" s="82"/>
      <c r="Q88" s="31"/>
      <c r="R88" s="30"/>
      <c r="S88" s="33"/>
      <c r="T88" s="33"/>
      <c r="U88" s="33"/>
      <c r="V88" s="33"/>
      <c r="W88" s="31"/>
      <c r="X88" s="30"/>
      <c r="Y88" s="33"/>
      <c r="Z88" s="33"/>
      <c r="AA88" s="33"/>
      <c r="AB88" s="33"/>
      <c r="AC88" s="31"/>
      <c r="AD88" s="30"/>
      <c r="AE88" s="33"/>
      <c r="AF88" s="33"/>
      <c r="AG88" s="33"/>
      <c r="AH88" s="33"/>
      <c r="AI88" s="31"/>
      <c r="AJ88" s="30"/>
      <c r="AK88" s="33"/>
      <c r="AL88" s="33"/>
      <c r="AM88" s="33"/>
      <c r="AN88" s="33"/>
      <c r="AO88" s="31"/>
      <c r="AP88" s="9"/>
      <c r="AQ88" s="54">
        <v>0</v>
      </c>
      <c r="AR88" s="54"/>
      <c r="AS88" s="54"/>
      <c r="AT88" s="54"/>
      <c r="AU88" s="10"/>
      <c r="AV88" s="9"/>
      <c r="AW88" s="54">
        <f>-AQ88</f>
        <v>0</v>
      </c>
      <c r="AX88" s="54"/>
      <c r="AY88" s="54"/>
      <c r="AZ88" s="54"/>
      <c r="BA88" s="10"/>
      <c r="BB88" s="12" t="s">
        <v>78</v>
      </c>
      <c r="BC88" s="56">
        <f>AQ88+AW88</f>
        <v>0</v>
      </c>
      <c r="BD88" s="56"/>
      <c r="BE88" s="56"/>
      <c r="BF88" s="56"/>
      <c r="BG88" s="13" t="s">
        <v>21</v>
      </c>
    </row>
    <row r="89" spans="1:59" ht="11.4" thickBot="1" x14ac:dyDescent="0.25">
      <c r="A89" s="4"/>
      <c r="B89" s="51" t="s">
        <v>80</v>
      </c>
      <c r="C89" s="51"/>
      <c r="D89" s="51"/>
      <c r="E89" s="51"/>
      <c r="F89" s="51"/>
      <c r="G89" s="51"/>
      <c r="H89" s="51"/>
      <c r="I89" s="51"/>
      <c r="J89" s="51"/>
      <c r="K89" s="52"/>
      <c r="L89" s="4"/>
      <c r="M89" s="50">
        <f>M28</f>
        <v>107313000</v>
      </c>
      <c r="N89" s="50"/>
      <c r="O89" s="50"/>
      <c r="P89" s="50"/>
      <c r="Q89" s="5"/>
      <c r="R89" s="4"/>
      <c r="S89" s="50">
        <f>S28</f>
        <v>0</v>
      </c>
      <c r="T89" s="50"/>
      <c r="U89" s="50"/>
      <c r="V89" s="50"/>
      <c r="W89" s="5"/>
      <c r="X89" s="4"/>
      <c r="Y89" s="50">
        <f>Y28</f>
        <v>107313000</v>
      </c>
      <c r="Z89" s="50"/>
      <c r="AA89" s="50"/>
      <c r="AB89" s="50"/>
      <c r="AC89" s="5"/>
      <c r="AD89" s="4"/>
      <c r="AE89" s="50">
        <f>AE28</f>
        <v>0</v>
      </c>
      <c r="AF89" s="50"/>
      <c r="AG89" s="50"/>
      <c r="AH89" s="50"/>
      <c r="AI89" s="5"/>
      <c r="AJ89" s="4"/>
      <c r="AK89" s="50">
        <f>AK28</f>
        <v>0</v>
      </c>
      <c r="AL89" s="50"/>
      <c r="AM89" s="50"/>
      <c r="AN89" s="50"/>
      <c r="AO89" s="5"/>
      <c r="AP89" s="4"/>
      <c r="AQ89" s="50">
        <f>AQ60+AQ87</f>
        <v>5584000</v>
      </c>
      <c r="AR89" s="50"/>
      <c r="AS89" s="50"/>
      <c r="AT89" s="50"/>
      <c r="AU89" s="5"/>
      <c r="AV89" s="4"/>
      <c r="AW89" s="50">
        <f>SUM(AW28,AW60)</f>
        <v>0</v>
      </c>
      <c r="AX89" s="50"/>
      <c r="AY89" s="50"/>
      <c r="AZ89" s="50"/>
      <c r="BA89" s="5"/>
      <c r="BB89" s="4"/>
      <c r="BC89" s="50">
        <f>SUM(BC28,BC60)</f>
        <v>112897000</v>
      </c>
      <c r="BD89" s="50"/>
      <c r="BE89" s="50"/>
      <c r="BF89" s="50"/>
      <c r="BG89" s="5"/>
    </row>
    <row r="90" spans="1:59" ht="11.4" thickBot="1" x14ac:dyDescent="0.25">
      <c r="A90" s="4"/>
      <c r="B90" s="51" t="s">
        <v>81</v>
      </c>
      <c r="C90" s="51"/>
      <c r="D90" s="51"/>
      <c r="E90" s="51"/>
      <c r="F90" s="51"/>
      <c r="G90" s="51"/>
      <c r="H90" s="51"/>
      <c r="I90" s="51"/>
      <c r="J90" s="51"/>
      <c r="K90" s="52"/>
      <c r="L90" s="4"/>
      <c r="M90" s="50">
        <f>M26-M89</f>
        <v>0</v>
      </c>
      <c r="N90" s="50"/>
      <c r="O90" s="50"/>
      <c r="P90" s="50"/>
      <c r="Q90" s="5"/>
      <c r="R90" s="4"/>
      <c r="S90" s="50">
        <f>S26-S89</f>
        <v>0</v>
      </c>
      <c r="T90" s="50"/>
      <c r="U90" s="50"/>
      <c r="V90" s="50"/>
      <c r="W90" s="5"/>
      <c r="X90" s="4"/>
      <c r="Y90" s="50">
        <f>Y26-Y89</f>
        <v>0</v>
      </c>
      <c r="Z90" s="50"/>
      <c r="AA90" s="50"/>
      <c r="AB90" s="50"/>
      <c r="AC90" s="5"/>
      <c r="AD90" s="4"/>
      <c r="AE90" s="50">
        <f>AE26-AE89</f>
        <v>0</v>
      </c>
      <c r="AF90" s="50"/>
      <c r="AG90" s="50"/>
      <c r="AH90" s="50"/>
      <c r="AI90" s="5"/>
      <c r="AJ90" s="4"/>
      <c r="AK90" s="50">
        <f t="shared" ref="AK90:AK101" si="14">SUM(AE90)</f>
        <v>0</v>
      </c>
      <c r="AL90" s="50"/>
      <c r="AM90" s="50"/>
      <c r="AN90" s="50"/>
      <c r="AO90" s="5"/>
      <c r="AP90" s="4"/>
      <c r="AQ90" s="50">
        <f>AQ26-AQ89</f>
        <v>0</v>
      </c>
      <c r="AR90" s="50"/>
      <c r="AS90" s="50"/>
      <c r="AT90" s="50"/>
      <c r="AU90" s="5"/>
      <c r="AV90" s="4"/>
      <c r="AW90" s="50">
        <v>0</v>
      </c>
      <c r="AX90" s="50"/>
      <c r="AY90" s="50"/>
      <c r="AZ90" s="50"/>
      <c r="BA90" s="5"/>
      <c r="BB90" s="4"/>
      <c r="BC90" s="50">
        <f>BC26-BC89</f>
        <v>0</v>
      </c>
      <c r="BD90" s="50"/>
      <c r="BE90" s="50"/>
      <c r="BF90" s="50"/>
      <c r="BG90" s="5"/>
    </row>
    <row r="91" spans="1:59" x14ac:dyDescent="0.2">
      <c r="A91" s="63" t="s">
        <v>82</v>
      </c>
      <c r="B91" s="64"/>
      <c r="C91" s="64"/>
      <c r="D91" s="64"/>
      <c r="E91" s="64"/>
      <c r="F91" s="64"/>
      <c r="G91" s="64"/>
      <c r="H91" s="64"/>
      <c r="I91" s="64"/>
      <c r="J91" s="64"/>
      <c r="K91" s="65"/>
      <c r="L91" s="6"/>
      <c r="M91" s="62"/>
      <c r="N91" s="62"/>
      <c r="O91" s="62"/>
      <c r="P91" s="62"/>
      <c r="Q91" s="8"/>
      <c r="R91" s="6"/>
      <c r="S91" s="62"/>
      <c r="T91" s="62"/>
      <c r="U91" s="62"/>
      <c r="V91" s="62"/>
      <c r="W91" s="8"/>
      <c r="X91" s="9"/>
      <c r="Y91" s="55"/>
      <c r="Z91" s="55"/>
      <c r="AA91" s="55"/>
      <c r="AB91" s="55"/>
      <c r="AC91" s="10"/>
      <c r="AD91" s="6"/>
      <c r="AE91" s="62"/>
      <c r="AF91" s="62"/>
      <c r="AG91" s="62"/>
      <c r="AH91" s="62"/>
      <c r="AI91" s="8"/>
      <c r="AJ91" s="9"/>
      <c r="AK91" s="55"/>
      <c r="AL91" s="55"/>
      <c r="AM91" s="55"/>
      <c r="AN91" s="55"/>
      <c r="AO91" s="8"/>
      <c r="AP91" s="6"/>
      <c r="AQ91" s="62"/>
      <c r="AR91" s="62"/>
      <c r="AS91" s="62"/>
      <c r="AT91" s="62"/>
      <c r="AU91" s="8"/>
      <c r="AV91" s="6"/>
      <c r="AW91" s="62"/>
      <c r="AX91" s="62"/>
      <c r="AY91" s="62"/>
      <c r="AZ91" s="62"/>
      <c r="BA91" s="8"/>
      <c r="BB91" s="6"/>
      <c r="BC91" s="62"/>
      <c r="BD91" s="62"/>
      <c r="BE91" s="62"/>
      <c r="BF91" s="62"/>
      <c r="BG91" s="8"/>
    </row>
    <row r="92" spans="1:59" x14ac:dyDescent="0.2">
      <c r="A92" s="9">
        <v>3</v>
      </c>
      <c r="B92" s="57" t="s">
        <v>83</v>
      </c>
      <c r="C92" s="57"/>
      <c r="D92" s="57"/>
      <c r="E92" s="57"/>
      <c r="F92" s="57"/>
      <c r="G92" s="57"/>
      <c r="H92" s="57"/>
      <c r="I92" s="57"/>
      <c r="J92" s="57"/>
      <c r="K92" s="58"/>
      <c r="L92" s="9"/>
      <c r="M92" s="55"/>
      <c r="N92" s="55"/>
      <c r="O92" s="55"/>
      <c r="P92" s="55"/>
      <c r="Q92" s="10"/>
      <c r="R92" s="9"/>
      <c r="S92" s="55"/>
      <c r="T92" s="55"/>
      <c r="U92" s="55"/>
      <c r="V92" s="55"/>
      <c r="W92" s="10"/>
      <c r="X92" s="9"/>
      <c r="Y92" s="55"/>
      <c r="Z92" s="55"/>
      <c r="AA92" s="55"/>
      <c r="AB92" s="55"/>
      <c r="AC92" s="10"/>
      <c r="AD92" s="9"/>
      <c r="AE92" s="55"/>
      <c r="AF92" s="55"/>
      <c r="AG92" s="55"/>
      <c r="AH92" s="55"/>
      <c r="AI92" s="10"/>
      <c r="AJ92" s="9"/>
      <c r="AK92" s="55"/>
      <c r="AL92" s="55"/>
      <c r="AM92" s="55"/>
      <c r="AN92" s="55"/>
      <c r="AO92" s="10"/>
      <c r="AP92" s="9"/>
      <c r="AQ92" s="55"/>
      <c r="AR92" s="55"/>
      <c r="AS92" s="55"/>
      <c r="AT92" s="55"/>
      <c r="AU92" s="10"/>
      <c r="AV92" s="9"/>
      <c r="AW92" s="55"/>
      <c r="AX92" s="55"/>
      <c r="AY92" s="55"/>
      <c r="AZ92" s="55"/>
      <c r="BA92" s="10"/>
      <c r="BB92" s="9"/>
      <c r="BC92" s="55"/>
      <c r="BD92" s="55"/>
      <c r="BE92" s="55"/>
      <c r="BF92" s="55"/>
      <c r="BG92" s="10"/>
    </row>
    <row r="93" spans="1:59" ht="11.4" thickBot="1" x14ac:dyDescent="0.25">
      <c r="A93" s="9"/>
      <c r="B93" s="11"/>
      <c r="C93" s="57" t="s">
        <v>84</v>
      </c>
      <c r="D93" s="57"/>
      <c r="E93" s="57"/>
      <c r="F93" s="57"/>
      <c r="G93" s="57"/>
      <c r="H93" s="57"/>
      <c r="I93" s="57"/>
      <c r="J93" s="57"/>
      <c r="K93" s="58"/>
      <c r="L93" s="12" t="s">
        <v>20</v>
      </c>
      <c r="M93" s="56">
        <v>0</v>
      </c>
      <c r="N93" s="56"/>
      <c r="O93" s="56"/>
      <c r="P93" s="56"/>
      <c r="Q93" s="13" t="s">
        <v>21</v>
      </c>
      <c r="R93" s="12" t="s">
        <v>20</v>
      </c>
      <c r="S93" s="56">
        <v>0</v>
      </c>
      <c r="T93" s="56"/>
      <c r="U93" s="56"/>
      <c r="V93" s="56"/>
      <c r="W93" s="13" t="s">
        <v>21</v>
      </c>
      <c r="X93" s="12" t="s">
        <v>20</v>
      </c>
      <c r="Y93" s="56">
        <f>SUM(M93,S93)</f>
        <v>0</v>
      </c>
      <c r="Z93" s="56"/>
      <c r="AA93" s="56"/>
      <c r="AB93" s="56"/>
      <c r="AC93" s="13" t="s">
        <v>21</v>
      </c>
      <c r="AD93" s="12" t="s">
        <v>20</v>
      </c>
      <c r="AE93" s="56">
        <v>0</v>
      </c>
      <c r="AF93" s="56"/>
      <c r="AG93" s="56"/>
      <c r="AH93" s="56"/>
      <c r="AI93" s="13" t="s">
        <v>21</v>
      </c>
      <c r="AJ93" s="12" t="s">
        <v>20</v>
      </c>
      <c r="AK93" s="56">
        <f t="shared" si="14"/>
        <v>0</v>
      </c>
      <c r="AL93" s="56"/>
      <c r="AM93" s="56"/>
      <c r="AN93" s="56"/>
      <c r="AO93" s="13" t="s">
        <v>21</v>
      </c>
      <c r="AP93" s="12" t="s">
        <v>20</v>
      </c>
      <c r="AQ93" s="56">
        <v>0</v>
      </c>
      <c r="AR93" s="56"/>
      <c r="AS93" s="56"/>
      <c r="AT93" s="56"/>
      <c r="AU93" s="13" t="s">
        <v>21</v>
      </c>
      <c r="AV93" s="12" t="s">
        <v>20</v>
      </c>
      <c r="AW93" s="56">
        <f>AK93+S93+AE93</f>
        <v>0</v>
      </c>
      <c r="AX93" s="56"/>
      <c r="AY93" s="56"/>
      <c r="AZ93" s="56"/>
      <c r="BA93" s="13" t="s">
        <v>21</v>
      </c>
      <c r="BB93" s="12" t="s">
        <v>20</v>
      </c>
      <c r="BC93" s="56">
        <f>AQ93+Y93+AK93</f>
        <v>0</v>
      </c>
      <c r="BD93" s="56"/>
      <c r="BE93" s="56"/>
      <c r="BF93" s="56"/>
      <c r="BG93" s="13" t="s">
        <v>21</v>
      </c>
    </row>
    <row r="94" spans="1:59" ht="11.4" thickBot="1" x14ac:dyDescent="0.25">
      <c r="A94" s="4"/>
      <c r="B94" s="51" t="s">
        <v>85</v>
      </c>
      <c r="C94" s="51"/>
      <c r="D94" s="51"/>
      <c r="E94" s="51"/>
      <c r="F94" s="51"/>
      <c r="G94" s="51"/>
      <c r="H94" s="51"/>
      <c r="I94" s="51"/>
      <c r="J94" s="51"/>
      <c r="K94" s="52"/>
      <c r="L94" s="4"/>
      <c r="M94" s="50">
        <f>SUM(M93)</f>
        <v>0</v>
      </c>
      <c r="N94" s="50"/>
      <c r="O94" s="50"/>
      <c r="P94" s="50"/>
      <c r="Q94" s="5"/>
      <c r="R94" s="4"/>
      <c r="S94" s="50">
        <f>SUM(S93)</f>
        <v>0</v>
      </c>
      <c r="T94" s="50"/>
      <c r="U94" s="50"/>
      <c r="V94" s="50"/>
      <c r="W94" s="5"/>
      <c r="X94" s="4"/>
      <c r="Y94" s="50">
        <f>SUM(Y93)</f>
        <v>0</v>
      </c>
      <c r="Z94" s="50"/>
      <c r="AA94" s="50"/>
      <c r="AB94" s="50"/>
      <c r="AC94" s="5"/>
      <c r="AD94" s="4"/>
      <c r="AE94" s="50">
        <f>SUM(AE93)</f>
        <v>0</v>
      </c>
      <c r="AF94" s="50"/>
      <c r="AG94" s="50"/>
      <c r="AH94" s="50"/>
      <c r="AI94" s="5"/>
      <c r="AJ94" s="4"/>
      <c r="AK94" s="50">
        <f>SUM(AK93)</f>
        <v>0</v>
      </c>
      <c r="AL94" s="50"/>
      <c r="AM94" s="50"/>
      <c r="AN94" s="50"/>
      <c r="AO94" s="5"/>
      <c r="AP94" s="4"/>
      <c r="AQ94" s="50">
        <f>SUM(AQ93)</f>
        <v>0</v>
      </c>
      <c r="AR94" s="50"/>
      <c r="AS94" s="50"/>
      <c r="AT94" s="50"/>
      <c r="AU94" s="5"/>
      <c r="AV94" s="4"/>
      <c r="AW94" s="50">
        <f>SUM(AW93)</f>
        <v>0</v>
      </c>
      <c r="AX94" s="50"/>
      <c r="AY94" s="50"/>
      <c r="AZ94" s="50"/>
      <c r="BA94" s="5"/>
      <c r="BB94" s="4"/>
      <c r="BC94" s="50">
        <f>SUM(BC93)</f>
        <v>0</v>
      </c>
      <c r="BD94" s="50"/>
      <c r="BE94" s="50"/>
      <c r="BF94" s="50"/>
      <c r="BG94" s="5"/>
    </row>
    <row r="95" spans="1:59" x14ac:dyDescent="0.2">
      <c r="A95" s="6">
        <v>4</v>
      </c>
      <c r="B95" s="64" t="s">
        <v>86</v>
      </c>
      <c r="C95" s="64"/>
      <c r="D95" s="64"/>
      <c r="E95" s="64"/>
      <c r="F95" s="64"/>
      <c r="G95" s="64"/>
      <c r="H95" s="64"/>
      <c r="I95" s="64"/>
      <c r="J95" s="64"/>
      <c r="K95" s="65"/>
      <c r="L95" s="6"/>
      <c r="M95" s="62"/>
      <c r="N95" s="62"/>
      <c r="O95" s="62"/>
      <c r="P95" s="62"/>
      <c r="Q95" s="8"/>
      <c r="R95" s="6"/>
      <c r="S95" s="62"/>
      <c r="T95" s="62"/>
      <c r="U95" s="62"/>
      <c r="V95" s="62"/>
      <c r="W95" s="8"/>
      <c r="X95" s="9"/>
      <c r="Y95" s="55"/>
      <c r="Z95" s="55"/>
      <c r="AA95" s="55"/>
      <c r="AB95" s="55"/>
      <c r="AC95" s="10"/>
      <c r="AD95" s="6"/>
      <c r="AE95" s="62"/>
      <c r="AF95" s="62"/>
      <c r="AG95" s="62"/>
      <c r="AH95" s="62"/>
      <c r="AI95" s="8"/>
      <c r="AJ95" s="9"/>
      <c r="AK95" s="55"/>
      <c r="AL95" s="55"/>
      <c r="AM95" s="55"/>
      <c r="AN95" s="55"/>
      <c r="AO95" s="8"/>
      <c r="AP95" s="6"/>
      <c r="AQ95" s="62"/>
      <c r="AR95" s="62"/>
      <c r="AS95" s="62"/>
      <c r="AT95" s="62"/>
      <c r="AU95" s="8"/>
      <c r="AV95" s="6"/>
      <c r="AW95" s="55"/>
      <c r="AX95" s="55"/>
      <c r="AY95" s="55"/>
      <c r="AZ95" s="55"/>
      <c r="BA95" s="8"/>
      <c r="BB95" s="6"/>
      <c r="BC95" s="55"/>
      <c r="BD95" s="55"/>
      <c r="BE95" s="55"/>
      <c r="BF95" s="55"/>
      <c r="BG95" s="8"/>
    </row>
    <row r="96" spans="1:59" ht="11.4" thickBot="1" x14ac:dyDescent="0.25">
      <c r="A96" s="9"/>
      <c r="B96" s="11"/>
      <c r="C96" s="57" t="s">
        <v>87</v>
      </c>
      <c r="D96" s="57"/>
      <c r="E96" s="57"/>
      <c r="F96" s="57"/>
      <c r="G96" s="57"/>
      <c r="H96" s="57"/>
      <c r="I96" s="57"/>
      <c r="J96" s="57"/>
      <c r="K96" s="58"/>
      <c r="L96" s="12" t="s">
        <v>20</v>
      </c>
      <c r="M96" s="56">
        <v>0</v>
      </c>
      <c r="N96" s="56"/>
      <c r="O96" s="56"/>
      <c r="P96" s="56"/>
      <c r="Q96" s="13" t="s">
        <v>21</v>
      </c>
      <c r="R96" s="12" t="s">
        <v>20</v>
      </c>
      <c r="S96" s="56">
        <v>0</v>
      </c>
      <c r="T96" s="56"/>
      <c r="U96" s="56"/>
      <c r="V96" s="56"/>
      <c r="W96" s="13" t="s">
        <v>21</v>
      </c>
      <c r="X96" s="12" t="s">
        <v>20</v>
      </c>
      <c r="Y96" s="56">
        <f>SUM(M96,S96)</f>
        <v>0</v>
      </c>
      <c r="Z96" s="56"/>
      <c r="AA96" s="56"/>
      <c r="AB96" s="56"/>
      <c r="AC96" s="13" t="s">
        <v>21</v>
      </c>
      <c r="AD96" s="12" t="s">
        <v>20</v>
      </c>
      <c r="AE96" s="56">
        <v>0</v>
      </c>
      <c r="AF96" s="56"/>
      <c r="AG96" s="56"/>
      <c r="AH96" s="56"/>
      <c r="AI96" s="13" t="s">
        <v>21</v>
      </c>
      <c r="AJ96" s="12" t="s">
        <v>20</v>
      </c>
      <c r="AK96" s="56">
        <f t="shared" si="14"/>
        <v>0</v>
      </c>
      <c r="AL96" s="56"/>
      <c r="AM96" s="56"/>
      <c r="AN96" s="56"/>
      <c r="AO96" s="13" t="s">
        <v>21</v>
      </c>
      <c r="AP96" s="12" t="s">
        <v>20</v>
      </c>
      <c r="AQ96" s="56">
        <v>0</v>
      </c>
      <c r="AR96" s="56"/>
      <c r="AS96" s="56"/>
      <c r="AT96" s="56"/>
      <c r="AU96" s="13" t="s">
        <v>21</v>
      </c>
      <c r="AV96" s="12" t="s">
        <v>20</v>
      </c>
      <c r="AW96" s="56">
        <f>AK96+S96+AE96</f>
        <v>0</v>
      </c>
      <c r="AX96" s="56"/>
      <c r="AY96" s="56"/>
      <c r="AZ96" s="56"/>
      <c r="BA96" s="13" t="s">
        <v>21</v>
      </c>
      <c r="BB96" s="12" t="s">
        <v>20</v>
      </c>
      <c r="BC96" s="56">
        <f>AQ96+Y96+AK96</f>
        <v>0</v>
      </c>
      <c r="BD96" s="56"/>
      <c r="BE96" s="56"/>
      <c r="BF96" s="56"/>
      <c r="BG96" s="13" t="s">
        <v>21</v>
      </c>
    </row>
    <row r="97" spans="1:65" ht="11.4" thickBot="1" x14ac:dyDescent="0.25">
      <c r="A97" s="4"/>
      <c r="B97" s="51" t="s">
        <v>88</v>
      </c>
      <c r="C97" s="51"/>
      <c r="D97" s="51"/>
      <c r="E97" s="51"/>
      <c r="F97" s="51"/>
      <c r="G97" s="51"/>
      <c r="H97" s="51"/>
      <c r="I97" s="51"/>
      <c r="J97" s="51"/>
      <c r="K97" s="52"/>
      <c r="L97" s="4"/>
      <c r="M97" s="50">
        <f>SUM(M96)</f>
        <v>0</v>
      </c>
      <c r="N97" s="50"/>
      <c r="O97" s="50"/>
      <c r="P97" s="50"/>
      <c r="Q97" s="5"/>
      <c r="R97" s="4"/>
      <c r="S97" s="50">
        <f>SUM(S96)</f>
        <v>0</v>
      </c>
      <c r="T97" s="50"/>
      <c r="U97" s="50"/>
      <c r="V97" s="50"/>
      <c r="W97" s="5"/>
      <c r="X97" s="4"/>
      <c r="Y97" s="50">
        <f>SUM(Y96)</f>
        <v>0</v>
      </c>
      <c r="Z97" s="50"/>
      <c r="AA97" s="50"/>
      <c r="AB97" s="50"/>
      <c r="AC97" s="5"/>
      <c r="AD97" s="4"/>
      <c r="AE97" s="50">
        <f>SUM(AE96)</f>
        <v>0</v>
      </c>
      <c r="AF97" s="50"/>
      <c r="AG97" s="50"/>
      <c r="AH97" s="50"/>
      <c r="AI97" s="5"/>
      <c r="AJ97" s="4"/>
      <c r="AK97" s="50">
        <f>SUM(AK96)</f>
        <v>0</v>
      </c>
      <c r="AL97" s="50"/>
      <c r="AM97" s="50"/>
      <c r="AN97" s="50"/>
      <c r="AO97" s="5"/>
      <c r="AP97" s="4"/>
      <c r="AQ97" s="50">
        <f>SUM(AQ96)</f>
        <v>0</v>
      </c>
      <c r="AR97" s="50"/>
      <c r="AS97" s="50"/>
      <c r="AT97" s="50"/>
      <c r="AU97" s="5"/>
      <c r="AV97" s="4"/>
      <c r="AW97" s="50">
        <f>SUM(AW96)</f>
        <v>0</v>
      </c>
      <c r="AX97" s="50"/>
      <c r="AY97" s="50"/>
      <c r="AZ97" s="50"/>
      <c r="BA97" s="5"/>
      <c r="BB97" s="4"/>
      <c r="BC97" s="50">
        <f>SUM(BC96)</f>
        <v>0</v>
      </c>
      <c r="BD97" s="50"/>
      <c r="BE97" s="50"/>
      <c r="BF97" s="50"/>
      <c r="BG97" s="5"/>
    </row>
    <row r="98" spans="1:65" ht="11.4" thickBot="1" x14ac:dyDescent="0.25">
      <c r="A98" s="4"/>
      <c r="B98" s="51" t="s">
        <v>89</v>
      </c>
      <c r="C98" s="51"/>
      <c r="D98" s="51"/>
      <c r="E98" s="51"/>
      <c r="F98" s="51"/>
      <c r="G98" s="51"/>
      <c r="H98" s="51"/>
      <c r="I98" s="51"/>
      <c r="J98" s="51"/>
      <c r="K98" s="52"/>
      <c r="L98" s="4"/>
      <c r="M98" s="50">
        <f>M94-M97</f>
        <v>0</v>
      </c>
      <c r="N98" s="50"/>
      <c r="O98" s="50"/>
      <c r="P98" s="50"/>
      <c r="Q98" s="5"/>
      <c r="R98" s="4"/>
      <c r="S98" s="50">
        <f>S94-S97</f>
        <v>0</v>
      </c>
      <c r="T98" s="50"/>
      <c r="U98" s="50"/>
      <c r="V98" s="50"/>
      <c r="W98" s="5"/>
      <c r="X98" s="4"/>
      <c r="Y98" s="50">
        <f>SUM(M98,S98)</f>
        <v>0</v>
      </c>
      <c r="Z98" s="50"/>
      <c r="AA98" s="50"/>
      <c r="AB98" s="50"/>
      <c r="AC98" s="5"/>
      <c r="AD98" s="4"/>
      <c r="AE98" s="50">
        <f>AE94-AE97</f>
        <v>0</v>
      </c>
      <c r="AF98" s="50"/>
      <c r="AG98" s="50"/>
      <c r="AH98" s="50"/>
      <c r="AI98" s="5"/>
      <c r="AJ98" s="4"/>
      <c r="AK98" s="50">
        <f t="shared" si="14"/>
        <v>0</v>
      </c>
      <c r="AL98" s="50"/>
      <c r="AM98" s="50"/>
      <c r="AN98" s="50"/>
      <c r="AO98" s="5"/>
      <c r="AP98" s="4"/>
      <c r="AQ98" s="50">
        <f>AQ94-AQ97</f>
        <v>0</v>
      </c>
      <c r="AR98" s="50"/>
      <c r="AS98" s="50"/>
      <c r="AT98" s="50"/>
      <c r="AU98" s="5"/>
      <c r="AV98" s="4"/>
      <c r="AW98" s="50">
        <f>AK98+S98+AE98</f>
        <v>0</v>
      </c>
      <c r="AX98" s="50"/>
      <c r="AY98" s="50"/>
      <c r="AZ98" s="50"/>
      <c r="BA98" s="5"/>
      <c r="BB98" s="4"/>
      <c r="BC98" s="50">
        <f>AQ98+Y98+AK98</f>
        <v>0</v>
      </c>
      <c r="BD98" s="50"/>
      <c r="BE98" s="50"/>
      <c r="BF98" s="50"/>
      <c r="BG98" s="5"/>
    </row>
    <row r="99" spans="1:65" ht="11.4" thickBot="1" x14ac:dyDescent="0.25">
      <c r="A99" s="6">
        <v>5</v>
      </c>
      <c r="B99" s="64" t="s">
        <v>90</v>
      </c>
      <c r="C99" s="64"/>
      <c r="D99" s="64"/>
      <c r="E99" s="64"/>
      <c r="F99" s="64"/>
      <c r="G99" s="64"/>
      <c r="H99" s="64"/>
      <c r="I99" s="64"/>
      <c r="J99" s="64"/>
      <c r="K99" s="65"/>
      <c r="L99" s="6"/>
      <c r="M99" s="62"/>
      <c r="N99" s="62"/>
      <c r="O99" s="62"/>
      <c r="P99" s="62"/>
      <c r="Q99" s="8"/>
      <c r="R99" s="6"/>
      <c r="S99" s="62"/>
      <c r="T99" s="62"/>
      <c r="U99" s="62"/>
      <c r="V99" s="62"/>
      <c r="W99" s="8"/>
      <c r="X99" s="9"/>
      <c r="Y99" s="55">
        <f>SUM(M99,S99)</f>
        <v>0</v>
      </c>
      <c r="Z99" s="55"/>
      <c r="AA99" s="55"/>
      <c r="AB99" s="55"/>
      <c r="AC99" s="10"/>
      <c r="AD99" s="6"/>
      <c r="AE99" s="62"/>
      <c r="AF99" s="62"/>
      <c r="AG99" s="62"/>
      <c r="AH99" s="62"/>
      <c r="AI99" s="8"/>
      <c r="AJ99" s="9"/>
      <c r="AK99" s="55">
        <f t="shared" si="14"/>
        <v>0</v>
      </c>
      <c r="AL99" s="55"/>
      <c r="AM99" s="55"/>
      <c r="AN99" s="55"/>
      <c r="AO99" s="8"/>
      <c r="AP99" s="6"/>
      <c r="AQ99" s="62"/>
      <c r="AR99" s="62"/>
      <c r="AS99" s="62"/>
      <c r="AT99" s="62"/>
      <c r="AU99" s="8"/>
      <c r="AV99" s="6"/>
      <c r="AW99" s="50">
        <f>AK99+S99+AE99</f>
        <v>0</v>
      </c>
      <c r="AX99" s="50"/>
      <c r="AY99" s="50"/>
      <c r="AZ99" s="50"/>
      <c r="BA99" s="8"/>
      <c r="BB99" s="6"/>
      <c r="BC99" s="50">
        <f>AQ99+Y99+AK99</f>
        <v>0</v>
      </c>
      <c r="BD99" s="50"/>
      <c r="BE99" s="50"/>
      <c r="BF99" s="50"/>
      <c r="BG99" s="8"/>
    </row>
    <row r="100" spans="1:65" ht="11.4" thickBot="1" x14ac:dyDescent="0.25">
      <c r="A100" s="4"/>
      <c r="B100" s="51" t="s">
        <v>91</v>
      </c>
      <c r="C100" s="51"/>
      <c r="D100" s="51"/>
      <c r="E100" s="51"/>
      <c r="F100" s="51"/>
      <c r="G100" s="51"/>
      <c r="H100" s="51"/>
      <c r="I100" s="51"/>
      <c r="J100" s="51"/>
      <c r="K100" s="52"/>
      <c r="L100" s="4"/>
      <c r="M100" s="50">
        <f>SUM(M90,M98,M99)</f>
        <v>0</v>
      </c>
      <c r="N100" s="50"/>
      <c r="O100" s="50"/>
      <c r="P100" s="50"/>
      <c r="Q100" s="5"/>
      <c r="R100" s="4"/>
      <c r="S100" s="50">
        <f>SUM(S90,S98,S99)</f>
        <v>0</v>
      </c>
      <c r="T100" s="50"/>
      <c r="U100" s="50"/>
      <c r="V100" s="50"/>
      <c r="W100" s="5"/>
      <c r="X100" s="4"/>
      <c r="Y100" s="50">
        <f>SUM(Y90,Y98,Y99)</f>
        <v>0</v>
      </c>
      <c r="Z100" s="50"/>
      <c r="AA100" s="50"/>
      <c r="AB100" s="50"/>
      <c r="AC100" s="5"/>
      <c r="AD100" s="4"/>
      <c r="AE100" s="50">
        <f>SUM(AE90,AE98,AE99)</f>
        <v>0</v>
      </c>
      <c r="AF100" s="50"/>
      <c r="AG100" s="50"/>
      <c r="AH100" s="50"/>
      <c r="AI100" s="5"/>
      <c r="AJ100" s="4"/>
      <c r="AK100" s="50">
        <f>SUM(AK90,AK98,AK99)</f>
        <v>0</v>
      </c>
      <c r="AL100" s="50"/>
      <c r="AM100" s="50"/>
      <c r="AN100" s="50"/>
      <c r="AO100" s="5"/>
      <c r="AP100" s="4"/>
      <c r="AQ100" s="50">
        <f>SUM(AQ90,AQ98,AQ99)</f>
        <v>0</v>
      </c>
      <c r="AR100" s="50"/>
      <c r="AS100" s="50"/>
      <c r="AT100" s="50"/>
      <c r="AU100" s="5"/>
      <c r="AV100" s="4"/>
      <c r="AW100" s="50">
        <f>SUM(AW90,AW98,AW99)</f>
        <v>0</v>
      </c>
      <c r="AX100" s="50"/>
      <c r="AY100" s="50"/>
      <c r="AZ100" s="50"/>
      <c r="BA100" s="5"/>
      <c r="BB100" s="4"/>
      <c r="BC100" s="50">
        <f>SUM(BC90,BC98,BC99)</f>
        <v>0</v>
      </c>
      <c r="BD100" s="50"/>
      <c r="BE100" s="50"/>
      <c r="BF100" s="50"/>
      <c r="BG100" s="5"/>
    </row>
    <row r="101" spans="1:65" ht="11.4" thickBot="1" x14ac:dyDescent="0.25">
      <c r="A101" s="6"/>
      <c r="B101" s="64" t="s">
        <v>92</v>
      </c>
      <c r="C101" s="64"/>
      <c r="D101" s="64"/>
      <c r="E101" s="64"/>
      <c r="F101" s="64"/>
      <c r="G101" s="64"/>
      <c r="H101" s="64"/>
      <c r="I101" s="64"/>
      <c r="J101" s="64"/>
      <c r="K101" s="65"/>
      <c r="L101" s="6"/>
      <c r="M101" s="62"/>
      <c r="N101" s="62"/>
      <c r="O101" s="62"/>
      <c r="P101" s="62"/>
      <c r="Q101" s="8"/>
      <c r="R101" s="6"/>
      <c r="S101" s="62"/>
      <c r="T101" s="62"/>
      <c r="U101" s="62"/>
      <c r="V101" s="62"/>
      <c r="W101" s="8"/>
      <c r="X101" s="6"/>
      <c r="Y101" s="55">
        <f>SUM(M101,S101)</f>
        <v>0</v>
      </c>
      <c r="Z101" s="55"/>
      <c r="AA101" s="55"/>
      <c r="AB101" s="55"/>
      <c r="AC101" s="10"/>
      <c r="AD101" s="6"/>
      <c r="AE101" s="62"/>
      <c r="AF101" s="62"/>
      <c r="AG101" s="62"/>
      <c r="AH101" s="62"/>
      <c r="AI101" s="8"/>
      <c r="AJ101" s="9"/>
      <c r="AK101" s="55">
        <f t="shared" si="14"/>
        <v>0</v>
      </c>
      <c r="AL101" s="55"/>
      <c r="AM101" s="55"/>
      <c r="AN101" s="55"/>
      <c r="AO101" s="8"/>
      <c r="AP101" s="6"/>
      <c r="AQ101" s="62"/>
      <c r="AR101" s="62"/>
      <c r="AS101" s="62"/>
      <c r="AT101" s="62"/>
      <c r="AU101" s="8"/>
      <c r="AV101" s="6"/>
      <c r="AW101" s="55">
        <f>SUM(AK101,S101,AE101)</f>
        <v>0</v>
      </c>
      <c r="AX101" s="55"/>
      <c r="AY101" s="55"/>
      <c r="AZ101" s="55"/>
      <c r="BA101" s="8"/>
      <c r="BB101" s="6"/>
      <c r="BC101" s="55">
        <f>SUM(AQ101,Y101,AK101)</f>
        <v>0</v>
      </c>
      <c r="BD101" s="55"/>
      <c r="BE101" s="55"/>
      <c r="BF101" s="55"/>
      <c r="BG101" s="8"/>
    </row>
    <row r="102" spans="1:65" ht="11.4" thickBot="1" x14ac:dyDescent="0.25">
      <c r="A102" s="4"/>
      <c r="B102" s="51" t="s">
        <v>93</v>
      </c>
      <c r="C102" s="51"/>
      <c r="D102" s="51"/>
      <c r="E102" s="51"/>
      <c r="F102" s="51"/>
      <c r="G102" s="51"/>
      <c r="H102" s="51"/>
      <c r="I102" s="51"/>
      <c r="J102" s="51"/>
      <c r="K102" s="52"/>
      <c r="L102" s="4"/>
      <c r="M102" s="50">
        <f>M100-M101</f>
        <v>0</v>
      </c>
      <c r="N102" s="50"/>
      <c r="O102" s="50"/>
      <c r="P102" s="50"/>
      <c r="Q102" s="5"/>
      <c r="R102" s="4"/>
      <c r="S102" s="50">
        <f>S100-S101</f>
        <v>0</v>
      </c>
      <c r="T102" s="50"/>
      <c r="U102" s="50"/>
      <c r="V102" s="50"/>
      <c r="W102" s="5"/>
      <c r="X102" s="4"/>
      <c r="Y102" s="50">
        <f>Y100-Y101</f>
        <v>0</v>
      </c>
      <c r="Z102" s="50"/>
      <c r="AA102" s="50"/>
      <c r="AB102" s="50"/>
      <c r="AC102" s="5"/>
      <c r="AD102" s="4"/>
      <c r="AE102" s="50">
        <f>AE100-AE101</f>
        <v>0</v>
      </c>
      <c r="AF102" s="50"/>
      <c r="AG102" s="50"/>
      <c r="AH102" s="50"/>
      <c r="AI102" s="5"/>
      <c r="AJ102" s="4"/>
      <c r="AK102" s="50">
        <f>AK100-AK101</f>
        <v>0</v>
      </c>
      <c r="AL102" s="50"/>
      <c r="AM102" s="50"/>
      <c r="AN102" s="50"/>
      <c r="AO102" s="5"/>
      <c r="AP102" s="4"/>
      <c r="AQ102" s="50">
        <f>AQ100-AQ101</f>
        <v>0</v>
      </c>
      <c r="AR102" s="50"/>
      <c r="AS102" s="50"/>
      <c r="AT102" s="50"/>
      <c r="AU102" s="5"/>
      <c r="AV102" s="4"/>
      <c r="AW102" s="50">
        <f>AW100-AW101</f>
        <v>0</v>
      </c>
      <c r="AX102" s="50"/>
      <c r="AY102" s="50"/>
      <c r="AZ102" s="50"/>
      <c r="BA102" s="5"/>
      <c r="BB102" s="4"/>
      <c r="BC102" s="50">
        <f>BC100-BC101</f>
        <v>0</v>
      </c>
      <c r="BD102" s="50"/>
      <c r="BE102" s="50"/>
      <c r="BF102" s="50"/>
      <c r="BG102" s="5"/>
    </row>
    <row r="103" spans="1:65" ht="11.4" hidden="1" thickBot="1" x14ac:dyDescent="0.25">
      <c r="A103" s="4"/>
      <c r="B103" s="51" t="s">
        <v>94</v>
      </c>
      <c r="C103" s="51"/>
      <c r="D103" s="51"/>
      <c r="E103" s="51"/>
      <c r="F103" s="51"/>
      <c r="G103" s="51"/>
      <c r="H103" s="51"/>
      <c r="I103" s="51"/>
      <c r="J103" s="51"/>
      <c r="K103" s="52"/>
      <c r="L103" s="4"/>
      <c r="M103" s="50">
        <v>-581615</v>
      </c>
      <c r="N103" s="50"/>
      <c r="O103" s="50"/>
      <c r="P103" s="50"/>
      <c r="Q103" s="5"/>
      <c r="R103" s="4"/>
      <c r="S103" s="50">
        <v>0</v>
      </c>
      <c r="T103" s="50"/>
      <c r="U103" s="50"/>
      <c r="V103" s="50"/>
      <c r="W103" s="5"/>
      <c r="X103" s="4"/>
      <c r="Y103" s="50">
        <f>M103+S103</f>
        <v>-581615</v>
      </c>
      <c r="Z103" s="50"/>
      <c r="AA103" s="50"/>
      <c r="AB103" s="50"/>
      <c r="AC103" s="5"/>
      <c r="AD103" s="4"/>
      <c r="AE103" s="50">
        <v>0</v>
      </c>
      <c r="AF103" s="50"/>
      <c r="AG103" s="50"/>
      <c r="AH103" s="50"/>
      <c r="AI103" s="5"/>
      <c r="AJ103" s="4"/>
      <c r="AK103" s="50">
        <f>SUM(AE103)</f>
        <v>0</v>
      </c>
      <c r="AL103" s="50"/>
      <c r="AM103" s="50"/>
      <c r="AN103" s="50"/>
      <c r="AO103" s="5"/>
      <c r="AP103" s="4"/>
      <c r="AQ103" s="50">
        <v>33750</v>
      </c>
      <c r="AR103" s="50"/>
      <c r="AS103" s="50"/>
      <c r="AT103" s="50"/>
      <c r="AU103" s="5"/>
      <c r="AV103" s="4"/>
      <c r="AW103" s="50">
        <f>SUM(S103,AE103,AK103)</f>
        <v>0</v>
      </c>
      <c r="AX103" s="50"/>
      <c r="AY103" s="50"/>
      <c r="AZ103" s="50"/>
      <c r="BA103" s="5"/>
      <c r="BB103" s="4"/>
      <c r="BC103" s="50">
        <f>SUM(Y103,AK103,AQ103)</f>
        <v>-547865</v>
      </c>
      <c r="BD103" s="50"/>
      <c r="BE103" s="50"/>
      <c r="BF103" s="50"/>
      <c r="BG103" s="5"/>
    </row>
    <row r="104" spans="1:65" ht="11.4" hidden="1" thickBot="1" x14ac:dyDescent="0.25">
      <c r="A104" s="4"/>
      <c r="B104" s="51" t="s">
        <v>95</v>
      </c>
      <c r="C104" s="51"/>
      <c r="D104" s="51"/>
      <c r="E104" s="51"/>
      <c r="F104" s="51"/>
      <c r="G104" s="51"/>
      <c r="H104" s="51"/>
      <c r="I104" s="51"/>
      <c r="J104" s="51"/>
      <c r="K104" s="52"/>
      <c r="L104" s="4"/>
      <c r="M104" s="50">
        <f>SUM(M102:P103)</f>
        <v>-581615</v>
      </c>
      <c r="N104" s="50"/>
      <c r="O104" s="50"/>
      <c r="P104" s="50"/>
      <c r="Q104" s="5"/>
      <c r="R104" s="4"/>
      <c r="S104" s="50">
        <f>SUM(S102:V103)</f>
        <v>0</v>
      </c>
      <c r="T104" s="50"/>
      <c r="U104" s="50"/>
      <c r="V104" s="50"/>
      <c r="W104" s="5"/>
      <c r="X104" s="4"/>
      <c r="Y104" s="50">
        <f>SUM(Y102:AB103)</f>
        <v>-581615</v>
      </c>
      <c r="Z104" s="50"/>
      <c r="AA104" s="50"/>
      <c r="AB104" s="50"/>
      <c r="AC104" s="5"/>
      <c r="AD104" s="4"/>
      <c r="AE104" s="50">
        <f>SUM(AE102:AH103)</f>
        <v>0</v>
      </c>
      <c r="AF104" s="50"/>
      <c r="AG104" s="50"/>
      <c r="AH104" s="50"/>
      <c r="AI104" s="5"/>
      <c r="AJ104" s="4"/>
      <c r="AK104" s="50">
        <f>SUM(AK102:AN103)</f>
        <v>0</v>
      </c>
      <c r="AL104" s="50"/>
      <c r="AM104" s="50"/>
      <c r="AN104" s="50"/>
      <c r="AO104" s="5"/>
      <c r="AP104" s="4"/>
      <c r="AQ104" s="50">
        <f>SUM(AQ102:AT103)</f>
        <v>33750</v>
      </c>
      <c r="AR104" s="50"/>
      <c r="AS104" s="50"/>
      <c r="AT104" s="50"/>
      <c r="AU104" s="5"/>
      <c r="AV104" s="4"/>
      <c r="AW104" s="50">
        <f>SUM(AW102:AZ103)</f>
        <v>0</v>
      </c>
      <c r="AX104" s="50"/>
      <c r="AY104" s="50"/>
      <c r="AZ104" s="50"/>
      <c r="BA104" s="5"/>
      <c r="BB104" s="4"/>
      <c r="BC104" s="50">
        <f>SUM(BC102:BF103)</f>
        <v>-547865</v>
      </c>
      <c r="BD104" s="50"/>
      <c r="BE104" s="50"/>
      <c r="BF104" s="50"/>
      <c r="BG104" s="5"/>
    </row>
    <row r="105" spans="1:65" s="34" customFormat="1" ht="13.2" x14ac:dyDescent="0.2">
      <c r="A105" s="63" t="s">
        <v>96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5"/>
      <c r="L105" s="6"/>
      <c r="M105" s="62"/>
      <c r="N105" s="62"/>
      <c r="O105" s="62"/>
      <c r="P105" s="62"/>
      <c r="Q105" s="8"/>
      <c r="R105" s="6"/>
      <c r="S105" s="62"/>
      <c r="T105" s="62"/>
      <c r="U105" s="62"/>
      <c r="V105" s="62"/>
      <c r="W105" s="8"/>
      <c r="X105" s="6"/>
      <c r="Y105" s="62"/>
      <c r="Z105" s="62"/>
      <c r="AA105" s="62"/>
      <c r="AB105" s="62"/>
      <c r="AC105" s="8"/>
      <c r="AD105" s="6"/>
      <c r="AE105" s="62"/>
      <c r="AF105" s="62"/>
      <c r="AG105" s="62"/>
      <c r="AH105" s="62"/>
      <c r="AI105" s="8"/>
      <c r="AJ105" s="6"/>
      <c r="AK105" s="62"/>
      <c r="AL105" s="62"/>
      <c r="AM105" s="62"/>
      <c r="AN105" s="62"/>
      <c r="AO105" s="8"/>
      <c r="AP105" s="6"/>
      <c r="AQ105" s="62"/>
      <c r="AR105" s="62"/>
      <c r="AS105" s="62"/>
      <c r="AT105" s="62"/>
      <c r="AU105" s="8"/>
      <c r="AV105" s="6"/>
      <c r="AW105" s="62"/>
      <c r="AX105" s="62"/>
      <c r="AY105" s="62"/>
      <c r="AZ105" s="62"/>
      <c r="BA105" s="8"/>
      <c r="BB105" s="6"/>
      <c r="BC105" s="62"/>
      <c r="BD105" s="62"/>
      <c r="BE105" s="62"/>
      <c r="BF105" s="62"/>
      <c r="BG105" s="8"/>
      <c r="BH105" s="1"/>
      <c r="BI105" s="1"/>
      <c r="BJ105" s="1"/>
      <c r="BK105" s="1"/>
      <c r="BL105" s="1"/>
      <c r="BM105" s="1"/>
    </row>
    <row r="106" spans="1:65" s="34" customFormat="1" ht="13.2" hidden="1" x14ac:dyDescent="0.2">
      <c r="A106" s="9"/>
      <c r="B106" s="57" t="s">
        <v>97</v>
      </c>
      <c r="C106" s="57"/>
      <c r="D106" s="57"/>
      <c r="E106" s="57"/>
      <c r="F106" s="57"/>
      <c r="G106" s="57"/>
      <c r="H106" s="57"/>
      <c r="I106" s="57"/>
      <c r="J106" s="57"/>
      <c r="K106" s="58"/>
      <c r="L106" s="12" t="s">
        <v>20</v>
      </c>
      <c r="M106" s="59">
        <v>0</v>
      </c>
      <c r="N106" s="59"/>
      <c r="O106" s="59"/>
      <c r="P106" s="59"/>
      <c r="Q106" s="13" t="s">
        <v>21</v>
      </c>
      <c r="R106" s="12" t="s">
        <v>20</v>
      </c>
      <c r="S106" s="56">
        <v>0</v>
      </c>
      <c r="T106" s="56"/>
      <c r="U106" s="56"/>
      <c r="V106" s="56"/>
      <c r="W106" s="13" t="s">
        <v>21</v>
      </c>
      <c r="X106" s="12" t="s">
        <v>20</v>
      </c>
      <c r="Y106" s="56">
        <f t="shared" ref="Y106:Y113" si="15">SUM(M106,S106)</f>
        <v>0</v>
      </c>
      <c r="Z106" s="56"/>
      <c r="AA106" s="56"/>
      <c r="AB106" s="56"/>
      <c r="AC106" s="13" t="s">
        <v>21</v>
      </c>
      <c r="AD106" s="12" t="s">
        <v>20</v>
      </c>
      <c r="AE106" s="56">
        <v>0</v>
      </c>
      <c r="AF106" s="56"/>
      <c r="AG106" s="56"/>
      <c r="AH106" s="56"/>
      <c r="AI106" s="13" t="s">
        <v>21</v>
      </c>
      <c r="AJ106" s="12" t="s">
        <v>20</v>
      </c>
      <c r="AK106" s="56">
        <v>0</v>
      </c>
      <c r="AL106" s="56"/>
      <c r="AM106" s="56"/>
      <c r="AN106" s="56"/>
      <c r="AO106" s="13" t="s">
        <v>21</v>
      </c>
      <c r="AP106" s="12" t="s">
        <v>20</v>
      </c>
      <c r="AQ106" s="56">
        <v>0</v>
      </c>
      <c r="AR106" s="56"/>
      <c r="AS106" s="56"/>
      <c r="AT106" s="56"/>
      <c r="AU106" s="13" t="s">
        <v>21</v>
      </c>
      <c r="AV106" s="12" t="s">
        <v>20</v>
      </c>
      <c r="AW106" s="56">
        <f>SUM(AE106,S106)</f>
        <v>0</v>
      </c>
      <c r="AX106" s="56"/>
      <c r="AY106" s="56"/>
      <c r="AZ106" s="56"/>
      <c r="BA106" s="13" t="s">
        <v>21</v>
      </c>
      <c r="BB106" s="12" t="s">
        <v>20</v>
      </c>
      <c r="BC106" s="56">
        <f t="shared" ref="BC106:BC116" si="16">SUM(AK106,Y106)</f>
        <v>0</v>
      </c>
      <c r="BD106" s="56"/>
      <c r="BE106" s="56"/>
      <c r="BF106" s="56"/>
      <c r="BG106" s="13" t="s">
        <v>21</v>
      </c>
      <c r="BH106" s="1"/>
      <c r="BI106" s="1"/>
      <c r="BJ106" s="1"/>
      <c r="BK106" s="1"/>
      <c r="BL106" s="1"/>
      <c r="BM106" s="1"/>
    </row>
    <row r="107" spans="1:65" s="34" customFormat="1" ht="13.2" hidden="1" x14ac:dyDescent="0.2">
      <c r="A107" s="9"/>
      <c r="B107" s="57" t="s">
        <v>98</v>
      </c>
      <c r="C107" s="57"/>
      <c r="D107" s="57"/>
      <c r="E107" s="57"/>
      <c r="F107" s="57"/>
      <c r="G107" s="57"/>
      <c r="H107" s="57"/>
      <c r="I107" s="57"/>
      <c r="J107" s="57"/>
      <c r="K107" s="58"/>
      <c r="L107" s="12" t="s">
        <v>20</v>
      </c>
      <c r="M107" s="56">
        <v>0</v>
      </c>
      <c r="N107" s="56"/>
      <c r="O107" s="56"/>
      <c r="P107" s="56"/>
      <c r="Q107" s="13" t="s">
        <v>21</v>
      </c>
      <c r="R107" s="12" t="s">
        <v>20</v>
      </c>
      <c r="S107" s="56">
        <v>0</v>
      </c>
      <c r="T107" s="56"/>
      <c r="U107" s="56"/>
      <c r="V107" s="56"/>
      <c r="W107" s="13" t="s">
        <v>21</v>
      </c>
      <c r="X107" s="12" t="s">
        <v>20</v>
      </c>
      <c r="Y107" s="56">
        <f t="shared" si="15"/>
        <v>0</v>
      </c>
      <c r="Z107" s="56"/>
      <c r="AA107" s="56"/>
      <c r="AB107" s="56"/>
      <c r="AC107" s="13" t="s">
        <v>21</v>
      </c>
      <c r="AD107" s="12" t="s">
        <v>20</v>
      </c>
      <c r="AE107" s="56">
        <v>0</v>
      </c>
      <c r="AF107" s="56"/>
      <c r="AG107" s="56"/>
      <c r="AH107" s="56"/>
      <c r="AI107" s="13" t="s">
        <v>21</v>
      </c>
      <c r="AJ107" s="12" t="s">
        <v>20</v>
      </c>
      <c r="AK107" s="56">
        <v>0</v>
      </c>
      <c r="AL107" s="56"/>
      <c r="AM107" s="56"/>
      <c r="AN107" s="56"/>
      <c r="AO107" s="13" t="s">
        <v>21</v>
      </c>
      <c r="AP107" s="12" t="s">
        <v>20</v>
      </c>
      <c r="AQ107" s="56">
        <v>0</v>
      </c>
      <c r="AR107" s="56"/>
      <c r="AS107" s="56"/>
      <c r="AT107" s="56"/>
      <c r="AU107" s="13" t="s">
        <v>21</v>
      </c>
      <c r="AV107" s="12" t="s">
        <v>20</v>
      </c>
      <c r="AW107" s="56">
        <f>SUM(AE107,S107)</f>
        <v>0</v>
      </c>
      <c r="AX107" s="56"/>
      <c r="AY107" s="56"/>
      <c r="AZ107" s="56"/>
      <c r="BA107" s="13" t="s">
        <v>21</v>
      </c>
      <c r="BB107" s="12" t="s">
        <v>20</v>
      </c>
      <c r="BC107" s="56">
        <f t="shared" si="16"/>
        <v>0</v>
      </c>
      <c r="BD107" s="56"/>
      <c r="BE107" s="56"/>
      <c r="BF107" s="56"/>
      <c r="BG107" s="13" t="s">
        <v>21</v>
      </c>
      <c r="BH107" s="1"/>
      <c r="BI107" s="1"/>
      <c r="BJ107" s="1"/>
      <c r="BK107" s="1"/>
      <c r="BL107" s="1"/>
      <c r="BM107" s="1"/>
    </row>
    <row r="108" spans="1:65" s="34" customFormat="1" ht="13.2" hidden="1" x14ac:dyDescent="0.2">
      <c r="A108" s="9"/>
      <c r="B108" s="57" t="s">
        <v>99</v>
      </c>
      <c r="C108" s="57"/>
      <c r="D108" s="57"/>
      <c r="E108" s="57"/>
      <c r="F108" s="57"/>
      <c r="G108" s="57"/>
      <c r="H108" s="57"/>
      <c r="I108" s="57"/>
      <c r="J108" s="57"/>
      <c r="K108" s="58"/>
      <c r="L108" s="12" t="s">
        <v>20</v>
      </c>
      <c r="M108" s="56">
        <v>0</v>
      </c>
      <c r="N108" s="56"/>
      <c r="O108" s="56"/>
      <c r="P108" s="56"/>
      <c r="Q108" s="13" t="s">
        <v>21</v>
      </c>
      <c r="R108" s="12" t="s">
        <v>20</v>
      </c>
      <c r="S108" s="56">
        <v>0</v>
      </c>
      <c r="T108" s="56"/>
      <c r="U108" s="56"/>
      <c r="V108" s="56"/>
      <c r="W108" s="13" t="s">
        <v>21</v>
      </c>
      <c r="X108" s="12" t="s">
        <v>20</v>
      </c>
      <c r="Y108" s="56">
        <f>SUM(M108,S108)</f>
        <v>0</v>
      </c>
      <c r="Z108" s="56"/>
      <c r="AA108" s="56"/>
      <c r="AB108" s="56"/>
      <c r="AC108" s="13" t="s">
        <v>21</v>
      </c>
      <c r="AD108" s="12" t="s">
        <v>20</v>
      </c>
      <c r="AE108" s="56">
        <v>0</v>
      </c>
      <c r="AF108" s="56"/>
      <c r="AG108" s="56"/>
      <c r="AH108" s="56"/>
      <c r="AI108" s="13" t="s">
        <v>21</v>
      </c>
      <c r="AJ108" s="12" t="s">
        <v>20</v>
      </c>
      <c r="AK108" s="56">
        <v>0</v>
      </c>
      <c r="AL108" s="56"/>
      <c r="AM108" s="56"/>
      <c r="AN108" s="56"/>
      <c r="AO108" s="13" t="s">
        <v>21</v>
      </c>
      <c r="AP108" s="12" t="s">
        <v>20</v>
      </c>
      <c r="AQ108" s="56">
        <v>0</v>
      </c>
      <c r="AR108" s="56"/>
      <c r="AS108" s="56"/>
      <c r="AT108" s="56"/>
      <c r="AU108" s="13" t="s">
        <v>21</v>
      </c>
      <c r="AV108" s="12" t="s">
        <v>20</v>
      </c>
      <c r="AW108" s="56">
        <f>SUM(AE108,S108)</f>
        <v>0</v>
      </c>
      <c r="AX108" s="56"/>
      <c r="AY108" s="56"/>
      <c r="AZ108" s="56"/>
      <c r="BA108" s="13" t="s">
        <v>21</v>
      </c>
      <c r="BB108" s="12" t="s">
        <v>20</v>
      </c>
      <c r="BC108" s="56">
        <f t="shared" si="16"/>
        <v>0</v>
      </c>
      <c r="BD108" s="56"/>
      <c r="BE108" s="56"/>
      <c r="BF108" s="56"/>
      <c r="BG108" s="13" t="s">
        <v>21</v>
      </c>
      <c r="BH108" s="1"/>
      <c r="BI108" s="1"/>
      <c r="BJ108" s="1"/>
      <c r="BK108" s="1"/>
      <c r="BL108" s="1"/>
      <c r="BM108" s="1"/>
    </row>
    <row r="109" spans="1:65" s="34" customFormat="1" ht="13.2" hidden="1" x14ac:dyDescent="0.2">
      <c r="A109" s="9"/>
      <c r="B109" s="57" t="s">
        <v>100</v>
      </c>
      <c r="C109" s="57"/>
      <c r="D109" s="57"/>
      <c r="E109" s="57"/>
      <c r="F109" s="57"/>
      <c r="G109" s="57"/>
      <c r="H109" s="57"/>
      <c r="I109" s="57"/>
      <c r="J109" s="57"/>
      <c r="K109" s="58"/>
      <c r="L109" s="12" t="s">
        <v>20</v>
      </c>
      <c r="M109" s="53">
        <v>0</v>
      </c>
      <c r="N109" s="53"/>
      <c r="O109" s="53"/>
      <c r="P109" s="53"/>
      <c r="Q109" s="13" t="s">
        <v>21</v>
      </c>
      <c r="R109" s="12" t="s">
        <v>20</v>
      </c>
      <c r="S109" s="56">
        <v>0</v>
      </c>
      <c r="T109" s="56"/>
      <c r="U109" s="56"/>
      <c r="V109" s="56"/>
      <c r="W109" s="13" t="s">
        <v>21</v>
      </c>
      <c r="X109" s="12" t="s">
        <v>20</v>
      </c>
      <c r="Y109" s="56">
        <f t="shared" si="15"/>
        <v>0</v>
      </c>
      <c r="Z109" s="56"/>
      <c r="AA109" s="56"/>
      <c r="AB109" s="56"/>
      <c r="AC109" s="13" t="s">
        <v>21</v>
      </c>
      <c r="AD109" s="12" t="s">
        <v>20</v>
      </c>
      <c r="AE109" s="56">
        <v>0</v>
      </c>
      <c r="AF109" s="56"/>
      <c r="AG109" s="56"/>
      <c r="AH109" s="56"/>
      <c r="AI109" s="13" t="s">
        <v>21</v>
      </c>
      <c r="AJ109" s="12" t="s">
        <v>20</v>
      </c>
      <c r="AK109" s="56">
        <v>0</v>
      </c>
      <c r="AL109" s="56"/>
      <c r="AM109" s="56"/>
      <c r="AN109" s="56"/>
      <c r="AO109" s="13" t="s">
        <v>21</v>
      </c>
      <c r="AP109" s="12" t="s">
        <v>20</v>
      </c>
      <c r="AQ109" s="56">
        <v>0</v>
      </c>
      <c r="AR109" s="56"/>
      <c r="AS109" s="56"/>
      <c r="AT109" s="56"/>
      <c r="AU109" s="13" t="s">
        <v>21</v>
      </c>
      <c r="AV109" s="12" t="s">
        <v>20</v>
      </c>
      <c r="AW109" s="56">
        <f>SUM(AE109,S109)</f>
        <v>0</v>
      </c>
      <c r="AX109" s="56"/>
      <c r="AY109" s="56"/>
      <c r="AZ109" s="56"/>
      <c r="BA109" s="13" t="s">
        <v>21</v>
      </c>
      <c r="BB109" s="12" t="s">
        <v>20</v>
      </c>
      <c r="BC109" s="56">
        <f t="shared" si="16"/>
        <v>0</v>
      </c>
      <c r="BD109" s="56"/>
      <c r="BE109" s="56"/>
      <c r="BF109" s="56"/>
      <c r="BG109" s="13" t="s">
        <v>21</v>
      </c>
      <c r="BH109" s="1"/>
      <c r="BI109" s="1"/>
      <c r="BJ109" s="1"/>
      <c r="BK109" s="1"/>
      <c r="BL109" s="1"/>
      <c r="BM109" s="1"/>
    </row>
    <row r="110" spans="1:65" s="34" customFormat="1" ht="13.2" x14ac:dyDescent="0.2">
      <c r="A110" s="9"/>
      <c r="B110" s="11"/>
      <c r="C110" s="57" t="s">
        <v>101</v>
      </c>
      <c r="D110" s="57"/>
      <c r="E110" s="57"/>
      <c r="F110" s="57"/>
      <c r="G110" s="57"/>
      <c r="H110" s="57"/>
      <c r="I110" s="57"/>
      <c r="J110" s="57"/>
      <c r="K110" s="58"/>
      <c r="L110" s="9"/>
      <c r="M110" s="55">
        <v>37900000</v>
      </c>
      <c r="N110" s="55"/>
      <c r="O110" s="55"/>
      <c r="P110" s="55"/>
      <c r="Q110" s="10"/>
      <c r="R110" s="9"/>
      <c r="S110" s="55"/>
      <c r="T110" s="55"/>
      <c r="U110" s="55"/>
      <c r="V110" s="55"/>
      <c r="W110" s="10"/>
      <c r="X110" s="9"/>
      <c r="Y110" s="55">
        <f>SUM(M110,S110)</f>
        <v>37900000</v>
      </c>
      <c r="Z110" s="55"/>
      <c r="AA110" s="55"/>
      <c r="AB110" s="55"/>
      <c r="AC110" s="10"/>
      <c r="AD110" s="9"/>
      <c r="AE110" s="55"/>
      <c r="AF110" s="55"/>
      <c r="AG110" s="55"/>
      <c r="AH110" s="55"/>
      <c r="AI110" s="10"/>
      <c r="AJ110" s="9"/>
      <c r="AK110" s="55"/>
      <c r="AL110" s="55"/>
      <c r="AM110" s="55"/>
      <c r="AN110" s="55"/>
      <c r="AO110" s="10"/>
      <c r="AP110" s="9"/>
      <c r="AQ110" s="55"/>
      <c r="AR110" s="55"/>
      <c r="AS110" s="55"/>
      <c r="AT110" s="55"/>
      <c r="AU110" s="10"/>
      <c r="AV110" s="9"/>
      <c r="AW110" s="55">
        <f>SUM(S110,AE110,AK110)</f>
        <v>0</v>
      </c>
      <c r="AX110" s="55"/>
      <c r="AY110" s="55"/>
      <c r="AZ110" s="55"/>
      <c r="BA110" s="10"/>
      <c r="BB110" s="9"/>
      <c r="BC110" s="55">
        <f>SUM(Y110,AK110,AQ110)</f>
        <v>37900000</v>
      </c>
      <c r="BD110" s="55"/>
      <c r="BE110" s="55"/>
      <c r="BF110" s="55"/>
      <c r="BG110" s="10"/>
      <c r="BH110" s="1"/>
      <c r="BI110" s="1"/>
      <c r="BJ110" s="1"/>
      <c r="BK110" s="1"/>
      <c r="BL110" s="1"/>
      <c r="BM110" s="1"/>
    </row>
    <row r="111" spans="1:65" s="34" customFormat="1" ht="13.2" hidden="1" x14ac:dyDescent="0.2">
      <c r="A111" s="9"/>
      <c r="B111" s="11"/>
      <c r="C111" s="57" t="s">
        <v>102</v>
      </c>
      <c r="D111" s="57"/>
      <c r="E111" s="57"/>
      <c r="F111" s="57"/>
      <c r="G111" s="57"/>
      <c r="H111" s="57"/>
      <c r="I111" s="57"/>
      <c r="J111" s="57"/>
      <c r="K111" s="58"/>
      <c r="L111" s="9"/>
      <c r="M111" s="59"/>
      <c r="N111" s="59"/>
      <c r="O111" s="59"/>
      <c r="P111" s="59"/>
      <c r="Q111" s="10"/>
      <c r="R111" s="9"/>
      <c r="S111" s="55"/>
      <c r="T111" s="55"/>
      <c r="U111" s="55"/>
      <c r="V111" s="55"/>
      <c r="W111" s="10"/>
      <c r="X111" s="9"/>
      <c r="Y111" s="55">
        <f t="shared" si="15"/>
        <v>0</v>
      </c>
      <c r="Z111" s="55"/>
      <c r="AA111" s="55"/>
      <c r="AB111" s="55"/>
      <c r="AC111" s="10"/>
      <c r="AD111" s="9"/>
      <c r="AE111" s="55"/>
      <c r="AF111" s="55"/>
      <c r="AG111" s="55"/>
      <c r="AH111" s="55"/>
      <c r="AI111" s="10"/>
      <c r="AJ111" s="9"/>
      <c r="AK111" s="55"/>
      <c r="AL111" s="55"/>
      <c r="AM111" s="55"/>
      <c r="AN111" s="55"/>
      <c r="AO111" s="10"/>
      <c r="AP111" s="9"/>
      <c r="AQ111" s="55"/>
      <c r="AR111" s="55"/>
      <c r="AS111" s="55"/>
      <c r="AT111" s="55"/>
      <c r="AU111" s="10"/>
      <c r="AV111" s="9"/>
      <c r="AW111" s="55">
        <f>SUM(AE111,S111)</f>
        <v>0</v>
      </c>
      <c r="AX111" s="55"/>
      <c r="AY111" s="55"/>
      <c r="AZ111" s="55"/>
      <c r="BA111" s="10"/>
      <c r="BB111" s="9"/>
      <c r="BC111" s="55">
        <f t="shared" si="16"/>
        <v>0</v>
      </c>
      <c r="BD111" s="55"/>
      <c r="BE111" s="55"/>
      <c r="BF111" s="55"/>
      <c r="BG111" s="10"/>
      <c r="BH111" s="1"/>
      <c r="BI111" s="1"/>
      <c r="BJ111" s="1"/>
      <c r="BK111" s="1"/>
      <c r="BL111" s="1"/>
      <c r="BM111" s="1"/>
    </row>
    <row r="112" spans="1:65" s="34" customFormat="1" ht="13.2" x14ac:dyDescent="0.2">
      <c r="A112" s="9"/>
      <c r="B112" s="57" t="s">
        <v>103</v>
      </c>
      <c r="C112" s="57"/>
      <c r="D112" s="57"/>
      <c r="E112" s="57"/>
      <c r="F112" s="57"/>
      <c r="G112" s="57"/>
      <c r="H112" s="57"/>
      <c r="I112" s="57"/>
      <c r="J112" s="57"/>
      <c r="K112" s="58"/>
      <c r="L112" s="12" t="s">
        <v>20</v>
      </c>
      <c r="M112" s="56">
        <f>SUM(M110:P111)</f>
        <v>37900000</v>
      </c>
      <c r="N112" s="56"/>
      <c r="O112" s="56"/>
      <c r="P112" s="56"/>
      <c r="Q112" s="13" t="s">
        <v>21</v>
      </c>
      <c r="R112" s="12" t="s">
        <v>20</v>
      </c>
      <c r="S112" s="56">
        <f>SUM(S110:V111)</f>
        <v>0</v>
      </c>
      <c r="T112" s="56"/>
      <c r="U112" s="56"/>
      <c r="V112" s="56"/>
      <c r="W112" s="13" t="s">
        <v>21</v>
      </c>
      <c r="X112" s="12" t="s">
        <v>20</v>
      </c>
      <c r="Y112" s="56">
        <f>SUM(Y110:AB111)</f>
        <v>37900000</v>
      </c>
      <c r="Z112" s="56"/>
      <c r="AA112" s="56"/>
      <c r="AB112" s="56"/>
      <c r="AC112" s="13" t="s">
        <v>21</v>
      </c>
      <c r="AD112" s="12" t="s">
        <v>20</v>
      </c>
      <c r="AE112" s="56">
        <f>SUM(AE110:AH111)</f>
        <v>0</v>
      </c>
      <c r="AF112" s="56"/>
      <c r="AG112" s="56"/>
      <c r="AH112" s="56"/>
      <c r="AI112" s="13" t="s">
        <v>21</v>
      </c>
      <c r="AJ112" s="12" t="s">
        <v>20</v>
      </c>
      <c r="AK112" s="56">
        <f>SUM(AK110:AN111)</f>
        <v>0</v>
      </c>
      <c r="AL112" s="56"/>
      <c r="AM112" s="56"/>
      <c r="AN112" s="56"/>
      <c r="AO112" s="13" t="s">
        <v>21</v>
      </c>
      <c r="AP112" s="12" t="s">
        <v>20</v>
      </c>
      <c r="AQ112" s="56">
        <f>SUM(AQ110:AT111)</f>
        <v>0</v>
      </c>
      <c r="AR112" s="56"/>
      <c r="AS112" s="56"/>
      <c r="AT112" s="56"/>
      <c r="AU112" s="13" t="s">
        <v>21</v>
      </c>
      <c r="AV112" s="12" t="s">
        <v>20</v>
      </c>
      <c r="AW112" s="56">
        <f>SUM(S112,AE112,AK112)</f>
        <v>0</v>
      </c>
      <c r="AX112" s="56"/>
      <c r="AY112" s="56"/>
      <c r="AZ112" s="56"/>
      <c r="BA112" s="13" t="s">
        <v>21</v>
      </c>
      <c r="BB112" s="12" t="s">
        <v>20</v>
      </c>
      <c r="BC112" s="56">
        <f>Y112+AQ112</f>
        <v>37900000</v>
      </c>
      <c r="BD112" s="56"/>
      <c r="BE112" s="56"/>
      <c r="BF112" s="56"/>
      <c r="BG112" s="13" t="s">
        <v>21</v>
      </c>
      <c r="BH112" s="1"/>
      <c r="BI112" s="1"/>
      <c r="BJ112" s="1"/>
      <c r="BK112" s="1"/>
      <c r="BL112" s="1"/>
      <c r="BM112" s="1"/>
    </row>
    <row r="113" spans="1:65" s="34" customFormat="1" ht="13.2" hidden="1" x14ac:dyDescent="0.2">
      <c r="A113" s="9"/>
      <c r="B113" s="57" t="s">
        <v>104</v>
      </c>
      <c r="C113" s="57"/>
      <c r="D113" s="57"/>
      <c r="E113" s="57"/>
      <c r="F113" s="57"/>
      <c r="G113" s="57"/>
      <c r="H113" s="57"/>
      <c r="I113" s="57"/>
      <c r="J113" s="57"/>
      <c r="K113" s="58"/>
      <c r="L113" s="12" t="s">
        <v>20</v>
      </c>
      <c r="M113" s="56"/>
      <c r="N113" s="56"/>
      <c r="O113" s="56"/>
      <c r="P113" s="56"/>
      <c r="Q113" s="13" t="s">
        <v>21</v>
      </c>
      <c r="R113" s="12" t="s">
        <v>20</v>
      </c>
      <c r="S113" s="56">
        <v>0</v>
      </c>
      <c r="T113" s="56"/>
      <c r="U113" s="56"/>
      <c r="V113" s="56"/>
      <c r="W113" s="13" t="s">
        <v>21</v>
      </c>
      <c r="X113" s="12" t="s">
        <v>20</v>
      </c>
      <c r="Y113" s="56">
        <f t="shared" si="15"/>
        <v>0</v>
      </c>
      <c r="Z113" s="56"/>
      <c r="AA113" s="56"/>
      <c r="AB113" s="56"/>
      <c r="AC113" s="13" t="s">
        <v>21</v>
      </c>
      <c r="AD113" s="12" t="s">
        <v>20</v>
      </c>
      <c r="AE113" s="56">
        <v>0</v>
      </c>
      <c r="AF113" s="56"/>
      <c r="AG113" s="56"/>
      <c r="AH113" s="56"/>
      <c r="AI113" s="13" t="s">
        <v>21</v>
      </c>
      <c r="AJ113" s="12" t="s">
        <v>20</v>
      </c>
      <c r="AK113" s="56">
        <f>SUM(AE113)</f>
        <v>0</v>
      </c>
      <c r="AL113" s="56"/>
      <c r="AM113" s="56"/>
      <c r="AN113" s="56"/>
      <c r="AO113" s="13" t="s">
        <v>21</v>
      </c>
      <c r="AP113" s="12" t="s">
        <v>20</v>
      </c>
      <c r="AQ113" s="56"/>
      <c r="AR113" s="56"/>
      <c r="AS113" s="56"/>
      <c r="AT113" s="56"/>
      <c r="AU113" s="13" t="s">
        <v>21</v>
      </c>
      <c r="AV113" s="12" t="s">
        <v>20</v>
      </c>
      <c r="AW113" s="56">
        <f>SUM(S113,AE113,AK113)</f>
        <v>0</v>
      </c>
      <c r="AX113" s="56"/>
      <c r="AY113" s="56"/>
      <c r="AZ113" s="56"/>
      <c r="BA113" s="13" t="s">
        <v>21</v>
      </c>
      <c r="BB113" s="12" t="s">
        <v>20</v>
      </c>
      <c r="BC113" s="56">
        <f>SUM(Y113,AK113,AQ113)</f>
        <v>0</v>
      </c>
      <c r="BD113" s="56"/>
      <c r="BE113" s="56"/>
      <c r="BF113" s="56"/>
      <c r="BG113" s="13" t="s">
        <v>21</v>
      </c>
      <c r="BH113" s="1"/>
      <c r="BI113" s="1"/>
      <c r="BJ113" s="1"/>
      <c r="BK113" s="1"/>
      <c r="BL113" s="1"/>
      <c r="BM113" s="1"/>
    </row>
    <row r="114" spans="1:65" s="34" customFormat="1" ht="13.8" hidden="1" thickBot="1" x14ac:dyDescent="0.25">
      <c r="A114" s="30"/>
      <c r="B114" s="60" t="s">
        <v>99</v>
      </c>
      <c r="C114" s="60"/>
      <c r="D114" s="60"/>
      <c r="E114" s="60"/>
      <c r="F114" s="60"/>
      <c r="G114" s="60"/>
      <c r="H114" s="60"/>
      <c r="I114" s="60"/>
      <c r="J114" s="60"/>
      <c r="K114" s="61"/>
      <c r="L114" s="35" t="s">
        <v>20</v>
      </c>
      <c r="M114" s="54">
        <v>0</v>
      </c>
      <c r="N114" s="54"/>
      <c r="O114" s="54"/>
      <c r="P114" s="54"/>
      <c r="Q114" s="36" t="s">
        <v>21</v>
      </c>
      <c r="R114" s="35" t="s">
        <v>20</v>
      </c>
      <c r="S114" s="54">
        <v>0</v>
      </c>
      <c r="T114" s="54"/>
      <c r="U114" s="54"/>
      <c r="V114" s="54"/>
      <c r="W114" s="36" t="s">
        <v>21</v>
      </c>
      <c r="X114" s="35" t="s">
        <v>20</v>
      </c>
      <c r="Y114" s="54">
        <f>SUM(M114,S114)</f>
        <v>0</v>
      </c>
      <c r="Z114" s="54"/>
      <c r="AA114" s="54"/>
      <c r="AB114" s="54"/>
      <c r="AC114" s="36" t="s">
        <v>21</v>
      </c>
      <c r="AD114" s="35" t="s">
        <v>20</v>
      </c>
      <c r="AE114" s="54">
        <v>0</v>
      </c>
      <c r="AF114" s="54"/>
      <c r="AG114" s="54"/>
      <c r="AH114" s="54"/>
      <c r="AI114" s="36" t="s">
        <v>21</v>
      </c>
      <c r="AJ114" s="35" t="s">
        <v>20</v>
      </c>
      <c r="AK114" s="54">
        <v>0</v>
      </c>
      <c r="AL114" s="54"/>
      <c r="AM114" s="54"/>
      <c r="AN114" s="54"/>
      <c r="AO114" s="36" t="s">
        <v>21</v>
      </c>
      <c r="AP114" s="35" t="s">
        <v>20</v>
      </c>
      <c r="AQ114" s="54">
        <v>0</v>
      </c>
      <c r="AR114" s="54"/>
      <c r="AS114" s="54"/>
      <c r="AT114" s="54"/>
      <c r="AU114" s="36" t="s">
        <v>21</v>
      </c>
      <c r="AV114" s="35" t="s">
        <v>20</v>
      </c>
      <c r="AW114" s="54">
        <f>SUM(AE114,S114)</f>
        <v>0</v>
      </c>
      <c r="AX114" s="54"/>
      <c r="AY114" s="54"/>
      <c r="AZ114" s="54"/>
      <c r="BA114" s="36" t="s">
        <v>21</v>
      </c>
      <c r="BB114" s="35" t="s">
        <v>20</v>
      </c>
      <c r="BC114" s="54">
        <f>SUM(AK114,Y114)</f>
        <v>0</v>
      </c>
      <c r="BD114" s="54"/>
      <c r="BE114" s="54"/>
      <c r="BF114" s="54"/>
      <c r="BG114" s="36" t="s">
        <v>21</v>
      </c>
      <c r="BH114" s="1"/>
      <c r="BI114" s="1"/>
      <c r="BJ114" s="1"/>
      <c r="BK114" s="1"/>
      <c r="BL114" s="1"/>
      <c r="BM114" s="1"/>
    </row>
    <row r="115" spans="1:65" s="34" customFormat="1" ht="13.2" x14ac:dyDescent="0.2">
      <c r="A115" s="9"/>
      <c r="B115" s="11"/>
      <c r="C115" s="57" t="s">
        <v>105</v>
      </c>
      <c r="D115" s="57"/>
      <c r="E115" s="57"/>
      <c r="F115" s="57"/>
      <c r="G115" s="57"/>
      <c r="H115" s="57"/>
      <c r="I115" s="57"/>
      <c r="J115" s="57"/>
      <c r="K115" s="58"/>
      <c r="L115" s="9"/>
      <c r="M115" s="55">
        <v>-80067000</v>
      </c>
      <c r="N115" s="55"/>
      <c r="O115" s="55"/>
      <c r="P115" s="55"/>
      <c r="Q115" s="10"/>
      <c r="R115" s="9"/>
      <c r="S115" s="55"/>
      <c r="T115" s="55"/>
      <c r="U115" s="55"/>
      <c r="V115" s="55"/>
      <c r="W115" s="10"/>
      <c r="X115" s="9"/>
      <c r="Y115" s="55">
        <f>SUM(M115,S115)</f>
        <v>-80067000</v>
      </c>
      <c r="Z115" s="55"/>
      <c r="AA115" s="55"/>
      <c r="AB115" s="55"/>
      <c r="AC115" s="10"/>
      <c r="AD115" s="9"/>
      <c r="AE115" s="55"/>
      <c r="AF115" s="55"/>
      <c r="AG115" s="55"/>
      <c r="AH115" s="55"/>
      <c r="AI115" s="10"/>
      <c r="AJ115" s="9"/>
      <c r="AK115" s="55"/>
      <c r="AL115" s="55"/>
      <c r="AM115" s="55"/>
      <c r="AN115" s="55"/>
      <c r="AO115" s="10"/>
      <c r="AP115" s="9"/>
      <c r="AQ115" s="55"/>
      <c r="AR115" s="55"/>
      <c r="AS115" s="55"/>
      <c r="AT115" s="55"/>
      <c r="AU115" s="10"/>
      <c r="AV115" s="9"/>
      <c r="AW115" s="55">
        <f>SUM(S115,AE115,AK115)</f>
        <v>0</v>
      </c>
      <c r="AX115" s="55"/>
      <c r="AY115" s="55"/>
      <c r="AZ115" s="55"/>
      <c r="BA115" s="10"/>
      <c r="BB115" s="9"/>
      <c r="BC115" s="55">
        <f>SUM(Y115,AK115,AQ115)</f>
        <v>-80067000</v>
      </c>
      <c r="BD115" s="55"/>
      <c r="BE115" s="55"/>
      <c r="BF115" s="55"/>
      <c r="BG115" s="10"/>
      <c r="BH115" s="1"/>
      <c r="BI115" s="1"/>
      <c r="BJ115" s="1"/>
      <c r="BK115" s="1"/>
      <c r="BL115" s="1"/>
      <c r="BM115" s="1"/>
    </row>
    <row r="116" spans="1:65" s="34" customFormat="1" ht="13.2" hidden="1" x14ac:dyDescent="0.2">
      <c r="A116" s="9"/>
      <c r="B116" s="11"/>
      <c r="C116" s="57" t="s">
        <v>106</v>
      </c>
      <c r="D116" s="57"/>
      <c r="E116" s="57"/>
      <c r="F116" s="57"/>
      <c r="G116" s="57"/>
      <c r="H116" s="57"/>
      <c r="I116" s="57"/>
      <c r="J116" s="57"/>
      <c r="K116" s="58"/>
      <c r="L116" s="9"/>
      <c r="M116" s="55"/>
      <c r="N116" s="55"/>
      <c r="O116" s="55"/>
      <c r="P116" s="55"/>
      <c r="Q116" s="10"/>
      <c r="R116" s="9"/>
      <c r="S116" s="55"/>
      <c r="T116" s="55"/>
      <c r="U116" s="55"/>
      <c r="V116" s="55"/>
      <c r="W116" s="10"/>
      <c r="X116" s="9"/>
      <c r="Y116" s="55">
        <f>SUM(M116,S116)</f>
        <v>0</v>
      </c>
      <c r="Z116" s="55"/>
      <c r="AA116" s="55"/>
      <c r="AB116" s="55"/>
      <c r="AC116" s="10"/>
      <c r="AD116" s="9"/>
      <c r="AE116" s="55"/>
      <c r="AF116" s="55"/>
      <c r="AG116" s="55"/>
      <c r="AH116" s="55"/>
      <c r="AI116" s="10"/>
      <c r="AJ116" s="9"/>
      <c r="AK116" s="55"/>
      <c r="AL116" s="55"/>
      <c r="AM116" s="55"/>
      <c r="AN116" s="55"/>
      <c r="AO116" s="10"/>
      <c r="AP116" s="9"/>
      <c r="AQ116" s="55"/>
      <c r="AR116" s="55"/>
      <c r="AS116" s="55"/>
      <c r="AT116" s="55"/>
      <c r="AU116" s="10"/>
      <c r="AV116" s="9"/>
      <c r="AW116" s="55">
        <f>SUM(AE116,S116)</f>
        <v>0</v>
      </c>
      <c r="AX116" s="55"/>
      <c r="AY116" s="55"/>
      <c r="AZ116" s="55"/>
      <c r="BA116" s="10"/>
      <c r="BB116" s="9"/>
      <c r="BC116" s="55">
        <f t="shared" si="16"/>
        <v>0</v>
      </c>
      <c r="BD116" s="55"/>
      <c r="BE116" s="55"/>
      <c r="BF116" s="55"/>
      <c r="BG116" s="10"/>
      <c r="BH116" s="1"/>
      <c r="BI116" s="1"/>
      <c r="BJ116" s="1"/>
      <c r="BK116" s="1"/>
      <c r="BL116" s="1"/>
      <c r="BM116" s="1"/>
    </row>
    <row r="117" spans="1:65" s="34" customFormat="1" ht="13.8" thickBot="1" x14ac:dyDescent="0.25">
      <c r="A117" s="9"/>
      <c r="B117" s="57" t="s">
        <v>107</v>
      </c>
      <c r="C117" s="57"/>
      <c r="D117" s="57"/>
      <c r="E117" s="57"/>
      <c r="F117" s="57"/>
      <c r="G117" s="57"/>
      <c r="H117" s="57"/>
      <c r="I117" s="57"/>
      <c r="J117" s="57"/>
      <c r="K117" s="58"/>
      <c r="L117" s="37" t="s">
        <v>20</v>
      </c>
      <c r="M117" s="54">
        <f>M115</f>
        <v>-80067000</v>
      </c>
      <c r="N117" s="54"/>
      <c r="O117" s="54"/>
      <c r="P117" s="54"/>
      <c r="Q117" s="38" t="s">
        <v>21</v>
      </c>
      <c r="R117" s="37" t="s">
        <v>20</v>
      </c>
      <c r="S117" s="53">
        <f>SUM(S115:V116)</f>
        <v>0</v>
      </c>
      <c r="T117" s="53"/>
      <c r="U117" s="53"/>
      <c r="V117" s="53"/>
      <c r="W117" s="38" t="s">
        <v>21</v>
      </c>
      <c r="X117" s="37" t="s">
        <v>20</v>
      </c>
      <c r="Y117" s="53">
        <f>SUM(Y115:AB116)</f>
        <v>-80067000</v>
      </c>
      <c r="Z117" s="53"/>
      <c r="AA117" s="53"/>
      <c r="AB117" s="53"/>
      <c r="AC117" s="38" t="s">
        <v>21</v>
      </c>
      <c r="AD117" s="37" t="s">
        <v>20</v>
      </c>
      <c r="AE117" s="53">
        <f>SUM(AE115:AH116)</f>
        <v>0</v>
      </c>
      <c r="AF117" s="53"/>
      <c r="AG117" s="53"/>
      <c r="AH117" s="53"/>
      <c r="AI117" s="38" t="s">
        <v>21</v>
      </c>
      <c r="AJ117" s="37" t="s">
        <v>20</v>
      </c>
      <c r="AK117" s="53">
        <f>SUM(AK115:AN116)</f>
        <v>0</v>
      </c>
      <c r="AL117" s="53"/>
      <c r="AM117" s="53"/>
      <c r="AN117" s="53"/>
      <c r="AO117" s="38" t="s">
        <v>21</v>
      </c>
      <c r="AP117" s="37" t="s">
        <v>20</v>
      </c>
      <c r="AQ117" s="53">
        <f>AQ115</f>
        <v>0</v>
      </c>
      <c r="AR117" s="53"/>
      <c r="AS117" s="53"/>
      <c r="AT117" s="53"/>
      <c r="AU117" s="38" t="s">
        <v>21</v>
      </c>
      <c r="AV117" s="37" t="s">
        <v>20</v>
      </c>
      <c r="AW117" s="53">
        <f>SUM(S117,AE117,AK117)</f>
        <v>0</v>
      </c>
      <c r="AX117" s="53"/>
      <c r="AY117" s="53"/>
      <c r="AZ117" s="53"/>
      <c r="BA117" s="38" t="s">
        <v>21</v>
      </c>
      <c r="BB117" s="37" t="s">
        <v>20</v>
      </c>
      <c r="BC117" s="53">
        <f>SUM(Y117,AK117,AQ117)</f>
        <v>-80067000</v>
      </c>
      <c r="BD117" s="53"/>
      <c r="BE117" s="53"/>
      <c r="BF117" s="53"/>
      <c r="BG117" s="38" t="s">
        <v>21</v>
      </c>
      <c r="BH117" s="1"/>
      <c r="BI117" s="1"/>
      <c r="BJ117" s="1"/>
      <c r="BK117" s="1"/>
      <c r="BL117" s="1"/>
      <c r="BM117" s="1"/>
    </row>
    <row r="118" spans="1:65" s="34" customFormat="1" ht="13.8" thickBot="1" x14ac:dyDescent="0.25">
      <c r="A118" s="4"/>
      <c r="B118" s="51" t="s">
        <v>108</v>
      </c>
      <c r="C118" s="51"/>
      <c r="D118" s="51"/>
      <c r="E118" s="51"/>
      <c r="F118" s="51"/>
      <c r="G118" s="51"/>
      <c r="H118" s="51"/>
      <c r="I118" s="51"/>
      <c r="J118" s="51"/>
      <c r="K118" s="52"/>
      <c r="L118" s="4"/>
      <c r="M118" s="50">
        <f>SUM(M106,M107,M109,M112,M113)+SUM(M117)</f>
        <v>-42167000</v>
      </c>
      <c r="N118" s="50"/>
      <c r="O118" s="50"/>
      <c r="P118" s="50"/>
      <c r="Q118" s="5"/>
      <c r="R118" s="4"/>
      <c r="S118" s="50">
        <f>SUM(S106,S107,S109,S112,S113)-SUM(S117)</f>
        <v>0</v>
      </c>
      <c r="T118" s="50"/>
      <c r="U118" s="50"/>
      <c r="V118" s="50"/>
      <c r="W118" s="5"/>
      <c r="X118" s="4"/>
      <c r="Y118" s="50">
        <f>SUM(M118,S118)</f>
        <v>-42167000</v>
      </c>
      <c r="Z118" s="50"/>
      <c r="AA118" s="50"/>
      <c r="AB118" s="50"/>
      <c r="AC118" s="5"/>
      <c r="AD118" s="4"/>
      <c r="AE118" s="50">
        <f>SUM(AE106,AE107,AE109,AE112,AE113)-SUM(AE117)</f>
        <v>0</v>
      </c>
      <c r="AF118" s="50"/>
      <c r="AG118" s="50"/>
      <c r="AH118" s="50"/>
      <c r="AI118" s="5"/>
      <c r="AJ118" s="4"/>
      <c r="AK118" s="50">
        <v>0</v>
      </c>
      <c r="AL118" s="50"/>
      <c r="AM118" s="50"/>
      <c r="AN118" s="50"/>
      <c r="AO118" s="5"/>
      <c r="AP118" s="4"/>
      <c r="AQ118" s="50">
        <f>SUM(AQ106,AQ107,AQ109,AQ112,AQ113)+SUM(AQ117)</f>
        <v>0</v>
      </c>
      <c r="AR118" s="50"/>
      <c r="AS118" s="50"/>
      <c r="AT118" s="50"/>
      <c r="AU118" s="5"/>
      <c r="AV118" s="4"/>
      <c r="AW118" s="50">
        <f>SUM(AE118,S118)</f>
        <v>0</v>
      </c>
      <c r="AX118" s="50"/>
      <c r="AY118" s="50"/>
      <c r="AZ118" s="50"/>
      <c r="BA118" s="5"/>
      <c r="BB118" s="4"/>
      <c r="BC118" s="50">
        <f>Y118+AQ118</f>
        <v>-42167000</v>
      </c>
      <c r="BD118" s="50"/>
      <c r="BE118" s="50"/>
      <c r="BF118" s="50"/>
      <c r="BG118" s="5"/>
      <c r="BH118" s="1"/>
      <c r="BI118" s="1"/>
      <c r="BJ118" s="1"/>
      <c r="BK118" s="1"/>
      <c r="BL118" s="1"/>
      <c r="BM118" s="1"/>
    </row>
    <row r="119" spans="1:65" s="34" customFormat="1" ht="13.8" hidden="1" thickBot="1" x14ac:dyDescent="0.25">
      <c r="A119" s="4"/>
      <c r="B119" s="51" t="s">
        <v>109</v>
      </c>
      <c r="C119" s="51"/>
      <c r="D119" s="51"/>
      <c r="E119" s="51"/>
      <c r="F119" s="51"/>
      <c r="G119" s="51"/>
      <c r="H119" s="51"/>
      <c r="I119" s="51"/>
      <c r="J119" s="51"/>
      <c r="K119" s="52"/>
      <c r="L119" s="4"/>
      <c r="M119" s="50">
        <v>695198999</v>
      </c>
      <c r="N119" s="50"/>
      <c r="O119" s="50"/>
      <c r="P119" s="50"/>
      <c r="Q119" s="5"/>
      <c r="R119" s="4"/>
      <c r="S119" s="50">
        <v>0</v>
      </c>
      <c r="T119" s="50"/>
      <c r="U119" s="50"/>
      <c r="V119" s="50"/>
      <c r="W119" s="5"/>
      <c r="X119" s="4"/>
      <c r="Y119" s="50">
        <f>SUM(M119,S119)</f>
        <v>695198999</v>
      </c>
      <c r="Z119" s="50"/>
      <c r="AA119" s="50"/>
      <c r="AB119" s="50"/>
      <c r="AC119" s="5"/>
      <c r="AD119" s="4"/>
      <c r="AE119" s="50">
        <v>0</v>
      </c>
      <c r="AF119" s="50"/>
      <c r="AG119" s="50"/>
      <c r="AH119" s="50"/>
      <c r="AI119" s="5"/>
      <c r="AJ119" s="4"/>
      <c r="AK119" s="50">
        <v>0</v>
      </c>
      <c r="AL119" s="50"/>
      <c r="AM119" s="50"/>
      <c r="AN119" s="50"/>
      <c r="AO119" s="5"/>
      <c r="AP119" s="4"/>
      <c r="AQ119" s="50">
        <v>0</v>
      </c>
      <c r="AR119" s="50"/>
      <c r="AS119" s="50"/>
      <c r="AT119" s="50"/>
      <c r="AU119" s="5"/>
      <c r="AV119" s="4"/>
      <c r="AW119" s="50">
        <f>SUM(S119,AE119,AK119)</f>
        <v>0</v>
      </c>
      <c r="AX119" s="50"/>
      <c r="AY119" s="50"/>
      <c r="AZ119" s="50"/>
      <c r="BA119" s="5"/>
      <c r="BB119" s="4"/>
      <c r="BC119" s="50">
        <f>SUM(Y119,AK119,AQ119)</f>
        <v>695198999</v>
      </c>
      <c r="BD119" s="50"/>
      <c r="BE119" s="50"/>
      <c r="BF119" s="50"/>
      <c r="BG119" s="5"/>
      <c r="BH119" s="1"/>
      <c r="BI119" s="1"/>
      <c r="BJ119" s="1"/>
      <c r="BK119" s="1"/>
      <c r="BL119" s="1"/>
      <c r="BM119" s="1"/>
    </row>
    <row r="120" spans="1:65" s="34" customFormat="1" ht="13.8" hidden="1" thickBot="1" x14ac:dyDescent="0.25">
      <c r="A120" s="4"/>
      <c r="B120" s="51" t="s">
        <v>110</v>
      </c>
      <c r="C120" s="51"/>
      <c r="D120" s="51"/>
      <c r="E120" s="51"/>
      <c r="F120" s="51"/>
      <c r="G120" s="51"/>
      <c r="H120" s="51"/>
      <c r="I120" s="51"/>
      <c r="J120" s="51"/>
      <c r="K120" s="52"/>
      <c r="L120" s="4"/>
      <c r="M120" s="50">
        <f>SUM(M118:P119)</f>
        <v>653031999</v>
      </c>
      <c r="N120" s="50"/>
      <c r="O120" s="50"/>
      <c r="P120" s="50"/>
      <c r="Q120" s="5"/>
      <c r="R120" s="4"/>
      <c r="S120" s="50">
        <f>SUM(S118:V119)</f>
        <v>0</v>
      </c>
      <c r="T120" s="50"/>
      <c r="U120" s="50"/>
      <c r="V120" s="50"/>
      <c r="W120" s="5"/>
      <c r="X120" s="4"/>
      <c r="Y120" s="50">
        <f>SUM(Y118:AB119)</f>
        <v>653031999</v>
      </c>
      <c r="Z120" s="50"/>
      <c r="AA120" s="50"/>
      <c r="AB120" s="50"/>
      <c r="AC120" s="5"/>
      <c r="AD120" s="4"/>
      <c r="AE120" s="50">
        <f>SUM(AE118:AH119)</f>
        <v>0</v>
      </c>
      <c r="AF120" s="50"/>
      <c r="AG120" s="50"/>
      <c r="AH120" s="50"/>
      <c r="AI120" s="5"/>
      <c r="AJ120" s="4"/>
      <c r="AK120" s="50">
        <f>SUM(AK118:AN119)</f>
        <v>0</v>
      </c>
      <c r="AL120" s="50"/>
      <c r="AM120" s="50"/>
      <c r="AN120" s="50"/>
      <c r="AO120" s="5"/>
      <c r="AP120" s="4"/>
      <c r="AQ120" s="50">
        <f>SUM(AQ118:AT119)</f>
        <v>0</v>
      </c>
      <c r="AR120" s="50"/>
      <c r="AS120" s="50"/>
      <c r="AT120" s="50"/>
      <c r="AU120" s="5"/>
      <c r="AV120" s="4"/>
      <c r="AW120" s="50">
        <f>SUM(AW118:AZ119)</f>
        <v>0</v>
      </c>
      <c r="AX120" s="50"/>
      <c r="AY120" s="50"/>
      <c r="AZ120" s="50"/>
      <c r="BA120" s="5"/>
      <c r="BB120" s="4"/>
      <c r="BC120" s="50">
        <f>SUM(BC118:BF119)</f>
        <v>653031999</v>
      </c>
      <c r="BD120" s="50"/>
      <c r="BE120" s="50"/>
      <c r="BF120" s="50"/>
      <c r="BG120" s="5"/>
      <c r="BH120" s="1"/>
      <c r="BI120" s="1"/>
      <c r="BJ120" s="1"/>
      <c r="BK120" s="1"/>
      <c r="BL120" s="1"/>
      <c r="BM120" s="1"/>
    </row>
    <row r="121" spans="1:65" ht="16.5" hidden="1" customHeight="1" thickBot="1" x14ac:dyDescent="0.25">
      <c r="A121" s="4"/>
      <c r="B121" s="51" t="s">
        <v>111</v>
      </c>
      <c r="C121" s="51"/>
      <c r="D121" s="51"/>
      <c r="E121" s="51"/>
      <c r="F121" s="51"/>
      <c r="G121" s="51"/>
      <c r="H121" s="51"/>
      <c r="I121" s="51"/>
      <c r="J121" s="51"/>
      <c r="K121" s="52"/>
      <c r="L121" s="4"/>
      <c r="M121" s="50">
        <f>M104+M120</f>
        <v>652450384</v>
      </c>
      <c r="N121" s="50"/>
      <c r="O121" s="50"/>
      <c r="P121" s="50"/>
      <c r="Q121" s="5"/>
      <c r="R121" s="4"/>
      <c r="S121" s="50">
        <f>S104+S120</f>
        <v>0</v>
      </c>
      <c r="T121" s="50"/>
      <c r="U121" s="50"/>
      <c r="V121" s="50"/>
      <c r="W121" s="5"/>
      <c r="X121" s="4"/>
      <c r="Y121" s="50">
        <f>Y104+Y120</f>
        <v>652450384</v>
      </c>
      <c r="Z121" s="50"/>
      <c r="AA121" s="50"/>
      <c r="AB121" s="50"/>
      <c r="AC121" s="5"/>
      <c r="AD121" s="4"/>
      <c r="AE121" s="50">
        <f>AE104+AE120</f>
        <v>0</v>
      </c>
      <c r="AF121" s="50"/>
      <c r="AG121" s="50"/>
      <c r="AH121" s="50"/>
      <c r="AI121" s="5"/>
      <c r="AJ121" s="4"/>
      <c r="AK121" s="50">
        <f>AK104+AK120</f>
        <v>0</v>
      </c>
      <c r="AL121" s="50"/>
      <c r="AM121" s="50"/>
      <c r="AN121" s="50"/>
      <c r="AO121" s="5"/>
      <c r="AP121" s="4"/>
      <c r="AQ121" s="50">
        <f>AQ104+AQ120</f>
        <v>33750</v>
      </c>
      <c r="AR121" s="50"/>
      <c r="AS121" s="50"/>
      <c r="AT121" s="50"/>
      <c r="AU121" s="5"/>
      <c r="AV121" s="4"/>
      <c r="AW121" s="50">
        <f>AW104+AW120</f>
        <v>0</v>
      </c>
      <c r="AX121" s="50"/>
      <c r="AY121" s="50"/>
      <c r="AZ121" s="50"/>
      <c r="BA121" s="5"/>
      <c r="BB121" s="4"/>
      <c r="BC121" s="50">
        <f>BC104+BC120</f>
        <v>652484134</v>
      </c>
      <c r="BD121" s="50"/>
      <c r="BE121" s="50"/>
      <c r="BF121" s="50"/>
      <c r="BG121" s="5"/>
    </row>
    <row r="122" spans="1:65" x14ac:dyDescent="0.2">
      <c r="B122" s="39"/>
    </row>
    <row r="123" spans="1:65" x14ac:dyDescent="0.2">
      <c r="B123" s="39"/>
    </row>
    <row r="124" spans="1:65" x14ac:dyDescent="0.2">
      <c r="B124" s="39"/>
    </row>
    <row r="125" spans="1:65" x14ac:dyDescent="0.2">
      <c r="B125" s="39"/>
    </row>
    <row r="126" spans="1:65" x14ac:dyDescent="0.2">
      <c r="B126" s="39"/>
    </row>
    <row r="127" spans="1:65" x14ac:dyDescent="0.2">
      <c r="B127" s="39"/>
    </row>
    <row r="128" spans="1:65" x14ac:dyDescent="0.2">
      <c r="B128" s="39"/>
    </row>
    <row r="129" spans="1:59" x14ac:dyDescent="0.2">
      <c r="B129" s="39"/>
    </row>
    <row r="130" spans="1:59" x14ac:dyDescent="0.2">
      <c r="B130" s="39"/>
    </row>
    <row r="131" spans="1:59" x14ac:dyDescent="0.2">
      <c r="B131" s="39"/>
    </row>
    <row r="132" spans="1:59" x14ac:dyDescent="0.2">
      <c r="B132" s="39"/>
    </row>
    <row r="133" spans="1:59" x14ac:dyDescent="0.2">
      <c r="B133" s="39"/>
    </row>
    <row r="134" spans="1:59" x14ac:dyDescent="0.2">
      <c r="B134" s="39"/>
    </row>
    <row r="135" spans="1:59" x14ac:dyDescent="0.2">
      <c r="A135" s="1"/>
      <c r="B135" s="39"/>
      <c r="L135" s="1"/>
      <c r="Q135" s="1"/>
      <c r="R135" s="1"/>
      <c r="W135" s="1"/>
      <c r="X135" s="1"/>
      <c r="AC135" s="1"/>
      <c r="AD135" s="1"/>
      <c r="AI135" s="1"/>
      <c r="AJ135" s="1"/>
      <c r="AO135" s="1"/>
      <c r="AP135" s="1"/>
      <c r="AU135" s="1"/>
      <c r="AV135" s="1"/>
      <c r="BA135" s="1"/>
      <c r="BB135" s="1"/>
      <c r="BG135" s="1"/>
    </row>
    <row r="136" spans="1:59" x14ac:dyDescent="0.2">
      <c r="A136" s="1"/>
      <c r="B136" s="39"/>
      <c r="L136" s="1"/>
      <c r="Q136" s="1"/>
      <c r="R136" s="1"/>
      <c r="W136" s="1"/>
      <c r="X136" s="1"/>
      <c r="AC136" s="1"/>
      <c r="AD136" s="1"/>
      <c r="AI136" s="1"/>
      <c r="AJ136" s="1"/>
      <c r="AO136" s="1"/>
      <c r="AP136" s="1"/>
      <c r="AU136" s="1"/>
      <c r="AV136" s="1"/>
      <c r="BA136" s="1"/>
      <c r="BB136" s="1"/>
      <c r="BG136" s="1"/>
    </row>
    <row r="137" spans="1:59" x14ac:dyDescent="0.2">
      <c r="A137" s="1"/>
      <c r="B137" s="39"/>
      <c r="L137" s="1"/>
      <c r="Q137" s="1"/>
      <c r="R137" s="1"/>
      <c r="W137" s="1"/>
      <c r="X137" s="1"/>
      <c r="AC137" s="1"/>
      <c r="AD137" s="1"/>
      <c r="AI137" s="1"/>
      <c r="AJ137" s="1"/>
      <c r="AO137" s="1"/>
      <c r="AP137" s="1"/>
      <c r="AU137" s="1"/>
      <c r="AV137" s="1"/>
      <c r="BA137" s="1"/>
      <c r="BB137" s="1"/>
      <c r="BG137" s="1"/>
    </row>
    <row r="138" spans="1:59" x14ac:dyDescent="0.2">
      <c r="A138" s="1"/>
      <c r="B138" s="39"/>
      <c r="L138" s="1"/>
      <c r="Q138" s="1"/>
      <c r="R138" s="1"/>
      <c r="W138" s="1"/>
      <c r="X138" s="1"/>
      <c r="AC138" s="1"/>
      <c r="AD138" s="1"/>
      <c r="AI138" s="1"/>
      <c r="AJ138" s="1"/>
      <c r="AO138" s="1"/>
      <c r="AP138" s="1"/>
      <c r="AU138" s="1"/>
      <c r="AV138" s="1"/>
      <c r="BA138" s="1"/>
      <c r="BB138" s="1"/>
      <c r="BG138" s="1"/>
    </row>
    <row r="139" spans="1:59" x14ac:dyDescent="0.2">
      <c r="A139" s="1"/>
      <c r="B139" s="39"/>
      <c r="L139" s="1"/>
      <c r="Q139" s="1"/>
      <c r="R139" s="1"/>
      <c r="W139" s="1"/>
      <c r="X139" s="1"/>
      <c r="AC139" s="1"/>
      <c r="AD139" s="1"/>
      <c r="AI139" s="1"/>
      <c r="AJ139" s="1"/>
      <c r="AO139" s="1"/>
      <c r="AP139" s="1"/>
      <c r="AU139" s="1"/>
      <c r="AV139" s="1"/>
      <c r="BA139" s="1"/>
      <c r="BB139" s="1"/>
      <c r="BG139" s="1"/>
    </row>
    <row r="140" spans="1:59" x14ac:dyDescent="0.2">
      <c r="A140" s="1"/>
      <c r="B140" s="39"/>
      <c r="L140" s="1"/>
      <c r="Q140" s="1"/>
      <c r="R140" s="1"/>
      <c r="W140" s="1"/>
      <c r="X140" s="1"/>
      <c r="AC140" s="1"/>
      <c r="AD140" s="1"/>
      <c r="AI140" s="1"/>
      <c r="AJ140" s="1"/>
      <c r="AO140" s="1"/>
      <c r="AP140" s="1"/>
      <c r="AU140" s="1"/>
      <c r="AV140" s="1"/>
      <c r="BA140" s="1"/>
      <c r="BB140" s="1"/>
      <c r="BG140" s="1"/>
    </row>
    <row r="141" spans="1:59" x14ac:dyDescent="0.2">
      <c r="A141" s="1"/>
      <c r="B141" s="39"/>
      <c r="L141" s="1"/>
      <c r="Q141" s="1"/>
      <c r="R141" s="1"/>
      <c r="W141" s="1"/>
      <c r="X141" s="1"/>
      <c r="AC141" s="1"/>
      <c r="AD141" s="1"/>
      <c r="AI141" s="1"/>
      <c r="AJ141" s="1"/>
      <c r="AO141" s="1"/>
      <c r="AP141" s="1"/>
      <c r="AU141" s="1"/>
      <c r="AV141" s="1"/>
      <c r="BA141" s="1"/>
      <c r="BB141" s="1"/>
      <c r="BG141" s="1"/>
    </row>
    <row r="142" spans="1:59" x14ac:dyDescent="0.2">
      <c r="A142" s="1"/>
      <c r="B142" s="39"/>
      <c r="L142" s="1"/>
      <c r="Q142" s="1"/>
      <c r="R142" s="1"/>
      <c r="W142" s="1"/>
      <c r="X142" s="1"/>
      <c r="AC142" s="1"/>
      <c r="AD142" s="1"/>
      <c r="AI142" s="1"/>
      <c r="AJ142" s="1"/>
      <c r="AO142" s="1"/>
      <c r="AP142" s="1"/>
      <c r="AU142" s="1"/>
      <c r="AV142" s="1"/>
      <c r="BA142" s="1"/>
      <c r="BB142" s="1"/>
      <c r="BG142" s="1"/>
    </row>
    <row r="143" spans="1:59" x14ac:dyDescent="0.2">
      <c r="A143" s="1"/>
      <c r="B143" s="39"/>
      <c r="L143" s="1"/>
      <c r="Q143" s="1"/>
      <c r="R143" s="1"/>
      <c r="W143" s="1"/>
      <c r="X143" s="1"/>
      <c r="AC143" s="1"/>
      <c r="AD143" s="1"/>
      <c r="AI143" s="1"/>
      <c r="AJ143" s="1"/>
      <c r="AO143" s="1"/>
      <c r="AP143" s="1"/>
      <c r="AU143" s="1"/>
      <c r="AV143" s="1"/>
      <c r="BA143" s="1"/>
      <c r="BB143" s="1"/>
      <c r="BG143" s="1"/>
    </row>
    <row r="144" spans="1:59" x14ac:dyDescent="0.2">
      <c r="A144" s="1"/>
      <c r="B144" s="39"/>
      <c r="L144" s="1"/>
      <c r="Q144" s="1"/>
      <c r="R144" s="1"/>
      <c r="W144" s="1"/>
      <c r="X144" s="1"/>
      <c r="AC144" s="1"/>
      <c r="AD144" s="1"/>
      <c r="AI144" s="1"/>
      <c r="AJ144" s="1"/>
      <c r="AO144" s="1"/>
      <c r="AP144" s="1"/>
      <c r="AU144" s="1"/>
      <c r="AV144" s="1"/>
      <c r="BA144" s="1"/>
      <c r="BB144" s="1"/>
      <c r="BG144" s="1"/>
    </row>
    <row r="145" spans="1:59" x14ac:dyDescent="0.2">
      <c r="A145" s="1"/>
      <c r="B145" s="39"/>
      <c r="L145" s="1"/>
      <c r="Q145" s="1"/>
      <c r="R145" s="1"/>
      <c r="W145" s="1"/>
      <c r="X145" s="1"/>
      <c r="AC145" s="1"/>
      <c r="AD145" s="1"/>
      <c r="AI145" s="1"/>
      <c r="AJ145" s="1"/>
      <c r="AO145" s="1"/>
      <c r="AP145" s="1"/>
      <c r="AU145" s="1"/>
      <c r="AV145" s="1"/>
      <c r="BA145" s="1"/>
      <c r="BB145" s="1"/>
      <c r="BG145" s="1"/>
    </row>
    <row r="146" spans="1:59" x14ac:dyDescent="0.2">
      <c r="A146" s="1"/>
      <c r="B146" s="39"/>
      <c r="L146" s="1"/>
      <c r="Q146" s="1"/>
      <c r="R146" s="1"/>
      <c r="W146" s="1"/>
      <c r="X146" s="1"/>
      <c r="AC146" s="1"/>
      <c r="AD146" s="1"/>
      <c r="AI146" s="1"/>
      <c r="AJ146" s="1"/>
      <c r="AO146" s="1"/>
      <c r="AP146" s="1"/>
      <c r="AU146" s="1"/>
      <c r="AV146" s="1"/>
      <c r="BA146" s="1"/>
      <c r="BB146" s="1"/>
      <c r="BG146" s="1"/>
    </row>
    <row r="147" spans="1:59" x14ac:dyDescent="0.2">
      <c r="A147" s="1"/>
      <c r="B147" s="39"/>
      <c r="L147" s="1"/>
      <c r="Q147" s="1"/>
      <c r="R147" s="1"/>
      <c r="W147" s="1"/>
      <c r="X147" s="1"/>
      <c r="AC147" s="1"/>
      <c r="AD147" s="1"/>
      <c r="AI147" s="1"/>
      <c r="AJ147" s="1"/>
      <c r="AO147" s="1"/>
      <c r="AP147" s="1"/>
      <c r="AU147" s="1"/>
      <c r="AV147" s="1"/>
      <c r="BA147" s="1"/>
      <c r="BB147" s="1"/>
      <c r="BG147" s="1"/>
    </row>
    <row r="148" spans="1:59" x14ac:dyDescent="0.2">
      <c r="A148" s="1"/>
      <c r="B148" s="39"/>
      <c r="L148" s="1"/>
      <c r="Q148" s="1"/>
      <c r="R148" s="1"/>
      <c r="W148" s="1"/>
      <c r="X148" s="1"/>
      <c r="AC148" s="1"/>
      <c r="AD148" s="1"/>
      <c r="AI148" s="1"/>
      <c r="AJ148" s="1"/>
      <c r="AO148" s="1"/>
      <c r="AP148" s="1"/>
      <c r="AU148" s="1"/>
      <c r="AV148" s="1"/>
      <c r="BA148" s="1"/>
      <c r="BB148" s="1"/>
      <c r="BG148" s="1"/>
    </row>
    <row r="149" spans="1:59" x14ac:dyDescent="0.2">
      <c r="A149" s="1"/>
      <c r="B149" s="39"/>
      <c r="L149" s="1"/>
      <c r="Q149" s="1"/>
      <c r="R149" s="1"/>
      <c r="W149" s="1"/>
      <c r="X149" s="1"/>
      <c r="AC149" s="1"/>
      <c r="AD149" s="1"/>
      <c r="AI149" s="1"/>
      <c r="AJ149" s="1"/>
      <c r="AO149" s="1"/>
      <c r="AP149" s="1"/>
      <c r="AU149" s="1"/>
      <c r="AV149" s="1"/>
      <c r="BA149" s="1"/>
      <c r="BB149" s="1"/>
      <c r="BG149" s="1"/>
    </row>
    <row r="150" spans="1:59" x14ac:dyDescent="0.2">
      <c r="A150" s="1"/>
      <c r="B150" s="39"/>
      <c r="L150" s="1"/>
      <c r="Q150" s="1"/>
      <c r="R150" s="1"/>
      <c r="W150" s="1"/>
      <c r="X150" s="1"/>
      <c r="AC150" s="1"/>
      <c r="AD150" s="1"/>
      <c r="AI150" s="1"/>
      <c r="AJ150" s="1"/>
      <c r="AO150" s="1"/>
      <c r="AP150" s="1"/>
      <c r="AU150" s="1"/>
      <c r="AV150" s="1"/>
      <c r="BA150" s="1"/>
      <c r="BB150" s="1"/>
      <c r="BG150" s="1"/>
    </row>
    <row r="151" spans="1:59" x14ac:dyDescent="0.2">
      <c r="A151" s="1"/>
      <c r="B151" s="39"/>
      <c r="L151" s="1"/>
      <c r="Q151" s="1"/>
      <c r="R151" s="1"/>
      <c r="W151" s="1"/>
      <c r="X151" s="1"/>
      <c r="AC151" s="1"/>
      <c r="AD151" s="1"/>
      <c r="AI151" s="1"/>
      <c r="AJ151" s="1"/>
      <c r="AO151" s="1"/>
      <c r="AP151" s="1"/>
      <c r="AU151" s="1"/>
      <c r="AV151" s="1"/>
      <c r="BA151" s="1"/>
      <c r="BB151" s="1"/>
      <c r="BG151" s="1"/>
    </row>
    <row r="152" spans="1:59" x14ac:dyDescent="0.2">
      <c r="A152" s="1"/>
      <c r="B152" s="39"/>
      <c r="L152" s="1"/>
      <c r="Q152" s="1"/>
      <c r="R152" s="1"/>
      <c r="W152" s="1"/>
      <c r="X152" s="1"/>
      <c r="AC152" s="1"/>
      <c r="AD152" s="1"/>
      <c r="AI152" s="1"/>
      <c r="AJ152" s="1"/>
      <c r="AO152" s="1"/>
      <c r="AP152" s="1"/>
      <c r="AU152" s="1"/>
      <c r="AV152" s="1"/>
      <c r="BA152" s="1"/>
      <c r="BB152" s="1"/>
      <c r="BG152" s="1"/>
    </row>
    <row r="153" spans="1:59" x14ac:dyDescent="0.2">
      <c r="A153" s="1"/>
      <c r="B153" s="39"/>
      <c r="L153" s="1"/>
      <c r="Q153" s="1"/>
      <c r="R153" s="1"/>
      <c r="W153" s="1"/>
      <c r="X153" s="1"/>
      <c r="AC153" s="1"/>
      <c r="AD153" s="1"/>
      <c r="AI153" s="1"/>
      <c r="AJ153" s="1"/>
      <c r="AO153" s="1"/>
      <c r="AP153" s="1"/>
      <c r="AU153" s="1"/>
      <c r="AV153" s="1"/>
      <c r="BA153" s="1"/>
      <c r="BB153" s="1"/>
      <c r="BG153" s="1"/>
    </row>
    <row r="154" spans="1:59" x14ac:dyDescent="0.2">
      <c r="A154" s="1"/>
      <c r="B154" s="39"/>
      <c r="L154" s="1"/>
      <c r="Q154" s="1"/>
      <c r="R154" s="1"/>
      <c r="W154" s="1"/>
      <c r="X154" s="1"/>
      <c r="AC154" s="1"/>
      <c r="AD154" s="1"/>
      <c r="AI154" s="1"/>
      <c r="AJ154" s="1"/>
      <c r="AO154" s="1"/>
      <c r="AP154" s="1"/>
      <c r="AU154" s="1"/>
      <c r="AV154" s="1"/>
      <c r="BA154" s="1"/>
      <c r="BB154" s="1"/>
      <c r="BG154" s="1"/>
    </row>
    <row r="155" spans="1:59" x14ac:dyDescent="0.2">
      <c r="A155" s="1"/>
      <c r="B155" s="39"/>
      <c r="L155" s="1"/>
      <c r="Q155" s="1"/>
      <c r="R155" s="1"/>
      <c r="W155" s="1"/>
      <c r="X155" s="1"/>
      <c r="AC155" s="1"/>
      <c r="AD155" s="1"/>
      <c r="AI155" s="1"/>
      <c r="AJ155" s="1"/>
      <c r="AO155" s="1"/>
      <c r="AP155" s="1"/>
      <c r="AU155" s="1"/>
      <c r="AV155" s="1"/>
      <c r="BA155" s="1"/>
      <c r="BB155" s="1"/>
      <c r="BG155" s="1"/>
    </row>
    <row r="156" spans="1:59" x14ac:dyDescent="0.2">
      <c r="A156" s="1"/>
      <c r="B156" s="39"/>
      <c r="L156" s="1"/>
      <c r="Q156" s="1"/>
      <c r="R156" s="1"/>
      <c r="W156" s="1"/>
      <c r="X156" s="1"/>
      <c r="AC156" s="1"/>
      <c r="AD156" s="1"/>
      <c r="AI156" s="1"/>
      <c r="AJ156" s="1"/>
      <c r="AO156" s="1"/>
      <c r="AP156" s="1"/>
      <c r="AU156" s="1"/>
      <c r="AV156" s="1"/>
      <c r="BA156" s="1"/>
      <c r="BB156" s="1"/>
      <c r="BG156" s="1"/>
    </row>
    <row r="157" spans="1:59" x14ac:dyDescent="0.2">
      <c r="A157" s="1"/>
      <c r="B157" s="39"/>
      <c r="L157" s="1"/>
      <c r="Q157" s="1"/>
      <c r="R157" s="1"/>
      <c r="W157" s="1"/>
      <c r="X157" s="1"/>
      <c r="AC157" s="1"/>
      <c r="AD157" s="1"/>
      <c r="AI157" s="1"/>
      <c r="AJ157" s="1"/>
      <c r="AO157" s="1"/>
      <c r="AP157" s="1"/>
      <c r="AU157" s="1"/>
      <c r="AV157" s="1"/>
      <c r="BA157" s="1"/>
      <c r="BB157" s="1"/>
      <c r="BG157" s="1"/>
    </row>
    <row r="158" spans="1:59" x14ac:dyDescent="0.2">
      <c r="A158" s="1"/>
      <c r="B158" s="39"/>
      <c r="L158" s="1"/>
      <c r="Q158" s="1"/>
      <c r="R158" s="1"/>
      <c r="W158" s="1"/>
      <c r="X158" s="1"/>
      <c r="AC158" s="1"/>
      <c r="AD158" s="1"/>
      <c r="AI158" s="1"/>
      <c r="AJ158" s="1"/>
      <c r="AO158" s="1"/>
      <c r="AP158" s="1"/>
      <c r="AU158" s="1"/>
      <c r="AV158" s="1"/>
      <c r="BA158" s="1"/>
      <c r="BB158" s="1"/>
      <c r="BG158" s="1"/>
    </row>
    <row r="159" spans="1:59" x14ac:dyDescent="0.2">
      <c r="A159" s="1"/>
      <c r="B159" s="39"/>
      <c r="L159" s="1"/>
      <c r="Q159" s="1"/>
      <c r="R159" s="1"/>
      <c r="W159" s="1"/>
      <c r="X159" s="1"/>
      <c r="AC159" s="1"/>
      <c r="AD159" s="1"/>
      <c r="AI159" s="1"/>
      <c r="AJ159" s="1"/>
      <c r="AO159" s="1"/>
      <c r="AP159" s="1"/>
      <c r="AU159" s="1"/>
      <c r="AV159" s="1"/>
      <c r="BA159" s="1"/>
      <c r="BB159" s="1"/>
      <c r="BG159" s="1"/>
    </row>
  </sheetData>
  <mergeCells count="975">
    <mergeCell ref="A3:BG3"/>
    <mergeCell ref="A4:BG5"/>
    <mergeCell ref="AV6:BA6"/>
    <mergeCell ref="BB6:BG6"/>
    <mergeCell ref="A7:K7"/>
    <mergeCell ref="L7:AC7"/>
    <mergeCell ref="AD7:AO7"/>
    <mergeCell ref="AP7:AU7"/>
    <mergeCell ref="AV7:BA8"/>
    <mergeCell ref="BB7:BG8"/>
    <mergeCell ref="AQ8:AT8"/>
    <mergeCell ref="A9:K9"/>
    <mergeCell ref="A10:K10"/>
    <mergeCell ref="L10:Q10"/>
    <mergeCell ref="R10:W10"/>
    <mergeCell ref="X10:AC10"/>
    <mergeCell ref="AD10:AI10"/>
    <mergeCell ref="AJ10:AO10"/>
    <mergeCell ref="AP10:AU10"/>
    <mergeCell ref="A8:K8"/>
    <mergeCell ref="M8:P8"/>
    <mergeCell ref="S8:V8"/>
    <mergeCell ref="X8:AC8"/>
    <mergeCell ref="AE8:AH8"/>
    <mergeCell ref="AK8:AN8"/>
    <mergeCell ref="AV10:BA10"/>
    <mergeCell ref="BB10:BG10"/>
    <mergeCell ref="B11:K11"/>
    <mergeCell ref="M11:P11"/>
    <mergeCell ref="S11:V11"/>
    <mergeCell ref="Y11:AB11"/>
    <mergeCell ref="AE11:AH11"/>
    <mergeCell ref="AK11:AN11"/>
    <mergeCell ref="AQ11:AT11"/>
    <mergeCell ref="AW11:AZ11"/>
    <mergeCell ref="BC11:BF11"/>
    <mergeCell ref="C12:K12"/>
    <mergeCell ref="M12:P12"/>
    <mergeCell ref="S12:V12"/>
    <mergeCell ref="Y12:AB12"/>
    <mergeCell ref="AE12:AH12"/>
    <mergeCell ref="AK12:AN12"/>
    <mergeCell ref="AQ12:AT12"/>
    <mergeCell ref="AW12:AZ12"/>
    <mergeCell ref="BC12:BF12"/>
    <mergeCell ref="AQ13:AT13"/>
    <mergeCell ref="AW13:AZ13"/>
    <mergeCell ref="BC13:BF13"/>
    <mergeCell ref="C14:K14"/>
    <mergeCell ref="M14:P14"/>
    <mergeCell ref="S14:V14"/>
    <mergeCell ref="Y14:AB14"/>
    <mergeCell ref="AE14:AH14"/>
    <mergeCell ref="AK14:AN14"/>
    <mergeCell ref="AQ14:AT14"/>
    <mergeCell ref="C13:K13"/>
    <mergeCell ref="M13:P13"/>
    <mergeCell ref="S13:V13"/>
    <mergeCell ref="Y13:AB13"/>
    <mergeCell ref="AE13:AH13"/>
    <mergeCell ref="AK13:AN13"/>
    <mergeCell ref="BC15:BF15"/>
    <mergeCell ref="E16:K16"/>
    <mergeCell ref="M16:P16"/>
    <mergeCell ref="Y16:AB16"/>
    <mergeCell ref="AQ16:AT16"/>
    <mergeCell ref="BC16:BF16"/>
    <mergeCell ref="AW14:AZ14"/>
    <mergeCell ref="BC14:BF14"/>
    <mergeCell ref="E15:K15"/>
    <mergeCell ref="M15:P15"/>
    <mergeCell ref="S15:V15"/>
    <mergeCell ref="Y15:AB15"/>
    <mergeCell ref="AE15:AH15"/>
    <mergeCell ref="AK15:AN15"/>
    <mergeCell ref="AQ15:AT15"/>
    <mergeCell ref="AW15:AZ15"/>
    <mergeCell ref="AQ17:AT17"/>
    <mergeCell ref="AW17:AZ17"/>
    <mergeCell ref="BC17:BF17"/>
    <mergeCell ref="C18:K18"/>
    <mergeCell ref="M18:P18"/>
    <mergeCell ref="S18:V18"/>
    <mergeCell ref="Y18:AB18"/>
    <mergeCell ref="AE18:AH18"/>
    <mergeCell ref="AK18:AN18"/>
    <mergeCell ref="AQ18:AT18"/>
    <mergeCell ref="C17:K17"/>
    <mergeCell ref="M17:P17"/>
    <mergeCell ref="S17:V17"/>
    <mergeCell ref="Y17:AB17"/>
    <mergeCell ref="AE17:AH17"/>
    <mergeCell ref="AK17:AN17"/>
    <mergeCell ref="AW18:AZ18"/>
    <mergeCell ref="BC18:BF18"/>
    <mergeCell ref="C19:K19"/>
    <mergeCell ref="M19:P19"/>
    <mergeCell ref="S19:V19"/>
    <mergeCell ref="Y19:AB19"/>
    <mergeCell ref="AE19:AH19"/>
    <mergeCell ref="AK19:AN19"/>
    <mergeCell ref="AQ19:AT19"/>
    <mergeCell ref="AW19:AZ19"/>
    <mergeCell ref="BC19:BF19"/>
    <mergeCell ref="E20:K20"/>
    <mergeCell ref="M20:P20"/>
    <mergeCell ref="S20:V20"/>
    <mergeCell ref="Y20:AB20"/>
    <mergeCell ref="AE20:AH20"/>
    <mergeCell ref="AK20:AN20"/>
    <mergeCell ref="AQ20:AT20"/>
    <mergeCell ref="AW20:AZ20"/>
    <mergeCell ref="BC20:BF20"/>
    <mergeCell ref="AQ21:AT21"/>
    <mergeCell ref="AW21:AZ21"/>
    <mergeCell ref="BC21:BF21"/>
    <mergeCell ref="E22:K22"/>
    <mergeCell ref="M22:P22"/>
    <mergeCell ref="S22:V22"/>
    <mergeCell ref="Y22:AB22"/>
    <mergeCell ref="AE22:AH22"/>
    <mergeCell ref="AK22:AN22"/>
    <mergeCell ref="AQ22:AT22"/>
    <mergeCell ref="E21:K21"/>
    <mergeCell ref="M21:P21"/>
    <mergeCell ref="S21:V21"/>
    <mergeCell ref="Y21:AB21"/>
    <mergeCell ref="AE21:AH21"/>
    <mergeCell ref="AK21:AN21"/>
    <mergeCell ref="AW22:AZ22"/>
    <mergeCell ref="BC22:BF22"/>
    <mergeCell ref="C23:K23"/>
    <mergeCell ref="M23:P23"/>
    <mergeCell ref="S23:V23"/>
    <mergeCell ref="Y23:AB23"/>
    <mergeCell ref="AE23:AH23"/>
    <mergeCell ref="AK23:AN23"/>
    <mergeCell ref="AQ23:AT23"/>
    <mergeCell ref="AW23:AZ23"/>
    <mergeCell ref="BC23:BF23"/>
    <mergeCell ref="E24:K24"/>
    <mergeCell ref="M24:P24"/>
    <mergeCell ref="S24:V24"/>
    <mergeCell ref="Y24:AB24"/>
    <mergeCell ref="AE24:AH24"/>
    <mergeCell ref="AK24:AN24"/>
    <mergeCell ref="AQ24:AT24"/>
    <mergeCell ref="AW24:AZ24"/>
    <mergeCell ref="BC24:BF24"/>
    <mergeCell ref="AQ25:AT25"/>
    <mergeCell ref="AW25:AZ25"/>
    <mergeCell ref="BC25:BF25"/>
    <mergeCell ref="B26:K26"/>
    <mergeCell ref="M26:P26"/>
    <mergeCell ref="S26:V26"/>
    <mergeCell ref="Y26:AB26"/>
    <mergeCell ref="AE26:AH26"/>
    <mergeCell ref="AK26:AN26"/>
    <mergeCell ref="AQ26:AT26"/>
    <mergeCell ref="E25:K25"/>
    <mergeCell ref="M25:P25"/>
    <mergeCell ref="S25:V25"/>
    <mergeCell ref="Y25:AB25"/>
    <mergeCell ref="AE25:AH25"/>
    <mergeCell ref="AK25:AN25"/>
    <mergeCell ref="AW26:AZ26"/>
    <mergeCell ref="BC26:BF26"/>
    <mergeCell ref="B27:K27"/>
    <mergeCell ref="M27:P27"/>
    <mergeCell ref="S27:V27"/>
    <mergeCell ref="Y27:AB27"/>
    <mergeCell ref="AE27:AH27"/>
    <mergeCell ref="AK27:AN27"/>
    <mergeCell ref="AQ27:AT27"/>
    <mergeCell ref="AW27:AZ27"/>
    <mergeCell ref="BC27:BF27"/>
    <mergeCell ref="C28:K28"/>
    <mergeCell ref="M28:P28"/>
    <mergeCell ref="S28:V28"/>
    <mergeCell ref="Y28:AB28"/>
    <mergeCell ref="AE28:AH28"/>
    <mergeCell ref="AK28:AN28"/>
    <mergeCell ref="AQ28:AT28"/>
    <mergeCell ref="AW28:AZ28"/>
    <mergeCell ref="BC28:BF28"/>
    <mergeCell ref="AQ29:AT29"/>
    <mergeCell ref="AW29:AZ29"/>
    <mergeCell ref="BC29:BF29"/>
    <mergeCell ref="E30:K30"/>
    <mergeCell ref="M30:P30"/>
    <mergeCell ref="S30:V30"/>
    <mergeCell ref="Y30:AB30"/>
    <mergeCell ref="AE30:AH30"/>
    <mergeCell ref="AK30:AN30"/>
    <mergeCell ref="AQ30:AT30"/>
    <mergeCell ref="E29:K29"/>
    <mergeCell ref="M29:P29"/>
    <mergeCell ref="S29:V29"/>
    <mergeCell ref="Y29:AB29"/>
    <mergeCell ref="AE29:AH29"/>
    <mergeCell ref="AK29:AN29"/>
    <mergeCell ref="AW30:AZ30"/>
    <mergeCell ref="BC30:BF30"/>
    <mergeCell ref="E32:K32"/>
    <mergeCell ref="M32:P32"/>
    <mergeCell ref="S32:V32"/>
    <mergeCell ref="Y32:AB32"/>
    <mergeCell ref="AE32:AH32"/>
    <mergeCell ref="AK32:AN32"/>
    <mergeCell ref="AQ32:AT32"/>
    <mergeCell ref="AW32:AZ32"/>
    <mergeCell ref="BC32:BF32"/>
    <mergeCell ref="E33:K33"/>
    <mergeCell ref="M33:P33"/>
    <mergeCell ref="S33:V33"/>
    <mergeCell ref="Y33:AB33"/>
    <mergeCell ref="AE33:AH33"/>
    <mergeCell ref="AK33:AN33"/>
    <mergeCell ref="AQ33:AT33"/>
    <mergeCell ref="AW33:AZ33"/>
    <mergeCell ref="BC33:BF33"/>
    <mergeCell ref="BC34:BF34"/>
    <mergeCell ref="E36:K36"/>
    <mergeCell ref="M36:P36"/>
    <mergeCell ref="S36:V36"/>
    <mergeCell ref="Y36:AB36"/>
    <mergeCell ref="AE36:AH36"/>
    <mergeCell ref="AK36:AN36"/>
    <mergeCell ref="AQ36:AT36"/>
    <mergeCell ref="E34:K34"/>
    <mergeCell ref="M34:P34"/>
    <mergeCell ref="S34:V34"/>
    <mergeCell ref="Y34:AB34"/>
    <mergeCell ref="AE34:AH34"/>
    <mergeCell ref="AK34:AN34"/>
    <mergeCell ref="AW36:AZ36"/>
    <mergeCell ref="BC36:BF36"/>
    <mergeCell ref="AQ35:AT35"/>
    <mergeCell ref="AW35:AZ35"/>
    <mergeCell ref="BC35:BF35"/>
    <mergeCell ref="E35:K35"/>
    <mergeCell ref="M35:P35"/>
    <mergeCell ref="S35:V35"/>
    <mergeCell ref="E39:K39"/>
    <mergeCell ref="M39:P39"/>
    <mergeCell ref="S39:V39"/>
    <mergeCell ref="Y39:AB39"/>
    <mergeCell ref="AE39:AH39"/>
    <mergeCell ref="AK39:AN39"/>
    <mergeCell ref="AQ39:AT39"/>
    <mergeCell ref="AW39:AZ39"/>
    <mergeCell ref="AQ34:AT34"/>
    <mergeCell ref="AW34:AZ34"/>
    <mergeCell ref="BC37:BF37"/>
    <mergeCell ref="E38:K38"/>
    <mergeCell ref="M38:P38"/>
    <mergeCell ref="S38:V38"/>
    <mergeCell ref="Y38:AB38"/>
    <mergeCell ref="AE38:AH38"/>
    <mergeCell ref="AK38:AN38"/>
    <mergeCell ref="AQ38:AT38"/>
    <mergeCell ref="AW38:AZ38"/>
    <mergeCell ref="BC38:BF38"/>
    <mergeCell ref="E37:K37"/>
    <mergeCell ref="M37:P37"/>
    <mergeCell ref="S37:V37"/>
    <mergeCell ref="Y37:AB37"/>
    <mergeCell ref="AE37:AH37"/>
    <mergeCell ref="AK37:AN37"/>
    <mergeCell ref="AQ37:AT37"/>
    <mergeCell ref="AW37:AZ37"/>
    <mergeCell ref="AQ41:AT41"/>
    <mergeCell ref="AW41:AZ41"/>
    <mergeCell ref="BC41:BF41"/>
    <mergeCell ref="AQ42:AT42"/>
    <mergeCell ref="AW42:AZ42"/>
    <mergeCell ref="BC42:BF42"/>
    <mergeCell ref="BC39:BF39"/>
    <mergeCell ref="M40:P40"/>
    <mergeCell ref="S40:V40"/>
    <mergeCell ref="Y40:AB40"/>
    <mergeCell ref="AE40:AH40"/>
    <mergeCell ref="AK40:AN40"/>
    <mergeCell ref="AQ40:AT40"/>
    <mergeCell ref="AW40:AZ40"/>
    <mergeCell ref="BC40:BF40"/>
    <mergeCell ref="E42:K42"/>
    <mergeCell ref="M42:P42"/>
    <mergeCell ref="S42:V42"/>
    <mergeCell ref="Y42:AB42"/>
    <mergeCell ref="AE42:AH42"/>
    <mergeCell ref="AK42:AN42"/>
    <mergeCell ref="M41:P41"/>
    <mergeCell ref="S41:V41"/>
    <mergeCell ref="Y41:AB41"/>
    <mergeCell ref="AE41:AH41"/>
    <mergeCell ref="AK41:AN41"/>
    <mergeCell ref="AW43:AZ43"/>
    <mergeCell ref="BC43:BF43"/>
    <mergeCell ref="E44:K44"/>
    <mergeCell ref="M44:P44"/>
    <mergeCell ref="S44:V44"/>
    <mergeCell ref="Y44:AB44"/>
    <mergeCell ref="AE44:AH44"/>
    <mergeCell ref="AK44:AN44"/>
    <mergeCell ref="AQ44:AT44"/>
    <mergeCell ref="AW44:AZ44"/>
    <mergeCell ref="BC44:BF44"/>
    <mergeCell ref="E43:K43"/>
    <mergeCell ref="M43:P43"/>
    <mergeCell ref="S43:V43"/>
    <mergeCell ref="Y43:AB43"/>
    <mergeCell ref="AE43:AH43"/>
    <mergeCell ref="AK43:AN43"/>
    <mergeCell ref="AQ43:AT43"/>
    <mergeCell ref="E45:K45"/>
    <mergeCell ref="M45:P45"/>
    <mergeCell ref="S45:V45"/>
    <mergeCell ref="Y45:AB45"/>
    <mergeCell ref="AE45:AH45"/>
    <mergeCell ref="AK45:AN45"/>
    <mergeCell ref="AQ45:AT45"/>
    <mergeCell ref="AW45:AZ45"/>
    <mergeCell ref="BC45:BF45"/>
    <mergeCell ref="BC46:BF46"/>
    <mergeCell ref="E47:K47"/>
    <mergeCell ref="M47:P47"/>
    <mergeCell ref="S47:V47"/>
    <mergeCell ref="Y47:AB47"/>
    <mergeCell ref="AE47:AH47"/>
    <mergeCell ref="AK47:AN47"/>
    <mergeCell ref="AQ47:AT47"/>
    <mergeCell ref="E46:K46"/>
    <mergeCell ref="M46:P46"/>
    <mergeCell ref="S46:V46"/>
    <mergeCell ref="Y46:AB46"/>
    <mergeCell ref="AE46:AH46"/>
    <mergeCell ref="AK46:AN46"/>
    <mergeCell ref="AW47:AZ47"/>
    <mergeCell ref="BC47:BF47"/>
    <mergeCell ref="E50:K50"/>
    <mergeCell ref="M50:P50"/>
    <mergeCell ref="S50:V50"/>
    <mergeCell ref="Y50:AB50"/>
    <mergeCell ref="AE50:AH50"/>
    <mergeCell ref="AK50:AN50"/>
    <mergeCell ref="AQ50:AT50"/>
    <mergeCell ref="AW50:AZ50"/>
    <mergeCell ref="AQ46:AT46"/>
    <mergeCell ref="AW46:AZ46"/>
    <mergeCell ref="BC48:BF48"/>
    <mergeCell ref="E49:K49"/>
    <mergeCell ref="M49:P49"/>
    <mergeCell ref="S49:V49"/>
    <mergeCell ref="Y49:AB49"/>
    <mergeCell ref="AE49:AH49"/>
    <mergeCell ref="AK49:AN49"/>
    <mergeCell ref="AQ49:AT49"/>
    <mergeCell ref="AW49:AZ49"/>
    <mergeCell ref="BC49:BF49"/>
    <mergeCell ref="E48:K48"/>
    <mergeCell ref="M48:P48"/>
    <mergeCell ref="S48:V48"/>
    <mergeCell ref="Y48:AB48"/>
    <mergeCell ref="AE48:AH48"/>
    <mergeCell ref="AK48:AN48"/>
    <mergeCell ref="AQ48:AT48"/>
    <mergeCell ref="AW48:AZ48"/>
    <mergeCell ref="BC50:BF50"/>
    <mergeCell ref="M51:P51"/>
    <mergeCell ref="S51:V51"/>
    <mergeCell ref="Y51:AB51"/>
    <mergeCell ref="AE51:AH51"/>
    <mergeCell ref="AK51:AN51"/>
    <mergeCell ref="AQ51:AT51"/>
    <mergeCell ref="AW51:AZ51"/>
    <mergeCell ref="E53:K53"/>
    <mergeCell ref="M53:P53"/>
    <mergeCell ref="S53:V53"/>
    <mergeCell ref="Y53:AB53"/>
    <mergeCell ref="AW53:AZ53"/>
    <mergeCell ref="BC53:BF53"/>
    <mergeCell ref="BC51:BF51"/>
    <mergeCell ref="E52:K52"/>
    <mergeCell ref="M52:P52"/>
    <mergeCell ref="S52:V52"/>
    <mergeCell ref="Y52:AB52"/>
    <mergeCell ref="AE52:AH52"/>
    <mergeCell ref="AK52:AN52"/>
    <mergeCell ref="AQ52:AT52"/>
    <mergeCell ref="AW52:AZ52"/>
    <mergeCell ref="BC52:BF52"/>
    <mergeCell ref="AQ54:AT54"/>
    <mergeCell ref="AW54:AZ54"/>
    <mergeCell ref="BC54:BF54"/>
    <mergeCell ref="E55:K55"/>
    <mergeCell ref="M55:P55"/>
    <mergeCell ref="S55:V55"/>
    <mergeCell ref="Y55:AB55"/>
    <mergeCell ref="AE55:AH55"/>
    <mergeCell ref="AK55:AN55"/>
    <mergeCell ref="AQ55:AT55"/>
    <mergeCell ref="E54:K54"/>
    <mergeCell ref="M54:P54"/>
    <mergeCell ref="S54:V54"/>
    <mergeCell ref="Y54:AB54"/>
    <mergeCell ref="AE54:AH54"/>
    <mergeCell ref="AK54:AN54"/>
    <mergeCell ref="BC56:BF56"/>
    <mergeCell ref="E57:K57"/>
    <mergeCell ref="M57:P57"/>
    <mergeCell ref="S57:V57"/>
    <mergeCell ref="Y57:AB57"/>
    <mergeCell ref="AQ57:AT57"/>
    <mergeCell ref="AW57:AZ57"/>
    <mergeCell ref="BC57:BF57"/>
    <mergeCell ref="AW55:AZ55"/>
    <mergeCell ref="BC55:BF55"/>
    <mergeCell ref="E56:K56"/>
    <mergeCell ref="M56:P56"/>
    <mergeCell ref="S56:V56"/>
    <mergeCell ref="Y56:AB56"/>
    <mergeCell ref="AE56:AH56"/>
    <mergeCell ref="AK56:AN56"/>
    <mergeCell ref="AQ56:AT56"/>
    <mergeCell ref="AW56:AZ56"/>
    <mergeCell ref="E58:K58"/>
    <mergeCell ref="M58:P58"/>
    <mergeCell ref="Y58:AB58"/>
    <mergeCell ref="AQ58:AT58"/>
    <mergeCell ref="BC58:BF58"/>
    <mergeCell ref="E59:K59"/>
    <mergeCell ref="M59:P59"/>
    <mergeCell ref="Y59:AB59"/>
    <mergeCell ref="AQ59:AT59"/>
    <mergeCell ref="BC59:BF59"/>
    <mergeCell ref="AQ60:AT60"/>
    <mergeCell ref="AW60:AZ60"/>
    <mergeCell ref="BC60:BF60"/>
    <mergeCell ref="E61:K61"/>
    <mergeCell ref="M61:P61"/>
    <mergeCell ref="S61:V61"/>
    <mergeCell ref="Y61:AB61"/>
    <mergeCell ref="AE61:AH61"/>
    <mergeCell ref="AK61:AN61"/>
    <mergeCell ref="AQ61:AT61"/>
    <mergeCell ref="C60:K60"/>
    <mergeCell ref="M60:P60"/>
    <mergeCell ref="S60:V60"/>
    <mergeCell ref="Y60:AB60"/>
    <mergeCell ref="AE60:AH60"/>
    <mergeCell ref="AK60:AN60"/>
    <mergeCell ref="AW61:AZ61"/>
    <mergeCell ref="BC61:BF61"/>
    <mergeCell ref="E62:K62"/>
    <mergeCell ref="M62:P62"/>
    <mergeCell ref="S62:V62"/>
    <mergeCell ref="Y62:AB62"/>
    <mergeCell ref="AE62:AH62"/>
    <mergeCell ref="AK62:AN62"/>
    <mergeCell ref="AQ62:AT62"/>
    <mergeCell ref="AW62:AZ62"/>
    <mergeCell ref="BC62:BF62"/>
    <mergeCell ref="AW65:AZ65"/>
    <mergeCell ref="BC65:BF65"/>
    <mergeCell ref="E63:K63"/>
    <mergeCell ref="M63:P63"/>
    <mergeCell ref="S63:V63"/>
    <mergeCell ref="Y63:AB63"/>
    <mergeCell ref="AE63:AH63"/>
    <mergeCell ref="AK63:AN63"/>
    <mergeCell ref="AQ63:AT63"/>
    <mergeCell ref="AW63:AZ63"/>
    <mergeCell ref="BC63:BF63"/>
    <mergeCell ref="E65:K65"/>
    <mergeCell ref="M65:P65"/>
    <mergeCell ref="S65:V65"/>
    <mergeCell ref="Y65:AB65"/>
    <mergeCell ref="AE65:AH65"/>
    <mergeCell ref="AK65:AN65"/>
    <mergeCell ref="AQ65:AT65"/>
    <mergeCell ref="E64:K64"/>
    <mergeCell ref="M64:P64"/>
    <mergeCell ref="S64:V64"/>
    <mergeCell ref="Y64:AB64"/>
    <mergeCell ref="AE64:AH64"/>
    <mergeCell ref="AK64:AN64"/>
    <mergeCell ref="E68:K68"/>
    <mergeCell ref="M68:P68"/>
    <mergeCell ref="S68:V68"/>
    <mergeCell ref="Y68:AB68"/>
    <mergeCell ref="AE68:AH68"/>
    <mergeCell ref="AK68:AN68"/>
    <mergeCell ref="AQ68:AT68"/>
    <mergeCell ref="AW68:AZ68"/>
    <mergeCell ref="BC68:BF68"/>
    <mergeCell ref="AW69:AZ69"/>
    <mergeCell ref="BC69:BF69"/>
    <mergeCell ref="M70:P70"/>
    <mergeCell ref="S70:V70"/>
    <mergeCell ref="Y70:AB70"/>
    <mergeCell ref="AE70:AH70"/>
    <mergeCell ref="AK70:AN70"/>
    <mergeCell ref="AQ70:AT70"/>
    <mergeCell ref="AW70:AZ70"/>
    <mergeCell ref="BC70:BF70"/>
    <mergeCell ref="M69:P69"/>
    <mergeCell ref="S69:V69"/>
    <mergeCell ref="Y69:AB69"/>
    <mergeCell ref="AE69:AH69"/>
    <mergeCell ref="AK69:AN69"/>
    <mergeCell ref="AQ69:AT69"/>
    <mergeCell ref="AW71:AZ71"/>
    <mergeCell ref="BC71:BF71"/>
    <mergeCell ref="M72:P72"/>
    <mergeCell ref="S72:V72"/>
    <mergeCell ref="Y72:AB72"/>
    <mergeCell ref="AE72:AH72"/>
    <mergeCell ref="AK72:AN72"/>
    <mergeCell ref="AQ72:AT72"/>
    <mergeCell ref="AW72:AZ72"/>
    <mergeCell ref="BC72:BF72"/>
    <mergeCell ref="M71:P71"/>
    <mergeCell ref="S71:V71"/>
    <mergeCell ref="Y71:AB71"/>
    <mergeCell ref="AE71:AH71"/>
    <mergeCell ref="AK71:AN71"/>
    <mergeCell ref="AQ71:AT71"/>
    <mergeCell ref="AW73:AZ73"/>
    <mergeCell ref="BC73:BF73"/>
    <mergeCell ref="M74:P74"/>
    <mergeCell ref="S74:V74"/>
    <mergeCell ref="Y74:AB74"/>
    <mergeCell ref="AE74:AH74"/>
    <mergeCell ref="AK74:AN74"/>
    <mergeCell ref="AQ74:AT74"/>
    <mergeCell ref="AW74:AZ74"/>
    <mergeCell ref="BC74:BF74"/>
    <mergeCell ref="M73:P73"/>
    <mergeCell ref="S73:V73"/>
    <mergeCell ref="Y73:AB73"/>
    <mergeCell ref="AE73:AH73"/>
    <mergeCell ref="AK73:AN73"/>
    <mergeCell ref="AQ73:AT73"/>
    <mergeCell ref="AW75:AZ75"/>
    <mergeCell ref="BC75:BF75"/>
    <mergeCell ref="M76:P76"/>
    <mergeCell ref="S76:V76"/>
    <mergeCell ref="Y76:AB76"/>
    <mergeCell ref="AE76:AH76"/>
    <mergeCell ref="AK76:AN76"/>
    <mergeCell ref="AQ76:AT76"/>
    <mergeCell ref="AW76:AZ76"/>
    <mergeCell ref="BC76:BF76"/>
    <mergeCell ref="M75:P75"/>
    <mergeCell ref="S75:V75"/>
    <mergeCell ref="Y75:AB75"/>
    <mergeCell ref="AE75:AH75"/>
    <mergeCell ref="AK75:AN75"/>
    <mergeCell ref="AQ75:AT75"/>
    <mergeCell ref="AW77:AZ77"/>
    <mergeCell ref="BC77:BF77"/>
    <mergeCell ref="M78:P78"/>
    <mergeCell ref="S78:V78"/>
    <mergeCell ref="Y78:AB78"/>
    <mergeCell ref="AE78:AH78"/>
    <mergeCell ref="AK78:AN78"/>
    <mergeCell ref="AQ78:AT78"/>
    <mergeCell ref="AW78:AZ78"/>
    <mergeCell ref="BC78:BF78"/>
    <mergeCell ref="M77:P77"/>
    <mergeCell ref="S77:V77"/>
    <mergeCell ref="Y77:AB77"/>
    <mergeCell ref="AE77:AH77"/>
    <mergeCell ref="AK77:AN77"/>
    <mergeCell ref="AQ77:AT77"/>
    <mergeCell ref="AW79:AZ79"/>
    <mergeCell ref="BC79:BF79"/>
    <mergeCell ref="M80:P80"/>
    <mergeCell ref="S80:V80"/>
    <mergeCell ref="Y80:AB80"/>
    <mergeCell ref="AE80:AH80"/>
    <mergeCell ref="AK80:AN80"/>
    <mergeCell ref="AQ80:AT80"/>
    <mergeCell ref="AW80:AZ80"/>
    <mergeCell ref="BC80:BF80"/>
    <mergeCell ref="M79:P79"/>
    <mergeCell ref="S79:V79"/>
    <mergeCell ref="Y79:AB79"/>
    <mergeCell ref="AE79:AH79"/>
    <mergeCell ref="AK79:AN79"/>
    <mergeCell ref="AQ79:AT79"/>
    <mergeCell ref="AW81:AZ81"/>
    <mergeCell ref="BC81:BF81"/>
    <mergeCell ref="M82:P82"/>
    <mergeCell ref="S82:V82"/>
    <mergeCell ref="Y82:AB82"/>
    <mergeCell ref="AE82:AH82"/>
    <mergeCell ref="AK82:AN82"/>
    <mergeCell ref="AQ82:AT82"/>
    <mergeCell ref="AW82:AZ82"/>
    <mergeCell ref="BC82:BF82"/>
    <mergeCell ref="M81:P81"/>
    <mergeCell ref="S81:V81"/>
    <mergeCell ref="Y81:AB81"/>
    <mergeCell ref="AE81:AH81"/>
    <mergeCell ref="AK81:AN81"/>
    <mergeCell ref="AQ81:AT81"/>
    <mergeCell ref="AW83:AZ83"/>
    <mergeCell ref="BC83:BF83"/>
    <mergeCell ref="E84:K84"/>
    <mergeCell ref="M84:P84"/>
    <mergeCell ref="S84:V84"/>
    <mergeCell ref="Y84:AB84"/>
    <mergeCell ref="AE84:AH84"/>
    <mergeCell ref="AK84:AN84"/>
    <mergeCell ref="AQ84:AT84"/>
    <mergeCell ref="AW84:AZ84"/>
    <mergeCell ref="M83:P83"/>
    <mergeCell ref="S83:V83"/>
    <mergeCell ref="Y83:AB83"/>
    <mergeCell ref="AE83:AH83"/>
    <mergeCell ref="AK83:AN83"/>
    <mergeCell ref="AQ83:AT83"/>
    <mergeCell ref="AK86:AN86"/>
    <mergeCell ref="AQ86:AT86"/>
    <mergeCell ref="AW86:AZ86"/>
    <mergeCell ref="BC86:BF86"/>
    <mergeCell ref="AQ87:AT87"/>
    <mergeCell ref="AW87:AZ87"/>
    <mergeCell ref="BC87:BF87"/>
    <mergeCell ref="BC84:BF84"/>
    <mergeCell ref="E85:K85"/>
    <mergeCell ref="AQ85:AT85"/>
    <mergeCell ref="AW85:AZ85"/>
    <mergeCell ref="BC85:BF85"/>
    <mergeCell ref="E86:K86"/>
    <mergeCell ref="M86:P86"/>
    <mergeCell ref="S86:V86"/>
    <mergeCell ref="Y86:AB86"/>
    <mergeCell ref="AE86:AH86"/>
    <mergeCell ref="M88:P88"/>
    <mergeCell ref="AQ88:AT88"/>
    <mergeCell ref="AW88:AZ88"/>
    <mergeCell ref="BC88:BF88"/>
    <mergeCell ref="B89:K89"/>
    <mergeCell ref="M89:P89"/>
    <mergeCell ref="S89:V89"/>
    <mergeCell ref="Y89:AB89"/>
    <mergeCell ref="AE89:AH89"/>
    <mergeCell ref="AK89:AN89"/>
    <mergeCell ref="AQ89:AT89"/>
    <mergeCell ref="AW89:AZ89"/>
    <mergeCell ref="BC89:BF89"/>
    <mergeCell ref="B90:K90"/>
    <mergeCell ref="M90:P90"/>
    <mergeCell ref="S90:V90"/>
    <mergeCell ref="Y90:AB90"/>
    <mergeCell ref="AE90:AH90"/>
    <mergeCell ref="AK90:AN90"/>
    <mergeCell ref="AQ90:AT90"/>
    <mergeCell ref="AW90:AZ90"/>
    <mergeCell ref="BC90:BF90"/>
    <mergeCell ref="A91:K91"/>
    <mergeCell ref="M91:P91"/>
    <mergeCell ref="S91:V91"/>
    <mergeCell ref="Y91:AB91"/>
    <mergeCell ref="AE91:AH91"/>
    <mergeCell ref="AK91:AN91"/>
    <mergeCell ref="AQ91:AT91"/>
    <mergeCell ref="AW91:AZ91"/>
    <mergeCell ref="BC91:BF91"/>
    <mergeCell ref="B92:K92"/>
    <mergeCell ref="M92:P92"/>
    <mergeCell ref="S92:V92"/>
    <mergeCell ref="Y92:AB92"/>
    <mergeCell ref="AE92:AH92"/>
    <mergeCell ref="AK92:AN92"/>
    <mergeCell ref="AQ92:AT92"/>
    <mergeCell ref="AW92:AZ92"/>
    <mergeCell ref="BC92:BF92"/>
    <mergeCell ref="AQ93:AT93"/>
    <mergeCell ref="AW93:AZ93"/>
    <mergeCell ref="BC93:BF93"/>
    <mergeCell ref="B94:K94"/>
    <mergeCell ref="M94:P94"/>
    <mergeCell ref="S94:V94"/>
    <mergeCell ref="Y94:AB94"/>
    <mergeCell ref="AE94:AH94"/>
    <mergeCell ref="AK94:AN94"/>
    <mergeCell ref="AQ94:AT94"/>
    <mergeCell ref="C93:K93"/>
    <mergeCell ref="M93:P93"/>
    <mergeCell ref="S93:V93"/>
    <mergeCell ref="Y93:AB93"/>
    <mergeCell ref="AE93:AH93"/>
    <mergeCell ref="AK93:AN93"/>
    <mergeCell ref="AW94:AZ94"/>
    <mergeCell ref="BC94:BF94"/>
    <mergeCell ref="B95:K95"/>
    <mergeCell ref="M95:P95"/>
    <mergeCell ref="S95:V95"/>
    <mergeCell ref="Y95:AB95"/>
    <mergeCell ref="AE95:AH95"/>
    <mergeCell ref="AK95:AN95"/>
    <mergeCell ref="AQ95:AT95"/>
    <mergeCell ref="AW95:AZ95"/>
    <mergeCell ref="BC95:BF95"/>
    <mergeCell ref="C96:K96"/>
    <mergeCell ref="M96:P96"/>
    <mergeCell ref="S96:V96"/>
    <mergeCell ref="Y96:AB96"/>
    <mergeCell ref="AE96:AH96"/>
    <mergeCell ref="AK96:AN96"/>
    <mergeCell ref="AQ96:AT96"/>
    <mergeCell ref="AW96:AZ96"/>
    <mergeCell ref="BC96:BF96"/>
    <mergeCell ref="AQ97:AT97"/>
    <mergeCell ref="AW97:AZ97"/>
    <mergeCell ref="BC97:BF97"/>
    <mergeCell ref="B98:K98"/>
    <mergeCell ref="M98:P98"/>
    <mergeCell ref="S98:V98"/>
    <mergeCell ref="Y98:AB98"/>
    <mergeCell ref="AE98:AH98"/>
    <mergeCell ref="AK98:AN98"/>
    <mergeCell ref="AQ98:AT98"/>
    <mergeCell ref="B97:K97"/>
    <mergeCell ref="M97:P97"/>
    <mergeCell ref="S97:V97"/>
    <mergeCell ref="Y97:AB97"/>
    <mergeCell ref="AE97:AH97"/>
    <mergeCell ref="AK97:AN97"/>
    <mergeCell ref="AW98:AZ98"/>
    <mergeCell ref="BC98:BF98"/>
    <mergeCell ref="B99:K99"/>
    <mergeCell ref="M99:P99"/>
    <mergeCell ref="S99:V99"/>
    <mergeCell ref="Y99:AB99"/>
    <mergeCell ref="AE99:AH99"/>
    <mergeCell ref="AK99:AN99"/>
    <mergeCell ref="AQ99:AT99"/>
    <mergeCell ref="AW99:AZ99"/>
    <mergeCell ref="BC99:BF99"/>
    <mergeCell ref="B100:K100"/>
    <mergeCell ref="M100:P100"/>
    <mergeCell ref="S100:V100"/>
    <mergeCell ref="Y100:AB100"/>
    <mergeCell ref="AE100:AH100"/>
    <mergeCell ref="AK100:AN100"/>
    <mergeCell ref="AQ100:AT100"/>
    <mergeCell ref="AW100:AZ100"/>
    <mergeCell ref="BC100:BF100"/>
    <mergeCell ref="AQ101:AT101"/>
    <mergeCell ref="AW101:AZ101"/>
    <mergeCell ref="BC101:BF101"/>
    <mergeCell ref="B102:K102"/>
    <mergeCell ref="M102:P102"/>
    <mergeCell ref="S102:V102"/>
    <mergeCell ref="Y102:AB102"/>
    <mergeCell ref="AE102:AH102"/>
    <mergeCell ref="AK102:AN102"/>
    <mergeCell ref="AQ102:AT102"/>
    <mergeCell ref="B101:K101"/>
    <mergeCell ref="M101:P101"/>
    <mergeCell ref="S101:V101"/>
    <mergeCell ref="Y101:AB101"/>
    <mergeCell ref="AE101:AH101"/>
    <mergeCell ref="AK101:AN101"/>
    <mergeCell ref="AW102:AZ102"/>
    <mergeCell ref="BC102:BF102"/>
    <mergeCell ref="B103:K103"/>
    <mergeCell ref="M103:P103"/>
    <mergeCell ref="S103:V103"/>
    <mergeCell ref="Y103:AB103"/>
    <mergeCell ref="AE103:AH103"/>
    <mergeCell ref="AK103:AN103"/>
    <mergeCell ref="AQ103:AT103"/>
    <mergeCell ref="AW103:AZ103"/>
    <mergeCell ref="BC103:BF103"/>
    <mergeCell ref="B104:K104"/>
    <mergeCell ref="M104:P104"/>
    <mergeCell ref="S104:V104"/>
    <mergeCell ref="Y104:AB104"/>
    <mergeCell ref="AE104:AH104"/>
    <mergeCell ref="AK104:AN104"/>
    <mergeCell ref="AQ104:AT104"/>
    <mergeCell ref="AW104:AZ104"/>
    <mergeCell ref="BC104:BF104"/>
    <mergeCell ref="AQ105:AT105"/>
    <mergeCell ref="AW105:AZ105"/>
    <mergeCell ref="BC105:BF105"/>
    <mergeCell ref="B106:K106"/>
    <mergeCell ref="M106:P106"/>
    <mergeCell ref="S106:V106"/>
    <mergeCell ref="Y106:AB106"/>
    <mergeCell ref="AE106:AH106"/>
    <mergeCell ref="AK106:AN106"/>
    <mergeCell ref="AQ106:AT106"/>
    <mergeCell ref="A105:K105"/>
    <mergeCell ref="M105:P105"/>
    <mergeCell ref="S105:V105"/>
    <mergeCell ref="Y105:AB105"/>
    <mergeCell ref="AE105:AH105"/>
    <mergeCell ref="AK105:AN105"/>
    <mergeCell ref="AW106:AZ106"/>
    <mergeCell ref="BC106:BF106"/>
    <mergeCell ref="B107:K107"/>
    <mergeCell ref="M107:P107"/>
    <mergeCell ref="S107:V107"/>
    <mergeCell ref="Y107:AB107"/>
    <mergeCell ref="AE107:AH107"/>
    <mergeCell ref="AK107:AN107"/>
    <mergeCell ref="AQ107:AT107"/>
    <mergeCell ref="AW107:AZ107"/>
    <mergeCell ref="BC107:BF107"/>
    <mergeCell ref="B108:K108"/>
    <mergeCell ref="M108:P108"/>
    <mergeCell ref="S108:V108"/>
    <mergeCell ref="Y108:AB108"/>
    <mergeCell ref="AE108:AH108"/>
    <mergeCell ref="AK108:AN108"/>
    <mergeCell ref="AQ108:AT108"/>
    <mergeCell ref="AW108:AZ108"/>
    <mergeCell ref="BC108:BF108"/>
    <mergeCell ref="AQ109:AT109"/>
    <mergeCell ref="AW109:AZ109"/>
    <mergeCell ref="BC109:BF109"/>
    <mergeCell ref="C110:K110"/>
    <mergeCell ref="M110:P110"/>
    <mergeCell ref="S110:V110"/>
    <mergeCell ref="Y110:AB110"/>
    <mergeCell ref="AE110:AH110"/>
    <mergeCell ref="AK110:AN110"/>
    <mergeCell ref="AQ110:AT110"/>
    <mergeCell ref="B109:K109"/>
    <mergeCell ref="M109:P109"/>
    <mergeCell ref="S109:V109"/>
    <mergeCell ref="Y109:AB109"/>
    <mergeCell ref="AE109:AH109"/>
    <mergeCell ref="AK109:AN109"/>
    <mergeCell ref="AW110:AZ110"/>
    <mergeCell ref="BC110:BF110"/>
    <mergeCell ref="C111:K111"/>
    <mergeCell ref="M111:P111"/>
    <mergeCell ref="S111:V111"/>
    <mergeCell ref="Y111:AB111"/>
    <mergeCell ref="AE111:AH111"/>
    <mergeCell ref="AK111:AN111"/>
    <mergeCell ref="AQ111:AT111"/>
    <mergeCell ref="AW111:AZ111"/>
    <mergeCell ref="BC111:BF111"/>
    <mergeCell ref="B112:K112"/>
    <mergeCell ref="M112:P112"/>
    <mergeCell ref="S112:V112"/>
    <mergeCell ref="Y112:AB112"/>
    <mergeCell ref="AE112:AH112"/>
    <mergeCell ref="AK112:AN112"/>
    <mergeCell ref="AQ112:AT112"/>
    <mergeCell ref="AW112:AZ112"/>
    <mergeCell ref="BC112:BF112"/>
    <mergeCell ref="AQ113:AT113"/>
    <mergeCell ref="AW113:AZ113"/>
    <mergeCell ref="BC113:BF113"/>
    <mergeCell ref="B114:K114"/>
    <mergeCell ref="M114:P114"/>
    <mergeCell ref="S114:V114"/>
    <mergeCell ref="Y114:AB114"/>
    <mergeCell ref="AE114:AH114"/>
    <mergeCell ref="AK114:AN114"/>
    <mergeCell ref="AQ114:AT114"/>
    <mergeCell ref="B113:K113"/>
    <mergeCell ref="M113:P113"/>
    <mergeCell ref="S113:V113"/>
    <mergeCell ref="Y113:AB113"/>
    <mergeCell ref="AE113:AH113"/>
    <mergeCell ref="AK113:AN113"/>
    <mergeCell ref="AW114:AZ114"/>
    <mergeCell ref="BC114:BF114"/>
    <mergeCell ref="C115:K115"/>
    <mergeCell ref="M115:P115"/>
    <mergeCell ref="S115:V115"/>
    <mergeCell ref="Y115:AB115"/>
    <mergeCell ref="AE115:AH115"/>
    <mergeCell ref="AK115:AN115"/>
    <mergeCell ref="AQ115:AT115"/>
    <mergeCell ref="AW115:AZ115"/>
    <mergeCell ref="BC115:BF115"/>
    <mergeCell ref="C116:K116"/>
    <mergeCell ref="M116:P116"/>
    <mergeCell ref="S116:V116"/>
    <mergeCell ref="Y116:AB116"/>
    <mergeCell ref="AE116:AH116"/>
    <mergeCell ref="AK116:AN116"/>
    <mergeCell ref="AQ116:AT116"/>
    <mergeCell ref="AW116:AZ116"/>
    <mergeCell ref="BC116:BF116"/>
    <mergeCell ref="AQ117:AT117"/>
    <mergeCell ref="AW117:AZ117"/>
    <mergeCell ref="BC117:BF117"/>
    <mergeCell ref="B118:K118"/>
    <mergeCell ref="M118:P118"/>
    <mergeCell ref="S118:V118"/>
    <mergeCell ref="Y118:AB118"/>
    <mergeCell ref="AE118:AH118"/>
    <mergeCell ref="AK118:AN118"/>
    <mergeCell ref="AQ118:AT118"/>
    <mergeCell ref="B117:K117"/>
    <mergeCell ref="M117:P117"/>
    <mergeCell ref="S117:V117"/>
    <mergeCell ref="Y117:AB117"/>
    <mergeCell ref="AE117:AH117"/>
    <mergeCell ref="AK117:AN117"/>
    <mergeCell ref="AW118:AZ118"/>
    <mergeCell ref="BC118:BF118"/>
    <mergeCell ref="B119:K119"/>
    <mergeCell ref="M119:P119"/>
    <mergeCell ref="S119:V119"/>
    <mergeCell ref="Y119:AB119"/>
    <mergeCell ref="AE119:AH119"/>
    <mergeCell ref="AK119:AN119"/>
    <mergeCell ref="AQ119:AT119"/>
    <mergeCell ref="AW119:AZ119"/>
    <mergeCell ref="BC119:BF119"/>
    <mergeCell ref="B120:K120"/>
    <mergeCell ref="M120:P120"/>
    <mergeCell ref="S120:V120"/>
    <mergeCell ref="Y120:AB120"/>
    <mergeCell ref="AE120:AH120"/>
    <mergeCell ref="AK120:AN120"/>
    <mergeCell ref="AQ120:AT120"/>
    <mergeCell ref="AW120:AZ120"/>
    <mergeCell ref="BC120:BF120"/>
    <mergeCell ref="AQ121:AT121"/>
    <mergeCell ref="AW121:AZ121"/>
    <mergeCell ref="BC121:BF121"/>
    <mergeCell ref="B121:K121"/>
    <mergeCell ref="M121:P121"/>
    <mergeCell ref="S121:V121"/>
    <mergeCell ref="Y121:AB121"/>
    <mergeCell ref="AE121:AH121"/>
    <mergeCell ref="AK121:AN121"/>
    <mergeCell ref="E31:K31"/>
    <mergeCell ref="M31:P31"/>
    <mergeCell ref="S31:V31"/>
    <mergeCell ref="Y31:AB31"/>
    <mergeCell ref="AE31:AH31"/>
    <mergeCell ref="AK31:AN31"/>
    <mergeCell ref="AQ31:AT31"/>
    <mergeCell ref="AW31:AZ31"/>
    <mergeCell ref="BC31:BF31"/>
    <mergeCell ref="Y35:AB35"/>
    <mergeCell ref="AE35:AH35"/>
    <mergeCell ref="AK35:AN35"/>
    <mergeCell ref="BC67:BF67"/>
    <mergeCell ref="E67:K67"/>
    <mergeCell ref="M67:P67"/>
    <mergeCell ref="S67:V67"/>
    <mergeCell ref="Y67:AB67"/>
    <mergeCell ref="AE67:AH67"/>
    <mergeCell ref="AK67:AN67"/>
    <mergeCell ref="AQ67:AT67"/>
    <mergeCell ref="AW67:AZ67"/>
    <mergeCell ref="E66:K66"/>
    <mergeCell ref="M66:P66"/>
    <mergeCell ref="S66:V66"/>
    <mergeCell ref="Y66:AB66"/>
    <mergeCell ref="AE66:AH66"/>
    <mergeCell ref="AK66:AN66"/>
    <mergeCell ref="AQ66:AT66"/>
    <mergeCell ref="AW66:AZ66"/>
    <mergeCell ref="BC66:BF66"/>
    <mergeCell ref="AQ64:AT64"/>
    <mergeCell ref="AW64:AZ64"/>
    <mergeCell ref="BC64:BF64"/>
  </mergeCells>
  <phoneticPr fontId="3"/>
  <pageMargins left="0.7" right="0.7" top="0.75" bottom="0.75" header="0.3" footer="0.3"/>
  <pageSetup paperSize="8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令和元年度</vt:lpstr>
      <vt:lpstr>R1年度内訳</vt:lpstr>
      <vt:lpstr>令和元年度!Print_Area</vt:lpstr>
      <vt:lpstr>令和元年度!Print_Titles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前川健</dc:creator>
  <cp:lastModifiedBy>前川健</cp:lastModifiedBy>
  <cp:lastPrinted>2019-07-11T02:39:18Z</cp:lastPrinted>
  <dcterms:created xsi:type="dcterms:W3CDTF">2018-07-28T08:01:31Z</dcterms:created>
  <dcterms:modified xsi:type="dcterms:W3CDTF">2019-07-28T03:47:21Z</dcterms:modified>
</cp:coreProperties>
</file>