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120" windowWidth="28035" windowHeight="1257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L72" i="1"/>
  <c r="H72"/>
  <c r="F72"/>
  <c r="E72"/>
  <c r="I72" s="1"/>
  <c r="D72"/>
  <c r="I71"/>
  <c r="I69"/>
  <c r="I68"/>
  <c r="D67"/>
  <c r="H66"/>
  <c r="E66"/>
  <c r="I66" s="1"/>
  <c r="H65"/>
  <c r="E65"/>
  <c r="I65" s="1"/>
  <c r="H64"/>
  <c r="I64" s="1"/>
  <c r="E64"/>
  <c r="I63"/>
  <c r="H63"/>
  <c r="E63"/>
  <c r="H62"/>
  <c r="E62"/>
  <c r="I62" s="1"/>
  <c r="H61"/>
  <c r="E61"/>
  <c r="I61" s="1"/>
  <c r="I60"/>
  <c r="H60"/>
  <c r="E60"/>
  <c r="I59"/>
  <c r="H59"/>
  <c r="E59"/>
  <c r="H58"/>
  <c r="E58"/>
  <c r="I58" s="1"/>
  <c r="H57"/>
  <c r="E57"/>
  <c r="I57" s="1"/>
  <c r="I56"/>
  <c r="H56"/>
  <c r="E56"/>
  <c r="I55"/>
  <c r="H55"/>
  <c r="E55"/>
  <c r="H54"/>
  <c r="E54"/>
  <c r="I54" s="1"/>
  <c r="H53"/>
  <c r="E53"/>
  <c r="I53" s="1"/>
  <c r="I52"/>
  <c r="H52"/>
  <c r="E52"/>
  <c r="I51"/>
  <c r="H51"/>
  <c r="E51"/>
  <c r="H50"/>
  <c r="H49" s="1"/>
  <c r="E50"/>
  <c r="I50" s="1"/>
  <c r="G49"/>
  <c r="F49"/>
  <c r="D49"/>
  <c r="C49"/>
  <c r="B49"/>
  <c r="H48"/>
  <c r="E48"/>
  <c r="I48" s="1"/>
  <c r="I47"/>
  <c r="H47"/>
  <c r="E47"/>
  <c r="I46"/>
  <c r="H46"/>
  <c r="E46"/>
  <c r="H45"/>
  <c r="E45"/>
  <c r="I45" s="1"/>
  <c r="H44"/>
  <c r="E44"/>
  <c r="I44" s="1"/>
  <c r="I43"/>
  <c r="H43"/>
  <c r="E43"/>
  <c r="I42"/>
  <c r="H42"/>
  <c r="E42"/>
  <c r="H41"/>
  <c r="E41"/>
  <c r="I41" s="1"/>
  <c r="H40"/>
  <c r="E40"/>
  <c r="I40" s="1"/>
  <c r="I39"/>
  <c r="H39"/>
  <c r="E39"/>
  <c r="I38"/>
  <c r="H38"/>
  <c r="E38"/>
  <c r="H37"/>
  <c r="E37"/>
  <c r="I37" s="1"/>
  <c r="H36"/>
  <c r="E36"/>
  <c r="I36" s="1"/>
  <c r="I35"/>
  <c r="H35"/>
  <c r="E35"/>
  <c r="I34"/>
  <c r="H34"/>
  <c r="E34"/>
  <c r="H33"/>
  <c r="E33"/>
  <c r="I33" s="1"/>
  <c r="H32"/>
  <c r="E32"/>
  <c r="I32" s="1"/>
  <c r="I31"/>
  <c r="H31"/>
  <c r="E31"/>
  <c r="I30"/>
  <c r="H30"/>
  <c r="E30"/>
  <c r="H29"/>
  <c r="H28" s="1"/>
  <c r="E29"/>
  <c r="I29" s="1"/>
  <c r="G28"/>
  <c r="G67" s="1"/>
  <c r="F28"/>
  <c r="F67" s="1"/>
  <c r="H67" s="1"/>
  <c r="D28"/>
  <c r="C28"/>
  <c r="C67" s="1"/>
  <c r="B28"/>
  <c r="B67" s="1"/>
  <c r="H27"/>
  <c r="E27"/>
  <c r="I27" s="1"/>
  <c r="I26"/>
  <c r="G25"/>
  <c r="G73" s="1"/>
  <c r="C25"/>
  <c r="C73" s="1"/>
  <c r="I24"/>
  <c r="H23"/>
  <c r="E23"/>
  <c r="I23" s="1"/>
  <c r="H22"/>
  <c r="E22"/>
  <c r="I22" s="1"/>
  <c r="H21"/>
  <c r="D21"/>
  <c r="E21" s="1"/>
  <c r="I21" s="1"/>
  <c r="H20"/>
  <c r="I20" s="1"/>
  <c r="E20"/>
  <c r="I19"/>
  <c r="H19"/>
  <c r="E19"/>
  <c r="H18"/>
  <c r="E18"/>
  <c r="I18" s="1"/>
  <c r="D18"/>
  <c r="H17"/>
  <c r="H14" s="1"/>
  <c r="E17"/>
  <c r="I17" s="1"/>
  <c r="H16"/>
  <c r="E16"/>
  <c r="I16" s="1"/>
  <c r="I15"/>
  <c r="H15"/>
  <c r="E15"/>
  <c r="G14"/>
  <c r="F14"/>
  <c r="E14"/>
  <c r="D14"/>
  <c r="C14"/>
  <c r="B14"/>
  <c r="I13"/>
  <c r="H13"/>
  <c r="E13"/>
  <c r="E12" s="1"/>
  <c r="I12" s="1"/>
  <c r="H12"/>
  <c r="G12"/>
  <c r="F12"/>
  <c r="F25" s="1"/>
  <c r="D12"/>
  <c r="B12"/>
  <c r="B25" s="1"/>
  <c r="B73" s="1"/>
  <c r="H11"/>
  <c r="E11"/>
  <c r="I11" s="1"/>
  <c r="I10"/>
  <c r="H10"/>
  <c r="E10"/>
  <c r="I9"/>
  <c r="H9"/>
  <c r="E9"/>
  <c r="E25" s="1"/>
  <c r="D9"/>
  <c r="D25" s="1"/>
  <c r="D73" s="1"/>
  <c r="E73" l="1"/>
  <c r="I14"/>
  <c r="F73"/>
  <c r="H73" s="1"/>
  <c r="H25"/>
  <c r="I25" s="1"/>
  <c r="E67"/>
  <c r="I67" s="1"/>
  <c r="E28"/>
  <c r="I28" s="1"/>
  <c r="E49"/>
  <c r="I49" s="1"/>
  <c r="I73" l="1"/>
</calcChain>
</file>

<file path=xl/sharedStrings.xml><?xml version="1.0" encoding="utf-8"?>
<sst xmlns="http://schemas.openxmlformats.org/spreadsheetml/2006/main" count="83" uniqueCount="74">
  <si>
    <t>非収益事業</t>
    <phoneticPr fontId="3"/>
  </si>
  <si>
    <t>収益事業</t>
    <phoneticPr fontId="3"/>
  </si>
  <si>
    <t>科目</t>
  </si>
  <si>
    <t>自然塾</t>
    <rPh sb="0" eb="3">
      <t>シゼンジュク</t>
    </rPh>
    <phoneticPr fontId="3"/>
  </si>
  <si>
    <t>一般（非収益）</t>
    <phoneticPr fontId="3"/>
  </si>
  <si>
    <t>非収益事業合計</t>
    <phoneticPr fontId="3"/>
  </si>
  <si>
    <t>一般（収益）</t>
    <phoneticPr fontId="3"/>
  </si>
  <si>
    <t>川ガキ</t>
  </si>
  <si>
    <t>収益事業合計</t>
    <phoneticPr fontId="3"/>
  </si>
  <si>
    <t>合計</t>
    <phoneticPr fontId="3"/>
  </si>
  <si>
    <t>Ⅰ　一般正味財産増減の部</t>
  </si>
  <si>
    <t xml:space="preserve">  １．経常増減の部</t>
  </si>
  <si>
    <t xml:space="preserve">    (1) 経常収益</t>
  </si>
  <si>
    <t xml:space="preserve">      受  取  会  費</t>
    <phoneticPr fontId="3"/>
  </si>
  <si>
    <t xml:space="preserve">          正会員受取会費</t>
  </si>
  <si>
    <t xml:space="preserve">          賛助会員受会費</t>
  </si>
  <si>
    <t xml:space="preserve">      事  業  収  益</t>
    <phoneticPr fontId="3"/>
  </si>
  <si>
    <t xml:space="preserve">           事業収益</t>
    <phoneticPr fontId="3"/>
  </si>
  <si>
    <t xml:space="preserve">      受取補助金等</t>
    <phoneticPr fontId="3"/>
  </si>
  <si>
    <t xml:space="preserve">          受取地方補助金</t>
  </si>
  <si>
    <t xml:space="preserve">          受取民間補助金</t>
  </si>
  <si>
    <t xml:space="preserve">          受取民間助成金</t>
  </si>
  <si>
    <t xml:space="preserve">      受 取 寄 付 金</t>
    <phoneticPr fontId="3"/>
  </si>
  <si>
    <t xml:space="preserve">          受取寄付金</t>
    <phoneticPr fontId="3"/>
  </si>
  <si>
    <t xml:space="preserve">          募金収益</t>
    <phoneticPr fontId="3"/>
  </si>
  <si>
    <t xml:space="preserve">      雑    収    益</t>
    <phoneticPr fontId="3"/>
  </si>
  <si>
    <t xml:space="preserve">          受取利息</t>
    <phoneticPr fontId="3"/>
  </si>
  <si>
    <t xml:space="preserve">          雑収益</t>
    <phoneticPr fontId="3"/>
  </si>
  <si>
    <t>------------------------</t>
  </si>
  <si>
    <t xml:space="preserve">        経常収益計</t>
  </si>
  <si>
    <t xml:space="preserve">    (2) 経常費用</t>
  </si>
  <si>
    <t xml:space="preserve">      事    業    費</t>
    <phoneticPr fontId="3"/>
  </si>
  <si>
    <t xml:space="preserve">          臨時雇賃金</t>
    <phoneticPr fontId="3"/>
  </si>
  <si>
    <t>　　　　  給与手当</t>
    <phoneticPr fontId="3"/>
  </si>
  <si>
    <t xml:space="preserve">          寄付金</t>
    <phoneticPr fontId="3"/>
  </si>
  <si>
    <t xml:space="preserve">          旅費交通費</t>
    <phoneticPr fontId="3"/>
  </si>
  <si>
    <t xml:space="preserve">          通信運搬費</t>
    <phoneticPr fontId="3"/>
  </si>
  <si>
    <t xml:space="preserve">          消耗品費</t>
    <phoneticPr fontId="3"/>
  </si>
  <si>
    <t xml:space="preserve">          光熱水料費</t>
    <phoneticPr fontId="3"/>
  </si>
  <si>
    <t xml:space="preserve">          賃借料</t>
    <phoneticPr fontId="3"/>
  </si>
  <si>
    <t xml:space="preserve">          保険料</t>
    <phoneticPr fontId="3"/>
  </si>
  <si>
    <t xml:space="preserve">          諸謝金</t>
    <phoneticPr fontId="3"/>
  </si>
  <si>
    <t xml:space="preserve">          租税公課</t>
    <phoneticPr fontId="3"/>
  </si>
  <si>
    <t xml:space="preserve">          委託費</t>
    <phoneticPr fontId="3"/>
  </si>
  <si>
    <t xml:space="preserve">          支払利息</t>
    <phoneticPr fontId="3"/>
  </si>
  <si>
    <t xml:space="preserve">          雑費</t>
    <phoneticPr fontId="3"/>
  </si>
  <si>
    <t xml:space="preserve">          印刷費</t>
    <phoneticPr fontId="3"/>
  </si>
  <si>
    <t>　　　　　賃借料</t>
    <rPh sb="5" eb="8">
      <t>チンシャクリョウ</t>
    </rPh>
    <phoneticPr fontId="3"/>
  </si>
  <si>
    <t xml:space="preserve">          修繕費</t>
    <phoneticPr fontId="3"/>
  </si>
  <si>
    <t xml:space="preserve">          資材費</t>
    <phoneticPr fontId="3"/>
  </si>
  <si>
    <t xml:space="preserve">          物品費</t>
    <phoneticPr fontId="3"/>
  </si>
  <si>
    <t xml:space="preserve">      管    理    費</t>
    <phoneticPr fontId="3"/>
  </si>
  <si>
    <t xml:space="preserve">          給  料  手  当</t>
  </si>
  <si>
    <t>　　 　 　臨時雇用賃金</t>
    <phoneticPr fontId="3"/>
  </si>
  <si>
    <t xml:space="preserve">          福利厚生費</t>
    <phoneticPr fontId="3"/>
  </si>
  <si>
    <t xml:space="preserve">          備品費</t>
    <phoneticPr fontId="3"/>
  </si>
  <si>
    <t xml:space="preserve">          法定福利費</t>
    <phoneticPr fontId="3"/>
  </si>
  <si>
    <t xml:space="preserve">          諸会費</t>
    <phoneticPr fontId="3"/>
  </si>
  <si>
    <t xml:space="preserve">        経常費用計</t>
  </si>
  <si>
    <t>　　(3)特別損失</t>
    <rPh sb="5" eb="9">
      <t>トクベツソンシツ</t>
    </rPh>
    <phoneticPr fontId="3"/>
  </si>
  <si>
    <t>　　　 　法人税</t>
    <rPh sb="5" eb="8">
      <t>ホウジンゼイ</t>
    </rPh>
    <phoneticPr fontId="3"/>
  </si>
  <si>
    <t xml:space="preserve">        特別損失計</t>
    <rPh sb="8" eb="12">
      <t>トクベツソンシツ</t>
    </rPh>
    <rPh sb="12" eb="13">
      <t>ケイ</t>
    </rPh>
    <phoneticPr fontId="3"/>
  </si>
  <si>
    <t xml:space="preserve">          当期経常増減額</t>
  </si>
  <si>
    <t>みーも・益田市森林</t>
    <rPh sb="4" eb="7">
      <t>マスダシ</t>
    </rPh>
    <rPh sb="7" eb="9">
      <t>シンリン</t>
    </rPh>
    <phoneticPr fontId="3"/>
  </si>
  <si>
    <t>　　　    委託費</t>
    <phoneticPr fontId="3"/>
  </si>
  <si>
    <t>　　 　   他支出</t>
    <phoneticPr fontId="3"/>
  </si>
  <si>
    <t>前期繰越金</t>
    <rPh sb="0" eb="2">
      <t>ゼンキ</t>
    </rPh>
    <rPh sb="2" eb="5">
      <t>クリコシキン</t>
    </rPh>
    <phoneticPr fontId="3"/>
  </si>
  <si>
    <t>正味財産合計</t>
    <rPh sb="0" eb="4">
      <t>ショウミザイサン</t>
    </rPh>
    <rPh sb="4" eb="6">
      <t>ゴウケイ</t>
    </rPh>
    <phoneticPr fontId="3"/>
  </si>
  <si>
    <t>1. 重要な会計方針
計算書類の作成は、NPO 法人会計基準(2010 年 7 月 20 日 2017 年 12 月 12 日最終改
正 NPO 法人会計基準協議会)によっています。
(1) 一般(特定)事業収益の内容
貝アート展・委託料・レンタル料・講師料等
(2) 給与手当の会計処理
事務所使用台帳による業務別の勤務日数に沿って事務局職員の人件費を案分している。
(3) 一般事業費の賃借料(家賃と公用車使用料)の会計処理
(2)と同じ案分比率により、収益(事業費)と非収益(管理費)に案分している。</t>
    <phoneticPr fontId="3"/>
  </si>
  <si>
    <t>令和7年度事業別活動計算書（注記付）</t>
    <rPh sb="14" eb="16">
      <t>チュウキ</t>
    </rPh>
    <rPh sb="16" eb="17">
      <t>ツ</t>
    </rPh>
    <phoneticPr fontId="3"/>
  </si>
  <si>
    <t xml:space="preserve">          印刷製本費</t>
    <rPh sb="10" eb="12">
      <t>インサツ</t>
    </rPh>
    <rPh sb="12" eb="14">
      <t>セイホン</t>
    </rPh>
    <rPh sb="14" eb="15">
      <t>ヒ</t>
    </rPh>
    <phoneticPr fontId="3"/>
  </si>
  <si>
    <t>　　 　   委託費</t>
    <rPh sb="7" eb="10">
      <t>イタクヒ</t>
    </rPh>
    <phoneticPr fontId="3"/>
  </si>
  <si>
    <t xml:space="preserve"> 　　   電話加入権除却損</t>
    <rPh sb="6" eb="8">
      <t>デンワ</t>
    </rPh>
    <rPh sb="8" eb="11">
      <t>カニュウケン</t>
    </rPh>
    <rPh sb="11" eb="14">
      <t>ジョキャクソン</t>
    </rPh>
    <phoneticPr fontId="3"/>
  </si>
  <si>
    <t xml:space="preserve">   　　  立替金除去損</t>
    <rPh sb="7" eb="10">
      <t>タテカエキン</t>
    </rPh>
    <rPh sb="10" eb="12">
      <t>ジョキョ</t>
    </rPh>
    <rPh sb="12" eb="13">
      <t>ソン</t>
    </rPh>
    <phoneticPr fontId="3"/>
  </si>
</sst>
</file>

<file path=xl/styles.xml><?xml version="1.0" encoding="utf-8"?>
<styleSheet xmlns="http://schemas.openxmlformats.org/spreadsheetml/2006/main">
  <fonts count="7">
    <font>
      <sz val="11"/>
      <color theme="1"/>
      <name val="ＭＳ Ｐゴシック"/>
      <family val="2"/>
      <charset val="128"/>
      <scheme val="minor"/>
    </font>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0" fontId="4" fillId="0" borderId="0" xfId="0" applyFont="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0" fillId="0" borderId="0" xfId="0" applyFill="1" applyBorder="1" applyAlignment="1">
      <alignment horizontal="center" vertical="center" wrapText="1"/>
    </xf>
    <xf numFmtId="0" fontId="5" fillId="0" borderId="9" xfId="0" applyFont="1" applyBorder="1">
      <alignment vertical="center"/>
    </xf>
    <xf numFmtId="38" fontId="0" fillId="0" borderId="10" xfId="1" applyFont="1" applyBorder="1">
      <alignment vertical="center"/>
    </xf>
    <xf numFmtId="38" fontId="0" fillId="0" borderId="11" xfId="1" applyFont="1" applyBorder="1">
      <alignment vertical="center"/>
    </xf>
    <xf numFmtId="38" fontId="0" fillId="0" borderId="12" xfId="1" applyFont="1" applyBorder="1">
      <alignment vertical="center"/>
    </xf>
    <xf numFmtId="38" fontId="0" fillId="0" borderId="13" xfId="1" applyFont="1" applyBorder="1">
      <alignment vertical="center"/>
    </xf>
    <xf numFmtId="0" fontId="0" fillId="0" borderId="9" xfId="0" applyBorder="1">
      <alignment vertical="center"/>
    </xf>
    <xf numFmtId="38" fontId="0" fillId="0" borderId="0" xfId="0" applyNumberFormat="1">
      <alignment vertical="center"/>
    </xf>
    <xf numFmtId="38" fontId="5" fillId="0" borderId="10" xfId="1" applyFont="1" applyBorder="1">
      <alignment vertical="center"/>
    </xf>
    <xf numFmtId="38" fontId="5" fillId="0" borderId="11" xfId="1" applyFont="1" applyBorder="1">
      <alignment vertical="center"/>
    </xf>
    <xf numFmtId="38" fontId="5" fillId="0" borderId="12" xfId="1" applyFont="1" applyBorder="1">
      <alignment vertical="center"/>
    </xf>
    <xf numFmtId="38" fontId="5" fillId="0" borderId="13" xfId="1" applyFont="1" applyBorder="1">
      <alignment vertical="center"/>
    </xf>
    <xf numFmtId="0" fontId="5" fillId="0" borderId="9" xfId="0" applyFont="1" applyBorder="1" applyAlignment="1">
      <alignment horizontal="left" vertical="center"/>
    </xf>
    <xf numFmtId="0" fontId="0" fillId="0" borderId="10" xfId="0" applyBorder="1" applyAlignment="1">
      <alignment horizontal="right" vertical="center"/>
    </xf>
    <xf numFmtId="0" fontId="0" fillId="0" borderId="11" xfId="0" applyBorder="1" applyAlignment="1">
      <alignment horizontal="center" vertical="center"/>
    </xf>
    <xf numFmtId="0" fontId="5" fillId="0" borderId="12" xfId="0" applyFont="1" applyBorder="1">
      <alignment vertical="center"/>
    </xf>
    <xf numFmtId="0" fontId="5" fillId="0" borderId="13" xfId="0" applyFont="1" applyBorder="1">
      <alignment vertical="center"/>
    </xf>
    <xf numFmtId="0" fontId="5" fillId="0" borderId="10" xfId="0" applyFont="1" applyBorder="1">
      <alignment vertical="center"/>
    </xf>
    <xf numFmtId="0" fontId="0" fillId="0" borderId="10" xfId="0" applyBorder="1" applyAlignment="1">
      <alignment horizontal="center" vertical="center"/>
    </xf>
    <xf numFmtId="0" fontId="0" fillId="0" borderId="11" xfId="0" applyBorder="1" applyAlignment="1">
      <alignment horizontal="righ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4" xfId="0" applyFont="1" applyBorder="1">
      <alignment vertical="center"/>
    </xf>
    <xf numFmtId="38" fontId="0" fillId="0" borderId="15" xfId="1" applyFont="1" applyBorder="1">
      <alignment vertical="center"/>
    </xf>
    <xf numFmtId="38" fontId="0" fillId="0" borderId="16" xfId="1" applyFont="1" applyBorder="1">
      <alignment vertical="center"/>
    </xf>
    <xf numFmtId="38" fontId="0" fillId="0" borderId="18" xfId="1" applyFont="1" applyBorder="1">
      <alignment vertical="center"/>
    </xf>
    <xf numFmtId="0" fontId="0" fillId="0" borderId="0" xfId="0" applyAlignment="1">
      <alignment horizontal="left" vertical="center" wrapText="1"/>
    </xf>
    <xf numFmtId="0" fontId="6" fillId="0" borderId="9" xfId="0" applyFont="1" applyBorder="1" applyAlignment="1">
      <alignment horizontal="left" vertical="center"/>
    </xf>
    <xf numFmtId="0" fontId="6" fillId="0" borderId="13" xfId="0" applyFont="1" applyBorder="1">
      <alignment vertical="center"/>
    </xf>
    <xf numFmtId="38" fontId="5" fillId="0" borderId="17" xfId="1" applyFont="1" applyBorder="1">
      <alignment vertical="center"/>
    </xf>
    <xf numFmtId="38" fontId="5" fillId="0" borderId="0" xfId="0" applyNumberFormat="1" applyFont="1">
      <alignment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L79"/>
  <sheetViews>
    <sheetView tabSelected="1" topLeftCell="A51" workbookViewId="0">
      <selection activeCell="O75" sqref="O75"/>
    </sheetView>
  </sheetViews>
  <sheetFormatPr defaultRowHeight="13.5"/>
  <cols>
    <col min="1" max="1" width="30.25" customWidth="1"/>
    <col min="2" max="2" width="10.625" bestFit="1" customWidth="1"/>
    <col min="3" max="3" width="11" customWidth="1"/>
    <col min="4" max="4" width="10.625" bestFit="1" customWidth="1"/>
    <col min="5" max="5" width="14.125" bestFit="1" customWidth="1"/>
    <col min="7" max="7" width="7.875" bestFit="1" customWidth="1"/>
    <col min="8" max="8" width="13.125" customWidth="1"/>
    <col min="9" max="9" width="11.875" bestFit="1" customWidth="1"/>
    <col min="10" max="10" width="9.25" bestFit="1" customWidth="1"/>
    <col min="11" max="11" width="13.5" customWidth="1"/>
    <col min="12" max="12" width="13" bestFit="1" customWidth="1"/>
  </cols>
  <sheetData>
    <row r="2" spans="1:10" ht="17.25">
      <c r="A2" s="41" t="s">
        <v>69</v>
      </c>
      <c r="B2" s="41"/>
      <c r="C2" s="41"/>
      <c r="D2" s="41"/>
      <c r="E2" s="41"/>
      <c r="F2" s="41"/>
      <c r="G2" s="41"/>
      <c r="H2" s="41"/>
      <c r="I2" s="41"/>
      <c r="J2" s="41"/>
    </row>
    <row r="3" spans="1:10" ht="17.25">
      <c r="A3" s="40"/>
      <c r="B3" s="1"/>
      <c r="C3" s="1"/>
      <c r="D3" s="1"/>
      <c r="E3" s="1"/>
      <c r="F3" s="1"/>
      <c r="G3" s="1"/>
      <c r="H3" s="1"/>
    </row>
    <row r="4" spans="1:10" ht="14.25" thickBot="1">
      <c r="B4" s="42" t="s">
        <v>0</v>
      </c>
      <c r="C4" s="43"/>
      <c r="D4" s="44"/>
      <c r="E4" s="42" t="s">
        <v>1</v>
      </c>
      <c r="F4" s="43"/>
      <c r="G4" s="43"/>
      <c r="H4" s="44"/>
    </row>
    <row r="5" spans="1:10" ht="27">
      <c r="A5" s="2" t="s">
        <v>2</v>
      </c>
      <c r="B5" s="3" t="s">
        <v>63</v>
      </c>
      <c r="C5" s="3" t="s">
        <v>3</v>
      </c>
      <c r="D5" s="4" t="s">
        <v>4</v>
      </c>
      <c r="E5" s="5" t="s">
        <v>5</v>
      </c>
      <c r="F5" s="6" t="s">
        <v>6</v>
      </c>
      <c r="G5" s="3" t="s">
        <v>7</v>
      </c>
      <c r="H5" s="5" t="s">
        <v>8</v>
      </c>
      <c r="I5" s="7" t="s">
        <v>9</v>
      </c>
    </row>
    <row r="6" spans="1:10">
      <c r="A6" s="8" t="s">
        <v>10</v>
      </c>
      <c r="B6" s="9"/>
      <c r="C6" s="9"/>
      <c r="D6" s="10"/>
      <c r="E6" s="11"/>
      <c r="F6" s="12"/>
      <c r="G6" s="9"/>
      <c r="H6" s="11"/>
    </row>
    <row r="7" spans="1:10">
      <c r="A7" s="13" t="s">
        <v>11</v>
      </c>
      <c r="B7" s="9"/>
      <c r="C7" s="9"/>
      <c r="D7" s="10"/>
      <c r="E7" s="11"/>
      <c r="F7" s="12"/>
      <c r="G7" s="9"/>
      <c r="H7" s="11"/>
    </row>
    <row r="8" spans="1:10">
      <c r="A8" s="8" t="s">
        <v>12</v>
      </c>
      <c r="B8" s="9"/>
      <c r="C8" s="9"/>
      <c r="D8" s="10"/>
      <c r="E8" s="11"/>
      <c r="F8" s="12"/>
      <c r="G8" s="9"/>
      <c r="H8" s="11"/>
    </row>
    <row r="9" spans="1:10">
      <c r="A9" s="8" t="s">
        <v>13</v>
      </c>
      <c r="B9" s="9">
        <v>0</v>
      </c>
      <c r="C9" s="9">
        <v>0</v>
      </c>
      <c r="D9" s="10">
        <f>D10+D11</f>
        <v>212000</v>
      </c>
      <c r="E9" s="11">
        <f>SUM(B9:D9)</f>
        <v>212000</v>
      </c>
      <c r="F9" s="12">
        <v>0</v>
      </c>
      <c r="G9" s="9">
        <v>0</v>
      </c>
      <c r="H9" s="11">
        <f>SUM(F9:G9)</f>
        <v>0</v>
      </c>
      <c r="I9" s="14">
        <f t="shared" ref="I9:I72" si="0">E9+H9</f>
        <v>212000</v>
      </c>
    </row>
    <row r="10" spans="1:10">
      <c r="A10" s="13" t="s">
        <v>14</v>
      </c>
      <c r="B10" s="9">
        <v>0</v>
      </c>
      <c r="C10" s="9">
        <v>0</v>
      </c>
      <c r="D10" s="10">
        <v>200000</v>
      </c>
      <c r="E10" s="11">
        <f>SUM(B10:D10)</f>
        <v>200000</v>
      </c>
      <c r="F10" s="12">
        <v>0</v>
      </c>
      <c r="G10" s="9">
        <v>0</v>
      </c>
      <c r="H10" s="11">
        <f>SUM(F10:G10)</f>
        <v>0</v>
      </c>
      <c r="I10" s="14">
        <f t="shared" si="0"/>
        <v>200000</v>
      </c>
    </row>
    <row r="11" spans="1:10">
      <c r="A11" s="13" t="s">
        <v>15</v>
      </c>
      <c r="B11" s="9">
        <v>0</v>
      </c>
      <c r="C11" s="9">
        <v>0</v>
      </c>
      <c r="D11" s="10">
        <v>12000</v>
      </c>
      <c r="E11" s="11">
        <f>SUM(B11:D11)</f>
        <v>12000</v>
      </c>
      <c r="F11" s="12">
        <v>0</v>
      </c>
      <c r="G11" s="9">
        <v>0</v>
      </c>
      <c r="H11" s="11">
        <f>SUM(F11:G11)</f>
        <v>0</v>
      </c>
      <c r="I11" s="14">
        <f t="shared" si="0"/>
        <v>12000</v>
      </c>
    </row>
    <row r="12" spans="1:10">
      <c r="A12" s="8" t="s">
        <v>16</v>
      </c>
      <c r="B12" s="9">
        <f>B13</f>
        <v>0</v>
      </c>
      <c r="C12" s="9">
        <v>0</v>
      </c>
      <c r="D12" s="10">
        <f>D13</f>
        <v>0</v>
      </c>
      <c r="E12" s="11">
        <f>E13</f>
        <v>0</v>
      </c>
      <c r="F12" s="12">
        <f>F13</f>
        <v>333590</v>
      </c>
      <c r="G12" s="9">
        <f>G13</f>
        <v>90000</v>
      </c>
      <c r="H12" s="11">
        <f>SUM(F12:G12)</f>
        <v>423590</v>
      </c>
      <c r="I12" s="14">
        <f t="shared" si="0"/>
        <v>423590</v>
      </c>
    </row>
    <row r="13" spans="1:10">
      <c r="A13" s="13" t="s">
        <v>17</v>
      </c>
      <c r="B13" s="9">
        <v>0</v>
      </c>
      <c r="C13" s="9">
        <v>0</v>
      </c>
      <c r="D13" s="10">
        <v>0</v>
      </c>
      <c r="E13" s="11">
        <f t="shared" ref="E13:E23" si="1">SUM(B13:D13)</f>
        <v>0</v>
      </c>
      <c r="F13" s="12">
        <v>333590</v>
      </c>
      <c r="G13" s="9">
        <v>90000</v>
      </c>
      <c r="H13" s="11">
        <f>SUM(F13:G13)</f>
        <v>423590</v>
      </c>
      <c r="I13" s="14">
        <f t="shared" si="0"/>
        <v>423590</v>
      </c>
    </row>
    <row r="14" spans="1:10">
      <c r="A14" s="8" t="s">
        <v>18</v>
      </c>
      <c r="B14" s="9">
        <f t="shared" ref="B14:H14" si="2">B15+B16+B17</f>
        <v>2143130</v>
      </c>
      <c r="C14" s="9">
        <f t="shared" si="2"/>
        <v>350000</v>
      </c>
      <c r="D14" s="9">
        <f t="shared" si="2"/>
        <v>0</v>
      </c>
      <c r="E14" s="11">
        <f t="shared" si="1"/>
        <v>2493130</v>
      </c>
      <c r="F14" s="12">
        <f t="shared" si="2"/>
        <v>148500</v>
      </c>
      <c r="G14" s="9">
        <f t="shared" si="2"/>
        <v>0</v>
      </c>
      <c r="H14" s="11">
        <f t="shared" si="2"/>
        <v>148500</v>
      </c>
      <c r="I14" s="14">
        <f t="shared" si="0"/>
        <v>2641630</v>
      </c>
    </row>
    <row r="15" spans="1:10">
      <c r="A15" s="13" t="s">
        <v>19</v>
      </c>
      <c r="B15" s="9">
        <v>2143130</v>
      </c>
      <c r="C15" s="9">
        <v>0</v>
      </c>
      <c r="D15" s="10">
        <v>0</v>
      </c>
      <c r="E15" s="11">
        <f t="shared" si="1"/>
        <v>2143130</v>
      </c>
      <c r="F15" s="12">
        <v>148500</v>
      </c>
      <c r="G15" s="9">
        <v>0</v>
      </c>
      <c r="H15" s="11">
        <f t="shared" ref="H15:H23" si="3">SUM(F15:G15)</f>
        <v>148500</v>
      </c>
      <c r="I15" s="14">
        <f t="shared" si="0"/>
        <v>2291630</v>
      </c>
    </row>
    <row r="16" spans="1:10">
      <c r="A16" s="13" t="s">
        <v>20</v>
      </c>
      <c r="B16" s="9">
        <v>0</v>
      </c>
      <c r="C16" s="9">
        <v>350000</v>
      </c>
      <c r="D16" s="10">
        <v>0</v>
      </c>
      <c r="E16" s="11">
        <f t="shared" si="1"/>
        <v>350000</v>
      </c>
      <c r="F16" s="12">
        <v>0</v>
      </c>
      <c r="G16" s="9">
        <v>0</v>
      </c>
      <c r="H16" s="11">
        <f t="shared" si="3"/>
        <v>0</v>
      </c>
      <c r="I16" s="14">
        <f t="shared" si="0"/>
        <v>350000</v>
      </c>
    </row>
    <row r="17" spans="1:9">
      <c r="A17" s="13" t="s">
        <v>21</v>
      </c>
      <c r="B17" s="9">
        <v>0</v>
      </c>
      <c r="C17" s="9">
        <v>0</v>
      </c>
      <c r="D17" s="10">
        <v>0</v>
      </c>
      <c r="E17" s="11">
        <f t="shared" si="1"/>
        <v>0</v>
      </c>
      <c r="F17" s="12">
        <v>0</v>
      </c>
      <c r="G17" s="9">
        <v>0</v>
      </c>
      <c r="H17" s="11">
        <f t="shared" si="3"/>
        <v>0</v>
      </c>
      <c r="I17" s="14">
        <f t="shared" si="0"/>
        <v>0</v>
      </c>
    </row>
    <row r="18" spans="1:9">
      <c r="A18" s="8" t="s">
        <v>22</v>
      </c>
      <c r="B18" s="9">
        <v>0</v>
      </c>
      <c r="C18" s="9">
        <v>0</v>
      </c>
      <c r="D18" s="10">
        <f>D19+D20</f>
        <v>2532550</v>
      </c>
      <c r="E18" s="11">
        <f t="shared" si="1"/>
        <v>2532550</v>
      </c>
      <c r="F18" s="12">
        <v>0</v>
      </c>
      <c r="G18" s="9">
        <v>0</v>
      </c>
      <c r="H18" s="11">
        <f t="shared" si="3"/>
        <v>0</v>
      </c>
      <c r="I18" s="14">
        <f t="shared" si="0"/>
        <v>2532550</v>
      </c>
    </row>
    <row r="19" spans="1:9">
      <c r="A19" s="13" t="s">
        <v>23</v>
      </c>
      <c r="B19" s="9">
        <v>0</v>
      </c>
      <c r="C19" s="9">
        <v>0</v>
      </c>
      <c r="D19" s="10">
        <v>2503400</v>
      </c>
      <c r="E19" s="11">
        <f t="shared" si="1"/>
        <v>2503400</v>
      </c>
      <c r="F19" s="12">
        <v>0</v>
      </c>
      <c r="G19" s="9">
        <v>0</v>
      </c>
      <c r="H19" s="11">
        <f t="shared" si="3"/>
        <v>0</v>
      </c>
      <c r="I19" s="14">
        <f t="shared" si="0"/>
        <v>2503400</v>
      </c>
    </row>
    <row r="20" spans="1:9">
      <c r="A20" s="13" t="s">
        <v>24</v>
      </c>
      <c r="B20" s="9">
        <v>0</v>
      </c>
      <c r="C20" s="9">
        <v>0</v>
      </c>
      <c r="D20" s="10">
        <v>29150</v>
      </c>
      <c r="E20" s="11">
        <f t="shared" si="1"/>
        <v>29150</v>
      </c>
      <c r="F20" s="12">
        <v>0</v>
      </c>
      <c r="G20" s="9">
        <v>0</v>
      </c>
      <c r="H20" s="11">
        <f t="shared" si="3"/>
        <v>0</v>
      </c>
      <c r="I20" s="14">
        <f t="shared" si="0"/>
        <v>29150</v>
      </c>
    </row>
    <row r="21" spans="1:9">
      <c r="A21" s="8" t="s">
        <v>25</v>
      </c>
      <c r="B21" s="9">
        <v>0</v>
      </c>
      <c r="C21" s="9">
        <v>0</v>
      </c>
      <c r="D21" s="10">
        <f>D22+D23</f>
        <v>68147</v>
      </c>
      <c r="E21" s="11">
        <f t="shared" si="1"/>
        <v>68147</v>
      </c>
      <c r="F21" s="12">
        <v>0</v>
      </c>
      <c r="G21" s="9">
        <v>0</v>
      </c>
      <c r="H21" s="11">
        <f t="shared" si="3"/>
        <v>0</v>
      </c>
      <c r="I21" s="14">
        <f t="shared" si="0"/>
        <v>68147</v>
      </c>
    </row>
    <row r="22" spans="1:9">
      <c r="A22" s="13" t="s">
        <v>26</v>
      </c>
      <c r="B22" s="9">
        <v>0</v>
      </c>
      <c r="C22" s="9">
        <v>0</v>
      </c>
      <c r="D22" s="10">
        <v>2861</v>
      </c>
      <c r="E22" s="11">
        <f t="shared" si="1"/>
        <v>2861</v>
      </c>
      <c r="F22" s="12">
        <v>0</v>
      </c>
      <c r="G22" s="9">
        <v>0</v>
      </c>
      <c r="H22" s="11">
        <f t="shared" si="3"/>
        <v>0</v>
      </c>
      <c r="I22" s="14">
        <f t="shared" si="0"/>
        <v>2861</v>
      </c>
    </row>
    <row r="23" spans="1:9">
      <c r="A23" s="13" t="s">
        <v>27</v>
      </c>
      <c r="B23" s="9">
        <v>0</v>
      </c>
      <c r="C23" s="9">
        <v>0</v>
      </c>
      <c r="D23" s="10">
        <v>65286</v>
      </c>
      <c r="E23" s="11">
        <f t="shared" si="1"/>
        <v>65286</v>
      </c>
      <c r="F23" s="12">
        <v>0</v>
      </c>
      <c r="G23" s="9">
        <v>0</v>
      </c>
      <c r="H23" s="11">
        <f t="shared" si="3"/>
        <v>0</v>
      </c>
      <c r="I23" s="14">
        <f t="shared" si="0"/>
        <v>65286</v>
      </c>
    </row>
    <row r="24" spans="1:9">
      <c r="A24" s="13" t="s">
        <v>28</v>
      </c>
      <c r="B24" s="9"/>
      <c r="C24" s="9">
        <v>0</v>
      </c>
      <c r="D24" s="10"/>
      <c r="E24" s="11"/>
      <c r="F24" s="12"/>
      <c r="G24" s="9"/>
      <c r="H24" s="11"/>
      <c r="I24" s="14">
        <f t="shared" si="0"/>
        <v>0</v>
      </c>
    </row>
    <row r="25" spans="1:9">
      <c r="A25" s="8" t="s">
        <v>29</v>
      </c>
      <c r="B25" s="15">
        <f t="shared" ref="B25:H25" si="4">B9+B12+B14+B18+B21</f>
        <v>2143130</v>
      </c>
      <c r="C25" s="15">
        <f t="shared" si="4"/>
        <v>350000</v>
      </c>
      <c r="D25" s="16">
        <f t="shared" si="4"/>
        <v>2812697</v>
      </c>
      <c r="E25" s="17">
        <f t="shared" si="4"/>
        <v>5305827</v>
      </c>
      <c r="F25" s="18">
        <f t="shared" si="4"/>
        <v>482090</v>
      </c>
      <c r="G25" s="15">
        <f t="shared" si="4"/>
        <v>90000</v>
      </c>
      <c r="H25" s="17">
        <f t="shared" si="4"/>
        <v>572090</v>
      </c>
      <c r="I25" s="14">
        <f t="shared" si="0"/>
        <v>5877917</v>
      </c>
    </row>
    <row r="26" spans="1:9">
      <c r="A26" s="13" t="s">
        <v>28</v>
      </c>
      <c r="B26" s="9"/>
      <c r="C26" s="9"/>
      <c r="D26" s="10"/>
      <c r="E26" s="11"/>
      <c r="F26" s="12"/>
      <c r="G26" s="9"/>
      <c r="H26" s="11"/>
      <c r="I26" s="14">
        <f t="shared" si="0"/>
        <v>0</v>
      </c>
    </row>
    <row r="27" spans="1:9">
      <c r="A27" s="8" t="s">
        <v>30</v>
      </c>
      <c r="B27" s="9">
        <v>0</v>
      </c>
      <c r="C27" s="9"/>
      <c r="D27" s="10">
        <v>0</v>
      </c>
      <c r="E27" s="11">
        <f>SUM(B27:D27)</f>
        <v>0</v>
      </c>
      <c r="F27" s="12">
        <v>0</v>
      </c>
      <c r="G27" s="9">
        <v>0</v>
      </c>
      <c r="H27" s="11">
        <f>SUM(F27:G27)</f>
        <v>0</v>
      </c>
      <c r="I27" s="14">
        <f t="shared" si="0"/>
        <v>0</v>
      </c>
    </row>
    <row r="28" spans="1:9">
      <c r="A28" s="8" t="s">
        <v>31</v>
      </c>
      <c r="B28" s="15">
        <f t="shared" ref="B28:H28" si="5">SUM(B29:B48)</f>
        <v>2739435</v>
      </c>
      <c r="C28" s="15">
        <f t="shared" si="5"/>
        <v>1027504</v>
      </c>
      <c r="D28" s="16">
        <f t="shared" si="5"/>
        <v>0</v>
      </c>
      <c r="E28" s="17">
        <f t="shared" si="5"/>
        <v>3766939</v>
      </c>
      <c r="F28" s="18">
        <f t="shared" si="5"/>
        <v>666635</v>
      </c>
      <c r="G28" s="15">
        <f t="shared" si="5"/>
        <v>48523</v>
      </c>
      <c r="H28" s="17">
        <f t="shared" si="5"/>
        <v>715158</v>
      </c>
      <c r="I28" s="14">
        <f t="shared" si="0"/>
        <v>4482097</v>
      </c>
    </row>
    <row r="29" spans="1:9">
      <c r="A29" s="13" t="s">
        <v>32</v>
      </c>
      <c r="B29" s="9">
        <v>440400</v>
      </c>
      <c r="C29" s="9">
        <v>280000</v>
      </c>
      <c r="D29" s="10">
        <v>0</v>
      </c>
      <c r="E29" s="11">
        <f t="shared" ref="E29:E48" si="6">SUM(B29:D29)</f>
        <v>720400</v>
      </c>
      <c r="F29" s="12">
        <v>0</v>
      </c>
      <c r="G29" s="9">
        <v>0</v>
      </c>
      <c r="H29" s="11">
        <f t="shared" ref="H29:H48" si="7">SUM(F29:G29)</f>
        <v>0</v>
      </c>
      <c r="I29" s="14">
        <f t="shared" si="0"/>
        <v>720400</v>
      </c>
    </row>
    <row r="30" spans="1:9">
      <c r="A30" s="13" t="s">
        <v>33</v>
      </c>
      <c r="B30" s="9">
        <v>594405</v>
      </c>
      <c r="C30" s="9">
        <v>412444</v>
      </c>
      <c r="D30" s="10">
        <v>0</v>
      </c>
      <c r="E30" s="11">
        <f t="shared" si="6"/>
        <v>1006849</v>
      </c>
      <c r="F30" s="12">
        <v>497360</v>
      </c>
      <c r="G30" s="9">
        <v>48523</v>
      </c>
      <c r="H30" s="11">
        <f t="shared" si="7"/>
        <v>545883</v>
      </c>
      <c r="I30" s="14">
        <f t="shared" si="0"/>
        <v>1552732</v>
      </c>
    </row>
    <row r="31" spans="1:9">
      <c r="A31" s="13" t="s">
        <v>34</v>
      </c>
      <c r="B31" s="9">
        <v>0</v>
      </c>
      <c r="C31" s="9">
        <v>0</v>
      </c>
      <c r="D31" s="10">
        <v>0</v>
      </c>
      <c r="E31" s="11">
        <f t="shared" si="6"/>
        <v>0</v>
      </c>
      <c r="F31" s="12">
        <v>0</v>
      </c>
      <c r="G31" s="9">
        <v>0</v>
      </c>
      <c r="H31" s="11">
        <f t="shared" si="7"/>
        <v>0</v>
      </c>
      <c r="I31" s="14">
        <f t="shared" si="0"/>
        <v>0</v>
      </c>
    </row>
    <row r="32" spans="1:9">
      <c r="A32" s="13" t="s">
        <v>35</v>
      </c>
      <c r="B32" s="9">
        <v>548830</v>
      </c>
      <c r="C32" s="9">
        <v>0</v>
      </c>
      <c r="D32" s="10">
        <v>0</v>
      </c>
      <c r="E32" s="11">
        <f t="shared" si="6"/>
        <v>548830</v>
      </c>
      <c r="F32" s="12">
        <v>0</v>
      </c>
      <c r="G32" s="9">
        <v>0</v>
      </c>
      <c r="H32" s="11">
        <f t="shared" si="7"/>
        <v>0</v>
      </c>
      <c r="I32" s="14">
        <f t="shared" si="0"/>
        <v>548830</v>
      </c>
    </row>
    <row r="33" spans="1:9">
      <c r="A33" s="13" t="s">
        <v>36</v>
      </c>
      <c r="B33" s="9">
        <v>0</v>
      </c>
      <c r="C33" s="9">
        <v>0</v>
      </c>
      <c r="D33" s="10">
        <v>0</v>
      </c>
      <c r="E33" s="11">
        <f t="shared" si="6"/>
        <v>0</v>
      </c>
      <c r="F33" s="12">
        <v>0</v>
      </c>
      <c r="G33" s="9">
        <v>0</v>
      </c>
      <c r="H33" s="11">
        <f t="shared" si="7"/>
        <v>0</v>
      </c>
      <c r="I33" s="14">
        <f t="shared" si="0"/>
        <v>0</v>
      </c>
    </row>
    <row r="34" spans="1:9">
      <c r="A34" s="13" t="s">
        <v>37</v>
      </c>
      <c r="B34" s="9">
        <v>0</v>
      </c>
      <c r="C34" s="9">
        <v>15060</v>
      </c>
      <c r="D34" s="10">
        <v>0</v>
      </c>
      <c r="E34" s="11">
        <f t="shared" si="6"/>
        <v>15060</v>
      </c>
      <c r="F34" s="12">
        <v>75775</v>
      </c>
      <c r="G34" s="9">
        <v>0</v>
      </c>
      <c r="H34" s="11">
        <f t="shared" si="7"/>
        <v>75775</v>
      </c>
      <c r="I34" s="14">
        <f t="shared" si="0"/>
        <v>90835</v>
      </c>
    </row>
    <row r="35" spans="1:9">
      <c r="A35" s="13" t="s">
        <v>70</v>
      </c>
      <c r="B35" s="9">
        <v>0</v>
      </c>
      <c r="C35" s="9">
        <v>0</v>
      </c>
      <c r="D35" s="10">
        <v>0</v>
      </c>
      <c r="E35" s="11">
        <f t="shared" si="6"/>
        <v>0</v>
      </c>
      <c r="F35" s="12">
        <v>93500</v>
      </c>
      <c r="G35" s="9">
        <v>0</v>
      </c>
      <c r="H35" s="11">
        <f t="shared" si="7"/>
        <v>93500</v>
      </c>
      <c r="I35" s="14">
        <f t="shared" si="0"/>
        <v>93500</v>
      </c>
    </row>
    <row r="36" spans="1:9">
      <c r="A36" s="13" t="s">
        <v>38</v>
      </c>
      <c r="B36" s="9">
        <v>0</v>
      </c>
      <c r="C36" s="9">
        <v>0</v>
      </c>
      <c r="D36" s="10">
        <v>0</v>
      </c>
      <c r="E36" s="11">
        <f t="shared" si="6"/>
        <v>0</v>
      </c>
      <c r="F36" s="12">
        <v>0</v>
      </c>
      <c r="G36" s="9">
        <v>0</v>
      </c>
      <c r="H36" s="11">
        <f t="shared" si="7"/>
        <v>0</v>
      </c>
      <c r="I36" s="14">
        <f t="shared" si="0"/>
        <v>0</v>
      </c>
    </row>
    <row r="37" spans="1:9">
      <c r="A37" s="13" t="s">
        <v>39</v>
      </c>
      <c r="B37" s="9">
        <v>0</v>
      </c>
      <c r="C37" s="9">
        <v>0</v>
      </c>
      <c r="D37" s="10">
        <v>0</v>
      </c>
      <c r="E37" s="11">
        <f t="shared" si="6"/>
        <v>0</v>
      </c>
      <c r="F37" s="12">
        <v>0</v>
      </c>
      <c r="G37" s="9">
        <v>0</v>
      </c>
      <c r="H37" s="11">
        <f t="shared" si="7"/>
        <v>0</v>
      </c>
      <c r="I37" s="14">
        <f t="shared" si="0"/>
        <v>0</v>
      </c>
    </row>
    <row r="38" spans="1:9">
      <c r="A38" s="13" t="s">
        <v>40</v>
      </c>
      <c r="B38" s="9">
        <v>0</v>
      </c>
      <c r="C38" s="9">
        <v>0</v>
      </c>
      <c r="D38" s="10">
        <v>0</v>
      </c>
      <c r="E38" s="11">
        <f t="shared" si="6"/>
        <v>0</v>
      </c>
      <c r="F38" s="12">
        <v>0</v>
      </c>
      <c r="G38" s="9">
        <v>0</v>
      </c>
      <c r="H38" s="11">
        <f t="shared" si="7"/>
        <v>0</v>
      </c>
      <c r="I38" s="14">
        <f t="shared" si="0"/>
        <v>0</v>
      </c>
    </row>
    <row r="39" spans="1:9">
      <c r="A39" s="13" t="s">
        <v>41</v>
      </c>
      <c r="B39" s="9">
        <v>1135000</v>
      </c>
      <c r="C39" s="9">
        <v>320000</v>
      </c>
      <c r="D39" s="10">
        <v>0</v>
      </c>
      <c r="E39" s="11">
        <f t="shared" si="6"/>
        <v>1455000</v>
      </c>
      <c r="F39" s="12">
        <v>0</v>
      </c>
      <c r="G39" s="9">
        <v>0</v>
      </c>
      <c r="H39" s="11">
        <f t="shared" si="7"/>
        <v>0</v>
      </c>
      <c r="I39" s="14">
        <f t="shared" si="0"/>
        <v>1455000</v>
      </c>
    </row>
    <row r="40" spans="1:9">
      <c r="A40" s="13" t="s">
        <v>42</v>
      </c>
      <c r="B40" s="9">
        <v>0</v>
      </c>
      <c r="C40" s="9">
        <v>0</v>
      </c>
      <c r="D40" s="10">
        <v>0</v>
      </c>
      <c r="E40" s="11">
        <f t="shared" si="6"/>
        <v>0</v>
      </c>
      <c r="F40" s="12">
        <v>0</v>
      </c>
      <c r="G40" s="9">
        <v>0</v>
      </c>
      <c r="H40" s="11">
        <f t="shared" si="7"/>
        <v>0</v>
      </c>
      <c r="I40" s="14">
        <f t="shared" si="0"/>
        <v>0</v>
      </c>
    </row>
    <row r="41" spans="1:9">
      <c r="A41" s="13" t="s">
        <v>43</v>
      </c>
      <c r="B41" s="9">
        <v>0</v>
      </c>
      <c r="C41" s="9">
        <v>0</v>
      </c>
      <c r="D41" s="10">
        <v>0</v>
      </c>
      <c r="E41" s="11">
        <f t="shared" si="6"/>
        <v>0</v>
      </c>
      <c r="F41" s="12">
        <v>0</v>
      </c>
      <c r="G41" s="9">
        <v>0</v>
      </c>
      <c r="H41" s="11">
        <f t="shared" si="7"/>
        <v>0</v>
      </c>
      <c r="I41" s="14">
        <f t="shared" si="0"/>
        <v>0</v>
      </c>
    </row>
    <row r="42" spans="1:9">
      <c r="A42" s="13" t="s">
        <v>44</v>
      </c>
      <c r="B42" s="9">
        <v>0</v>
      </c>
      <c r="C42" s="9">
        <v>0</v>
      </c>
      <c r="D42" s="10">
        <v>0</v>
      </c>
      <c r="E42" s="11">
        <f t="shared" si="6"/>
        <v>0</v>
      </c>
      <c r="F42" s="12">
        <v>0</v>
      </c>
      <c r="G42" s="9">
        <v>0</v>
      </c>
      <c r="H42" s="11">
        <f t="shared" si="7"/>
        <v>0</v>
      </c>
      <c r="I42" s="14">
        <f t="shared" si="0"/>
        <v>0</v>
      </c>
    </row>
    <row r="43" spans="1:9">
      <c r="A43" s="13" t="s">
        <v>45</v>
      </c>
      <c r="B43" s="9">
        <v>20800</v>
      </c>
      <c r="C43" s="9">
        <v>0</v>
      </c>
      <c r="D43" s="10">
        <v>0</v>
      </c>
      <c r="E43" s="11">
        <f t="shared" si="6"/>
        <v>20800</v>
      </c>
      <c r="F43" s="12">
        <v>0</v>
      </c>
      <c r="G43" s="9">
        <v>0</v>
      </c>
      <c r="H43" s="11">
        <f t="shared" si="7"/>
        <v>0</v>
      </c>
      <c r="I43" s="14">
        <f t="shared" si="0"/>
        <v>20800</v>
      </c>
    </row>
    <row r="44" spans="1:9">
      <c r="A44" s="13" t="s">
        <v>46</v>
      </c>
      <c r="B44" s="9">
        <v>0</v>
      </c>
      <c r="C44" s="9">
        <v>0</v>
      </c>
      <c r="D44" s="10">
        <v>0</v>
      </c>
      <c r="E44" s="11">
        <f t="shared" si="6"/>
        <v>0</v>
      </c>
      <c r="F44" s="12">
        <v>0</v>
      </c>
      <c r="G44" s="9">
        <v>0</v>
      </c>
      <c r="H44" s="11">
        <f t="shared" si="7"/>
        <v>0</v>
      </c>
      <c r="I44" s="14">
        <f t="shared" si="0"/>
        <v>0</v>
      </c>
    </row>
    <row r="45" spans="1:9">
      <c r="A45" s="13" t="s">
        <v>47</v>
      </c>
      <c r="B45" s="9">
        <v>0</v>
      </c>
      <c r="C45" s="9">
        <v>0</v>
      </c>
      <c r="D45" s="10">
        <v>0</v>
      </c>
      <c r="E45" s="11">
        <f t="shared" si="6"/>
        <v>0</v>
      </c>
      <c r="F45" s="12">
        <v>0</v>
      </c>
      <c r="G45" s="9">
        <v>0</v>
      </c>
      <c r="H45" s="11">
        <f t="shared" si="7"/>
        <v>0</v>
      </c>
      <c r="I45" s="14">
        <f t="shared" si="0"/>
        <v>0</v>
      </c>
    </row>
    <row r="46" spans="1:9">
      <c r="A46" s="13" t="s">
        <v>48</v>
      </c>
      <c r="B46" s="9">
        <v>0</v>
      </c>
      <c r="C46" s="9">
        <v>0</v>
      </c>
      <c r="D46" s="10">
        <v>0</v>
      </c>
      <c r="E46" s="11">
        <f t="shared" si="6"/>
        <v>0</v>
      </c>
      <c r="F46" s="12">
        <v>0</v>
      </c>
      <c r="G46" s="9">
        <v>0</v>
      </c>
      <c r="H46" s="11">
        <f t="shared" si="7"/>
        <v>0</v>
      </c>
      <c r="I46" s="14">
        <f t="shared" si="0"/>
        <v>0</v>
      </c>
    </row>
    <row r="47" spans="1:9">
      <c r="A47" s="13" t="s">
        <v>49</v>
      </c>
      <c r="B47" s="9"/>
      <c r="C47" s="9">
        <v>0</v>
      </c>
      <c r="D47" s="10">
        <v>0</v>
      </c>
      <c r="E47" s="11">
        <f t="shared" si="6"/>
        <v>0</v>
      </c>
      <c r="F47" s="12">
        <v>0</v>
      </c>
      <c r="G47" s="9">
        <v>0</v>
      </c>
      <c r="H47" s="11">
        <f t="shared" si="7"/>
        <v>0</v>
      </c>
      <c r="I47" s="14">
        <f t="shared" si="0"/>
        <v>0</v>
      </c>
    </row>
    <row r="48" spans="1:9">
      <c r="A48" s="13" t="s">
        <v>50</v>
      </c>
      <c r="B48" s="9">
        <v>0</v>
      </c>
      <c r="C48" s="9">
        <v>0</v>
      </c>
      <c r="D48" s="10">
        <v>0</v>
      </c>
      <c r="E48" s="11">
        <f t="shared" si="6"/>
        <v>0</v>
      </c>
      <c r="F48" s="12">
        <v>0</v>
      </c>
      <c r="G48" s="9">
        <v>0</v>
      </c>
      <c r="H48" s="11">
        <f t="shared" si="7"/>
        <v>0</v>
      </c>
      <c r="I48" s="14">
        <f t="shared" si="0"/>
        <v>0</v>
      </c>
    </row>
    <row r="49" spans="1:12">
      <c r="A49" s="8" t="s">
        <v>51</v>
      </c>
      <c r="B49" s="15">
        <f t="shared" ref="B49:H49" si="8">SUM(B50:B65)</f>
        <v>0</v>
      </c>
      <c r="C49" s="15">
        <f t="shared" si="8"/>
        <v>0</v>
      </c>
      <c r="D49" s="16">
        <f t="shared" si="8"/>
        <v>1307427</v>
      </c>
      <c r="E49" s="17">
        <f t="shared" si="8"/>
        <v>1307427</v>
      </c>
      <c r="F49" s="18">
        <f t="shared" si="8"/>
        <v>0</v>
      </c>
      <c r="G49" s="15">
        <f t="shared" si="8"/>
        <v>0</v>
      </c>
      <c r="H49" s="17">
        <f t="shared" si="8"/>
        <v>0</v>
      </c>
      <c r="I49" s="14">
        <f t="shared" si="0"/>
        <v>1307427</v>
      </c>
    </row>
    <row r="50" spans="1:12">
      <c r="A50" s="13" t="s">
        <v>52</v>
      </c>
      <c r="B50" s="9">
        <v>0</v>
      </c>
      <c r="C50" s="9">
        <v>0</v>
      </c>
      <c r="D50" s="10">
        <v>303268</v>
      </c>
      <c r="E50" s="11">
        <f t="shared" ref="E50:E67" si="9">SUM(B50:D50)</f>
        <v>303268</v>
      </c>
      <c r="F50" s="12">
        <v>0</v>
      </c>
      <c r="G50" s="9">
        <v>0</v>
      </c>
      <c r="H50" s="11">
        <f t="shared" ref="H50:H67" si="10">SUM(F50:G50)</f>
        <v>0</v>
      </c>
      <c r="I50" s="14">
        <f t="shared" si="0"/>
        <v>303268</v>
      </c>
    </row>
    <row r="51" spans="1:12">
      <c r="A51" s="13" t="s">
        <v>53</v>
      </c>
      <c r="B51" s="9">
        <v>0</v>
      </c>
      <c r="C51" s="9">
        <v>0</v>
      </c>
      <c r="D51" s="10">
        <v>0</v>
      </c>
      <c r="E51" s="11">
        <f t="shared" si="9"/>
        <v>0</v>
      </c>
      <c r="F51" s="12">
        <v>0</v>
      </c>
      <c r="G51" s="9">
        <v>0</v>
      </c>
      <c r="H51" s="11">
        <f t="shared" si="10"/>
        <v>0</v>
      </c>
      <c r="I51" s="14">
        <f t="shared" si="0"/>
        <v>0</v>
      </c>
    </row>
    <row r="52" spans="1:12">
      <c r="A52" s="13" t="s">
        <v>54</v>
      </c>
      <c r="B52" s="9">
        <v>0</v>
      </c>
      <c r="C52" s="9">
        <v>0</v>
      </c>
      <c r="D52" s="10">
        <v>32836</v>
      </c>
      <c r="E52" s="11">
        <f t="shared" si="9"/>
        <v>32836</v>
      </c>
      <c r="F52" s="12">
        <v>0</v>
      </c>
      <c r="G52" s="9">
        <v>0</v>
      </c>
      <c r="H52" s="11">
        <f t="shared" si="10"/>
        <v>0</v>
      </c>
      <c r="I52" s="14">
        <f t="shared" si="0"/>
        <v>32836</v>
      </c>
    </row>
    <row r="53" spans="1:12">
      <c r="A53" s="13" t="s">
        <v>35</v>
      </c>
      <c r="B53" s="9">
        <v>0</v>
      </c>
      <c r="C53" s="9">
        <v>0</v>
      </c>
      <c r="D53" s="10">
        <v>0</v>
      </c>
      <c r="E53" s="11">
        <f t="shared" si="9"/>
        <v>0</v>
      </c>
      <c r="F53" s="12">
        <v>0</v>
      </c>
      <c r="G53" s="9">
        <v>0</v>
      </c>
      <c r="H53" s="11">
        <f t="shared" si="10"/>
        <v>0</v>
      </c>
      <c r="I53" s="14">
        <f t="shared" si="0"/>
        <v>0</v>
      </c>
    </row>
    <row r="54" spans="1:12">
      <c r="A54" s="13" t="s">
        <v>36</v>
      </c>
      <c r="B54" s="9">
        <v>0</v>
      </c>
      <c r="C54" s="9">
        <v>0</v>
      </c>
      <c r="D54" s="10">
        <v>118376</v>
      </c>
      <c r="E54" s="11">
        <f t="shared" si="9"/>
        <v>118376</v>
      </c>
      <c r="F54" s="12">
        <v>0</v>
      </c>
      <c r="G54" s="9">
        <v>0</v>
      </c>
      <c r="H54" s="11">
        <f t="shared" si="10"/>
        <v>0</v>
      </c>
      <c r="I54" s="14">
        <f t="shared" si="0"/>
        <v>118376</v>
      </c>
    </row>
    <row r="55" spans="1:12">
      <c r="A55" s="13" t="s">
        <v>37</v>
      </c>
      <c r="B55" s="9">
        <v>0</v>
      </c>
      <c r="C55" s="9">
        <v>0</v>
      </c>
      <c r="D55" s="10">
        <v>40923</v>
      </c>
      <c r="E55" s="11">
        <f t="shared" si="9"/>
        <v>40923</v>
      </c>
      <c r="F55" s="12">
        <v>0</v>
      </c>
      <c r="G55" s="9">
        <v>0</v>
      </c>
      <c r="H55" s="11">
        <f t="shared" si="10"/>
        <v>0</v>
      </c>
      <c r="I55" s="14">
        <f t="shared" si="0"/>
        <v>40923</v>
      </c>
    </row>
    <row r="56" spans="1:12">
      <c r="A56" s="13" t="s">
        <v>55</v>
      </c>
      <c r="B56" s="9">
        <v>0</v>
      </c>
      <c r="C56" s="9">
        <v>0</v>
      </c>
      <c r="D56" s="10">
        <v>0</v>
      </c>
      <c r="E56" s="11">
        <f t="shared" si="9"/>
        <v>0</v>
      </c>
      <c r="F56" s="12">
        <v>0</v>
      </c>
      <c r="G56" s="9">
        <v>0</v>
      </c>
      <c r="H56" s="11">
        <f t="shared" si="10"/>
        <v>0</v>
      </c>
      <c r="I56" s="14">
        <f t="shared" si="0"/>
        <v>0</v>
      </c>
    </row>
    <row r="57" spans="1:12">
      <c r="A57" s="13" t="s">
        <v>38</v>
      </c>
      <c r="B57" s="9">
        <v>0</v>
      </c>
      <c r="C57" s="9">
        <v>0</v>
      </c>
      <c r="D57" s="10">
        <v>93402</v>
      </c>
      <c r="E57" s="11">
        <f t="shared" si="9"/>
        <v>93402</v>
      </c>
      <c r="F57" s="12">
        <v>0</v>
      </c>
      <c r="G57" s="9">
        <v>0</v>
      </c>
      <c r="H57" s="11">
        <f t="shared" si="10"/>
        <v>0</v>
      </c>
      <c r="I57" s="14">
        <f t="shared" si="0"/>
        <v>93402</v>
      </c>
    </row>
    <row r="58" spans="1:12">
      <c r="A58" s="13" t="s">
        <v>42</v>
      </c>
      <c r="B58" s="9">
        <v>0</v>
      </c>
      <c r="C58" s="9">
        <v>0</v>
      </c>
      <c r="D58" s="10">
        <v>0</v>
      </c>
      <c r="E58" s="11">
        <f t="shared" si="9"/>
        <v>0</v>
      </c>
      <c r="F58" s="12">
        <v>0</v>
      </c>
      <c r="G58" s="9">
        <v>0</v>
      </c>
      <c r="H58" s="11">
        <f t="shared" si="10"/>
        <v>0</v>
      </c>
      <c r="I58" s="14">
        <f t="shared" si="0"/>
        <v>0</v>
      </c>
      <c r="L58" s="14"/>
    </row>
    <row r="59" spans="1:12">
      <c r="A59" s="13" t="s">
        <v>39</v>
      </c>
      <c r="B59" s="9">
        <v>0</v>
      </c>
      <c r="C59" s="9">
        <v>0</v>
      </c>
      <c r="D59" s="10">
        <v>344400</v>
      </c>
      <c r="E59" s="11">
        <f t="shared" si="9"/>
        <v>344400</v>
      </c>
      <c r="F59" s="12">
        <v>0</v>
      </c>
      <c r="G59" s="9">
        <v>0</v>
      </c>
      <c r="H59" s="11">
        <f t="shared" si="10"/>
        <v>0</v>
      </c>
      <c r="I59" s="14">
        <f t="shared" si="0"/>
        <v>344400</v>
      </c>
    </row>
    <row r="60" spans="1:12">
      <c r="A60" s="13" t="s">
        <v>71</v>
      </c>
      <c r="B60" s="9">
        <v>0</v>
      </c>
      <c r="C60" s="9">
        <v>0</v>
      </c>
      <c r="D60" s="10">
        <v>66000</v>
      </c>
      <c r="E60" s="11">
        <f t="shared" si="9"/>
        <v>66000</v>
      </c>
      <c r="F60" s="12">
        <v>0</v>
      </c>
      <c r="G60" s="9">
        <v>0</v>
      </c>
      <c r="H60" s="11">
        <f t="shared" si="10"/>
        <v>0</v>
      </c>
      <c r="I60" s="14">
        <f t="shared" si="0"/>
        <v>66000</v>
      </c>
    </row>
    <row r="61" spans="1:12">
      <c r="A61" s="13" t="s">
        <v>45</v>
      </c>
      <c r="B61" s="9">
        <v>0</v>
      </c>
      <c r="C61" s="9">
        <v>0</v>
      </c>
      <c r="D61" s="10">
        <v>21820</v>
      </c>
      <c r="E61" s="11">
        <f t="shared" si="9"/>
        <v>21820</v>
      </c>
      <c r="F61" s="12">
        <v>0</v>
      </c>
      <c r="G61" s="9">
        <v>0</v>
      </c>
      <c r="H61" s="11">
        <f t="shared" si="10"/>
        <v>0</v>
      </c>
      <c r="I61" s="14">
        <f t="shared" si="0"/>
        <v>21820</v>
      </c>
    </row>
    <row r="62" spans="1:12">
      <c r="A62" s="13" t="s">
        <v>64</v>
      </c>
      <c r="B62" s="9">
        <v>0</v>
      </c>
      <c r="C62" s="9">
        <v>0</v>
      </c>
      <c r="D62" s="10">
        <v>0</v>
      </c>
      <c r="E62" s="11">
        <f t="shared" si="9"/>
        <v>0</v>
      </c>
      <c r="F62" s="12">
        <v>0</v>
      </c>
      <c r="G62" s="9">
        <v>0</v>
      </c>
      <c r="H62" s="11">
        <f t="shared" si="10"/>
        <v>0</v>
      </c>
      <c r="I62" s="14">
        <f t="shared" si="0"/>
        <v>0</v>
      </c>
    </row>
    <row r="63" spans="1:12">
      <c r="A63" s="13" t="s">
        <v>56</v>
      </c>
      <c r="B63" s="9">
        <v>0</v>
      </c>
      <c r="C63" s="9">
        <v>0</v>
      </c>
      <c r="D63" s="10">
        <v>263692</v>
      </c>
      <c r="E63" s="11">
        <f t="shared" si="9"/>
        <v>263692</v>
      </c>
      <c r="F63" s="12">
        <v>0</v>
      </c>
      <c r="G63" s="9">
        <v>0</v>
      </c>
      <c r="H63" s="11">
        <f t="shared" si="10"/>
        <v>0</v>
      </c>
      <c r="I63" s="14">
        <f t="shared" si="0"/>
        <v>263692</v>
      </c>
    </row>
    <row r="64" spans="1:12">
      <c r="A64" s="13" t="s">
        <v>57</v>
      </c>
      <c r="B64" s="9">
        <v>0</v>
      </c>
      <c r="C64" s="9">
        <v>0</v>
      </c>
      <c r="D64" s="10">
        <v>22710</v>
      </c>
      <c r="E64" s="11">
        <f t="shared" si="9"/>
        <v>22710</v>
      </c>
      <c r="F64" s="12">
        <v>0</v>
      </c>
      <c r="G64" s="9">
        <v>0</v>
      </c>
      <c r="H64" s="11">
        <f t="shared" si="10"/>
        <v>0</v>
      </c>
      <c r="I64" s="14">
        <f t="shared" si="0"/>
        <v>22710</v>
      </c>
    </row>
    <row r="65" spans="1:12">
      <c r="A65" s="13" t="s">
        <v>65</v>
      </c>
      <c r="B65" s="9">
        <v>0</v>
      </c>
      <c r="C65" s="9">
        <v>0</v>
      </c>
      <c r="D65" s="10">
        <v>0</v>
      </c>
      <c r="E65" s="11">
        <f t="shared" si="9"/>
        <v>0</v>
      </c>
      <c r="F65" s="12">
        <v>0</v>
      </c>
      <c r="G65" s="9">
        <v>0</v>
      </c>
      <c r="H65" s="11">
        <f t="shared" si="10"/>
        <v>0</v>
      </c>
      <c r="I65" s="14">
        <f t="shared" si="0"/>
        <v>0</v>
      </c>
    </row>
    <row r="66" spans="1:12">
      <c r="A66" s="13" t="s">
        <v>28</v>
      </c>
      <c r="B66" s="9"/>
      <c r="C66" s="9"/>
      <c r="D66" s="10"/>
      <c r="E66" s="11">
        <f t="shared" si="9"/>
        <v>0</v>
      </c>
      <c r="F66" s="12"/>
      <c r="G66" s="9"/>
      <c r="H66" s="11">
        <f t="shared" si="10"/>
        <v>0</v>
      </c>
      <c r="I66" s="14">
        <f t="shared" si="0"/>
        <v>0</v>
      </c>
    </row>
    <row r="67" spans="1:12">
      <c r="A67" s="8" t="s">
        <v>58</v>
      </c>
      <c r="B67" s="15">
        <f t="shared" ref="B67:G67" si="11">B28+B49</f>
        <v>2739435</v>
      </c>
      <c r="C67" s="15">
        <f t="shared" si="11"/>
        <v>1027504</v>
      </c>
      <c r="D67" s="16">
        <f t="shared" si="11"/>
        <v>1307427</v>
      </c>
      <c r="E67" s="17">
        <f t="shared" si="9"/>
        <v>5074366</v>
      </c>
      <c r="F67" s="18">
        <f t="shared" si="11"/>
        <v>666635</v>
      </c>
      <c r="G67" s="15">
        <f t="shared" si="11"/>
        <v>48523</v>
      </c>
      <c r="H67" s="17">
        <f t="shared" si="10"/>
        <v>715158</v>
      </c>
      <c r="I67" s="14">
        <f t="shared" si="0"/>
        <v>5789524</v>
      </c>
      <c r="L67" s="14"/>
    </row>
    <row r="68" spans="1:12">
      <c r="A68" s="19" t="s">
        <v>59</v>
      </c>
      <c r="B68" s="20"/>
      <c r="C68" s="20"/>
      <c r="D68" s="21"/>
      <c r="E68" s="22"/>
      <c r="F68" s="23"/>
      <c r="G68" s="24"/>
      <c r="H68" s="22"/>
      <c r="I68" s="14">
        <f t="shared" si="0"/>
        <v>0</v>
      </c>
    </row>
    <row r="69" spans="1:12">
      <c r="A69" s="34" t="s">
        <v>72</v>
      </c>
      <c r="B69" s="20"/>
      <c r="C69" s="20"/>
      <c r="D69" s="26"/>
      <c r="E69" s="22"/>
      <c r="F69" s="35"/>
      <c r="G69" s="24"/>
      <c r="H69" s="22"/>
      <c r="I69" s="14">
        <f t="shared" si="0"/>
        <v>0</v>
      </c>
    </row>
    <row r="70" spans="1:12">
      <c r="A70" s="34" t="s">
        <v>73</v>
      </c>
      <c r="B70" s="20"/>
      <c r="C70" s="20"/>
      <c r="D70" s="26"/>
      <c r="E70" s="22"/>
      <c r="F70" s="35"/>
      <c r="G70" s="24"/>
      <c r="H70" s="22"/>
      <c r="I70" s="14"/>
      <c r="J70" s="14"/>
      <c r="K70" s="14"/>
    </row>
    <row r="71" spans="1:12">
      <c r="A71" s="13" t="s">
        <v>60</v>
      </c>
      <c r="B71" s="25"/>
      <c r="C71" s="25"/>
      <c r="D71" s="26">
        <v>81000</v>
      </c>
      <c r="E71" s="11"/>
      <c r="F71" s="18"/>
      <c r="G71" s="15"/>
      <c r="H71" s="11"/>
      <c r="I71" s="14">
        <f t="shared" si="0"/>
        <v>0</v>
      </c>
      <c r="K71" t="s">
        <v>66</v>
      </c>
      <c r="L71">
        <v>60723</v>
      </c>
    </row>
    <row r="72" spans="1:12">
      <c r="A72" s="8" t="s">
        <v>61</v>
      </c>
      <c r="B72" s="27"/>
      <c r="C72" s="27"/>
      <c r="D72" s="28">
        <f>(D69+D71)</f>
        <v>81000</v>
      </c>
      <c r="E72" s="11">
        <f>SUM(B72:D72)</f>
        <v>81000</v>
      </c>
      <c r="F72" s="18">
        <f>SUM(F69:F71)</f>
        <v>0</v>
      </c>
      <c r="G72" s="9"/>
      <c r="H72" s="11">
        <f>SUM(F72:G72)</f>
        <v>0</v>
      </c>
      <c r="I72" s="14">
        <f t="shared" si="0"/>
        <v>81000</v>
      </c>
      <c r="K72" t="s">
        <v>67</v>
      </c>
      <c r="L72" s="14">
        <f>L71+I73</f>
        <v>68116</v>
      </c>
    </row>
    <row r="73" spans="1:12" ht="14.25" thickBot="1">
      <c r="A73" s="29" t="s">
        <v>62</v>
      </c>
      <c r="B73" s="30">
        <f t="shared" ref="B73:G73" si="12">B25-B67</f>
        <v>-596305</v>
      </c>
      <c r="C73" s="30">
        <f t="shared" si="12"/>
        <v>-677504</v>
      </c>
      <c r="D73" s="31">
        <f>D25-D67-D72</f>
        <v>1424270</v>
      </c>
      <c r="E73" s="36">
        <f>E25-E67-E72</f>
        <v>150461</v>
      </c>
      <c r="F73" s="32">
        <f>F25-F67-F72</f>
        <v>-184545</v>
      </c>
      <c r="G73" s="30">
        <f t="shared" si="12"/>
        <v>41477</v>
      </c>
      <c r="H73" s="36">
        <f>SUM(F73:G73)</f>
        <v>-143068</v>
      </c>
      <c r="I73" s="37">
        <f t="shared" ref="I73" si="13">E73+H73</f>
        <v>7393</v>
      </c>
    </row>
    <row r="75" spans="1:12" ht="141" customHeight="1">
      <c r="A75" s="45" t="s">
        <v>68</v>
      </c>
      <c r="B75" s="45"/>
      <c r="C75" s="45"/>
      <c r="D75" s="45"/>
      <c r="E75" s="45"/>
      <c r="F75" s="45"/>
      <c r="G75" s="45"/>
      <c r="H75" s="45"/>
    </row>
    <row r="77" spans="1:12">
      <c r="A77" s="38"/>
      <c r="B77" s="33"/>
      <c r="C77" s="33"/>
      <c r="D77" s="33"/>
      <c r="E77" s="33"/>
      <c r="F77" s="33"/>
      <c r="G77" s="33"/>
      <c r="H77" s="33"/>
      <c r="I77" s="33"/>
    </row>
    <row r="78" spans="1:12" ht="13.5" customHeight="1">
      <c r="A78" s="39"/>
      <c r="B78" s="38"/>
      <c r="C78" s="38"/>
      <c r="D78" s="38"/>
      <c r="E78" s="38"/>
      <c r="F78" s="38"/>
      <c r="G78" s="38"/>
      <c r="H78" s="38"/>
      <c r="I78" s="33"/>
    </row>
    <row r="79" spans="1:12" ht="15.75" customHeight="1">
      <c r="I79" s="38"/>
    </row>
  </sheetData>
  <mergeCells count="4">
    <mergeCell ref="A2:J2"/>
    <mergeCell ref="B4:D4"/>
    <mergeCell ref="E4:H4"/>
    <mergeCell ref="A75:H75"/>
  </mergeCells>
  <phoneticPr fontId="3"/>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pavilion55@outlook.jp</dc:creator>
  <cp:lastModifiedBy>pavilion55@outlook.jp</cp:lastModifiedBy>
  <dcterms:created xsi:type="dcterms:W3CDTF">2024-04-04T08:51:03Z</dcterms:created>
  <dcterms:modified xsi:type="dcterms:W3CDTF">2026-05-18T04:42:13Z</dcterms:modified>
</cp:coreProperties>
</file>