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ERI ISHIKAWA\TA-net Dropbox\石川絵理\TA-net事務局資料室\事務局用\2024年度通常定期総会\正会員用資料\"/>
    </mc:Choice>
  </mc:AlternateContent>
  <xr:revisionPtr revIDLastSave="0" documentId="8_{D360DB1D-99CA-4FCB-B922-5647631745F5}" xr6:coauthVersionLast="47" xr6:coauthVersionMax="47" xr10:uidLastSave="{00000000-0000-0000-0000-000000000000}"/>
  <bookViews>
    <workbookView xWindow="38280" yWindow="-120" windowWidth="29040" windowHeight="15720" tabRatio="500" xr2:uid="{00000000-000D-0000-FFFF-FFFF00000000}"/>
  </bookViews>
  <sheets>
    <sheet name="TA-net2024年度予算案" sheetId="5" r:id="rId1"/>
    <sheet name="文化庁事業2024" sheetId="7" r:id="rId2"/>
  </sheets>
  <definedNames>
    <definedName name="_xlnm.Print_Area" localSheetId="0">'TA-net2024年度予算案'!$A$1:$O$116</definedName>
    <definedName name="_xlnm.Print_Area" localSheetId="1">文化庁事業2024!$A$1:$M$123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10" i="5" l="1"/>
  <c r="N99" i="5"/>
  <c r="N51" i="5"/>
  <c r="N43" i="5"/>
  <c r="N40" i="5"/>
  <c r="N7" i="5"/>
  <c r="N92" i="5"/>
  <c r="N12" i="5"/>
  <c r="N11" i="5"/>
  <c r="N89" i="5"/>
  <c r="N91" i="5"/>
  <c r="N90" i="5"/>
  <c r="N88" i="5"/>
  <c r="N95" i="5" s="1"/>
  <c r="N87" i="5"/>
  <c r="L111" i="7"/>
  <c r="L113" i="7" s="1"/>
  <c r="N97" i="5"/>
  <c r="N47" i="5"/>
  <c r="N46" i="5"/>
  <c r="N45" i="5"/>
  <c r="N44" i="5"/>
  <c r="N29" i="5"/>
  <c r="N19" i="5"/>
  <c r="N20" i="5"/>
  <c r="N21" i="5"/>
  <c r="N22" i="5"/>
  <c r="N23" i="5"/>
  <c r="N24" i="5"/>
  <c r="N25" i="5"/>
  <c r="N26" i="5"/>
  <c r="N27" i="5"/>
  <c r="N28" i="5"/>
  <c r="N13" i="5"/>
  <c r="N14" i="5"/>
  <c r="N15" i="5"/>
  <c r="N16" i="5"/>
  <c r="N17" i="5"/>
  <c r="N18" i="5"/>
  <c r="N84" i="5"/>
  <c r="N85" i="5"/>
  <c r="N79" i="5"/>
  <c r="N80" i="5"/>
  <c r="N81" i="5"/>
  <c r="N82" i="5"/>
  <c r="N83" i="5"/>
  <c r="N67" i="5"/>
  <c r="N68" i="5"/>
  <c r="N69" i="5"/>
  <c r="N70" i="5"/>
  <c r="N71" i="5"/>
  <c r="N72" i="5"/>
  <c r="N73" i="5"/>
  <c r="N74" i="5"/>
  <c r="N75" i="5"/>
  <c r="N76" i="5"/>
  <c r="N77" i="5"/>
  <c r="N78" i="5"/>
  <c r="N3" i="5"/>
  <c r="L22" i="7"/>
  <c r="L25" i="7" s="1"/>
  <c r="L23" i="7"/>
  <c r="L24" i="7"/>
  <c r="L26" i="7"/>
  <c r="L28" i="7" s="1"/>
  <c r="L27" i="7"/>
  <c r="L29" i="7"/>
  <c r="L30" i="7"/>
  <c r="L31" i="7"/>
  <c r="L46" i="7" s="1"/>
  <c r="L32" i="7"/>
  <c r="L33" i="7"/>
  <c r="L34" i="7"/>
  <c r="L35" i="7"/>
  <c r="L36" i="7"/>
  <c r="L37" i="7"/>
  <c r="L38" i="7"/>
  <c r="L39" i="7"/>
  <c r="L40" i="7"/>
  <c r="L41" i="7"/>
  <c r="L42" i="7"/>
  <c r="L43" i="7"/>
  <c r="L44" i="7"/>
  <c r="L45" i="7"/>
  <c r="L47" i="7"/>
  <c r="L50" i="7" s="1"/>
  <c r="L48" i="7"/>
  <c r="L49" i="7"/>
  <c r="L51" i="7"/>
  <c r="L52" i="7"/>
  <c r="L53" i="7"/>
  <c r="L54" i="7"/>
  <c r="L55" i="7"/>
  <c r="L56" i="7"/>
  <c r="L57" i="7"/>
  <c r="L61" i="7" s="1"/>
  <c r="L58" i="7"/>
  <c r="L59" i="7"/>
  <c r="L60" i="7"/>
  <c r="L62" i="7"/>
  <c r="L63" i="7"/>
  <c r="L64" i="7"/>
  <c r="L65" i="7"/>
  <c r="L96" i="7" s="1"/>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7" i="7"/>
  <c r="L98" i="7"/>
  <c r="L99" i="7"/>
  <c r="L100" i="7"/>
  <c r="L101" i="7"/>
  <c r="L104" i="7" s="1"/>
  <c r="L102" i="7"/>
  <c r="L103" i="7"/>
  <c r="L109" i="7"/>
  <c r="L110" i="7"/>
  <c r="L112" i="7"/>
  <c r="L106" i="7" l="1"/>
  <c r="N93" i="5"/>
  <c r="N94" i="5"/>
  <c r="N58" i="5"/>
  <c r="N59" i="5"/>
  <c r="N60" i="5"/>
  <c r="N61" i="5"/>
  <c r="N62" i="5"/>
  <c r="N63" i="5"/>
  <c r="N64" i="5"/>
  <c r="N65" i="5"/>
  <c r="N66" i="5"/>
  <c r="N57" i="5"/>
  <c r="N54" i="5"/>
  <c r="N55" i="5"/>
  <c r="N53" i="5"/>
  <c r="E107" i="7" l="1"/>
  <c r="L107" i="7" s="1"/>
  <c r="L108" i="7" s="1"/>
  <c r="L114" i="7" s="1"/>
  <c r="N104" i="5" l="1"/>
  <c r="N34" i="5"/>
  <c r="N33" i="5"/>
  <c r="N32" i="5"/>
  <c r="N31" i="5"/>
  <c r="N30" i="5"/>
  <c r="N35" i="5"/>
  <c r="N86" i="5"/>
  <c r="N109" i="5"/>
  <c r="N110" i="5"/>
  <c r="N111" i="5"/>
  <c r="N112" i="5"/>
  <c r="N113" i="5"/>
  <c r="N105" i="5"/>
  <c r="N106" i="5"/>
  <c r="N107" i="5"/>
  <c r="N103" i="5"/>
  <c r="N108" i="5"/>
  <c r="N5" i="5"/>
  <c r="N98" i="5"/>
  <c r="N96" i="5"/>
  <c r="N56" i="5"/>
  <c r="N52" i="5"/>
  <c r="N50" i="5"/>
  <c r="N49" i="5"/>
  <c r="N48" i="5"/>
  <c r="N42" i="5"/>
  <c r="N41" i="5"/>
  <c r="N39" i="5"/>
  <c r="N38" i="5"/>
  <c r="N37" i="5"/>
  <c r="N9" i="5"/>
  <c r="N6" i="5"/>
  <c r="N4" i="5"/>
  <c r="N2" i="5"/>
  <c r="N36" i="5" l="1"/>
  <c r="N114" i="5"/>
  <c r="N101" i="5" l="1"/>
  <c r="N115" i="5" s="1"/>
</calcChain>
</file>

<file path=xl/sharedStrings.xml><?xml version="1.0" encoding="utf-8"?>
<sst xmlns="http://schemas.openxmlformats.org/spreadsheetml/2006/main" count="738" uniqueCount="238">
  <si>
    <t>TA-net</t>
    <phoneticPr fontId="1"/>
  </si>
  <si>
    <t>正会員</t>
    <rPh sb="0" eb="3">
      <t>セイカイイン</t>
    </rPh>
    <phoneticPr fontId="1"/>
  </si>
  <si>
    <t>賛助個人会員</t>
    <rPh sb="0" eb="2">
      <t>サンジョカイイ</t>
    </rPh>
    <rPh sb="2" eb="4">
      <t>コジn</t>
    </rPh>
    <rPh sb="4" eb="6">
      <t>カイイn</t>
    </rPh>
    <phoneticPr fontId="1"/>
  </si>
  <si>
    <t>賛助団体会員</t>
    <rPh sb="0" eb="2">
      <t>サンジョ</t>
    </rPh>
    <rPh sb="2" eb="4">
      <t>ダンタイ</t>
    </rPh>
    <rPh sb="4" eb="6">
      <t>カイイn</t>
    </rPh>
    <phoneticPr fontId="1"/>
  </si>
  <si>
    <t>サポーター</t>
    <phoneticPr fontId="1"/>
  </si>
  <si>
    <t>コミュニケーション支援</t>
    <rPh sb="9" eb="11">
      <t>シエン</t>
    </rPh>
    <phoneticPr fontId="1"/>
  </si>
  <si>
    <t>費目</t>
    <rPh sb="0" eb="2">
      <t>ヒモク</t>
    </rPh>
    <phoneticPr fontId="3"/>
  </si>
  <si>
    <t>名</t>
    <rPh sb="0" eb="1">
      <t>メイ</t>
    </rPh>
    <phoneticPr fontId="3"/>
  </si>
  <si>
    <t>前期繰越</t>
    <rPh sb="0" eb="2">
      <t>ゼンキ</t>
    </rPh>
    <rPh sb="2" eb="4">
      <t>クリコシ</t>
    </rPh>
    <phoneticPr fontId="1"/>
  </si>
  <si>
    <t>次年度繰越</t>
    <rPh sb="0" eb="3">
      <t xml:space="preserve">ジネンド </t>
    </rPh>
    <rPh sb="3" eb="5">
      <t xml:space="preserve">クリコシ </t>
    </rPh>
    <phoneticPr fontId="1"/>
  </si>
  <si>
    <t>文化庁</t>
    <rPh sb="0" eb="3">
      <t xml:space="preserve">ブンカチョウ </t>
    </rPh>
    <phoneticPr fontId="1"/>
  </si>
  <si>
    <t>観劇支援</t>
    <rPh sb="0" eb="4">
      <t xml:space="preserve">カンゲキシエン </t>
    </rPh>
    <phoneticPr fontId="1"/>
  </si>
  <si>
    <t>差引合計</t>
    <rPh sb="0" eb="2">
      <t>サシヒキ</t>
    </rPh>
    <rPh sb="2" eb="4">
      <t>ゴウケイ</t>
    </rPh>
    <phoneticPr fontId="3"/>
  </si>
  <si>
    <t>小計</t>
    <rPh sb="0" eb="1">
      <t>コ</t>
    </rPh>
    <rPh sb="1" eb="2">
      <t>ケイ</t>
    </rPh>
    <phoneticPr fontId="3"/>
  </si>
  <si>
    <t>経費予定額</t>
    <rPh sb="0" eb="2">
      <t>ケイヒ</t>
    </rPh>
    <rPh sb="2" eb="4">
      <t>ヨテイ</t>
    </rPh>
    <rPh sb="4" eb="5">
      <t>ガク</t>
    </rPh>
    <phoneticPr fontId="3"/>
  </si>
  <si>
    <t>内　　訳</t>
    <rPh sb="0" eb="1">
      <t>ウチ</t>
    </rPh>
    <rPh sb="3" eb="4">
      <t>ヤク</t>
    </rPh>
    <phoneticPr fontId="3"/>
  </si>
  <si>
    <t>種　　別</t>
    <rPh sb="0" eb="1">
      <t>タネ</t>
    </rPh>
    <rPh sb="3" eb="4">
      <t>ベツ</t>
    </rPh>
    <phoneticPr fontId="3"/>
  </si>
  <si>
    <t>費　　目</t>
    <rPh sb="0" eb="1">
      <t>ヒ</t>
    </rPh>
    <rPh sb="3" eb="4">
      <t>メ</t>
    </rPh>
    <phoneticPr fontId="3"/>
  </si>
  <si>
    <t>　（単位：円）</t>
    <rPh sb="2" eb="4">
      <t>タンイ</t>
    </rPh>
    <rPh sb="5" eb="6">
      <t>エン</t>
    </rPh>
    <phoneticPr fontId="3"/>
  </si>
  <si>
    <t>　　機関名：</t>
    <rPh sb="2" eb="4">
      <t>キカン</t>
    </rPh>
    <rPh sb="4" eb="5">
      <t>メイ</t>
    </rPh>
    <phoneticPr fontId="3"/>
  </si>
  <si>
    <t>　２．再委託費内訳</t>
    <rPh sb="3" eb="6">
      <t>サイイタク</t>
    </rPh>
    <rPh sb="6" eb="7">
      <t>ヒ</t>
    </rPh>
    <rPh sb="7" eb="9">
      <t>ウチワケ</t>
    </rPh>
    <phoneticPr fontId="3"/>
  </si>
  <si>
    <t>経費予定額（ａ＋ｂ－ｃ）</t>
    <rPh sb="0" eb="2">
      <t>ケイヒ</t>
    </rPh>
    <rPh sb="2" eb="4">
      <t>ヨテイ</t>
    </rPh>
    <rPh sb="4" eb="5">
      <t>ガク</t>
    </rPh>
    <phoneticPr fontId="3"/>
  </si>
  <si>
    <t>収入額合計</t>
    <rPh sb="0" eb="2">
      <t>シュウニュウ</t>
    </rPh>
    <rPh sb="2" eb="3">
      <t>ガク</t>
    </rPh>
    <rPh sb="3" eb="5">
      <t>ゴウケイ</t>
    </rPh>
    <phoneticPr fontId="3"/>
  </si>
  <si>
    <t>名</t>
    <rPh sb="0" eb="1">
      <t xml:space="preserve">メイ </t>
    </rPh>
    <phoneticPr fontId="3"/>
  </si>
  <si>
    <t>件</t>
    <rPh sb="0" eb="1">
      <t xml:space="preserve">ケン </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</si>
  <si>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</si>
  <si>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</si>
  <si>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</si>
  <si>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t>
    <phoneticPr fontId="3"/>
  </si>
  <si>
    <t>総事業費－再委託費（</t>
    <rPh sb="0" eb="4">
      <t>ソウジギョウヒ</t>
    </rPh>
    <rPh sb="5" eb="8">
      <t>サイイタク</t>
    </rPh>
    <rPh sb="8" eb="9">
      <t>ヒ</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</si>
  <si>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</si>
  <si>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</si>
  <si>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</si>
  <si>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課税対象外経費（</t>
    <rPh sb="0" eb="2">
      <t>カゼイ</t>
    </rPh>
    <rPh sb="2" eb="4">
      <t>タイショウ</t>
    </rPh>
    <rPh sb="4" eb="5">
      <t>ガイ</t>
    </rPh>
    <rPh sb="5" eb="7">
      <t>ケイヒ</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</si>
  <si>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</si>
  <si>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</si>
  <si>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</si>
  <si>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月</t>
    <rPh sb="0" eb="1">
      <t xml:space="preserve">ツキ </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</si>
  <si>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</si>
  <si>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</si>
  <si>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クラウドサービス使用料</t>
    <rPh sb="8" eb="11">
      <t xml:space="preserve">シヨウリョウ </t>
    </rPh>
    <phoneticPr fontId="3"/>
  </si>
  <si>
    <t>ウェブ使用料</t>
    <phoneticPr fontId="3"/>
  </si>
  <si>
    <t>通信運搬費</t>
    <rPh sb="0" eb="2">
      <t>ツウシン</t>
    </rPh>
    <rPh sb="2" eb="4">
      <t>ウンパン</t>
    </rPh>
    <rPh sb="4" eb="5">
      <t>ヒ</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</si>
  <si>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</si>
  <si>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</si>
  <si>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</si>
  <si>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</si>
  <si>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</si>
  <si>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</si>
  <si>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</si>
  <si>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</si>
  <si>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件</t>
  </si>
  <si>
    <t>名</t>
  </si>
  <si>
    <t>時間</t>
  </si>
  <si>
    <t>回</t>
  </si>
  <si>
    <t>外部委員出席謝金</t>
  </si>
  <si>
    <t>諸謝金</t>
    <rPh sb="0" eb="1">
      <t>ショ</t>
    </rPh>
    <rPh sb="1" eb="3">
      <t>シャキン</t>
    </rPh>
    <phoneticPr fontId="3"/>
  </si>
  <si>
    <t>事業費</t>
    <rPh sb="0" eb="3">
      <t>ジギョウヒ</t>
    </rPh>
    <phoneticPr fontId="3"/>
  </si>
  <si>
    <t>賃金合計</t>
    <rPh sb="0" eb="2">
      <t>チンギン</t>
    </rPh>
    <rPh sb="2" eb="4">
      <t>ゴウケイ</t>
    </rPh>
    <phoneticPr fontId="3"/>
  </si>
  <si>
    <t>週</t>
    <rPh sb="0" eb="1">
      <t xml:space="preserve">シュウ </t>
    </rPh>
    <phoneticPr fontId="3"/>
  </si>
  <si>
    <t>時間</t>
    <rPh sb="0" eb="1">
      <t xml:space="preserve">ジカン </t>
    </rPh>
    <phoneticPr fontId="3"/>
  </si>
  <si>
    <t>時間</t>
    <rPh sb="0" eb="2">
      <t xml:space="preserve">ジカン </t>
    </rPh>
    <phoneticPr fontId="3"/>
  </si>
  <si>
    <t>賃金</t>
    <rPh sb="0" eb="2">
      <t>チンギン</t>
    </rPh>
    <phoneticPr fontId="3"/>
  </si>
  <si>
    <t>人件費</t>
    <rPh sb="0" eb="3">
      <t>ジンケンヒ</t>
    </rPh>
    <phoneticPr fontId="3"/>
  </si>
  <si>
    <t>行を追加する際は追加したい行をコピーし、
右クリックで「コピーしたセルの挿入」を選択して追加してください。</t>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</si>
  <si>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</si>
  <si>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</si>
  <si>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</si>
  <si>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</si>
  <si>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</si>
  <si>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</si>
  <si>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</si>
  <si>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単位：円</t>
    <rPh sb="0" eb="2">
      <t>タンイ</t>
    </rPh>
    <rPh sb="3" eb="4">
      <t>エン</t>
    </rPh>
    <phoneticPr fontId="3"/>
  </si>
  <si>
    <t>提出前に間違いがないか必ず検算してください。</t>
    <rPh sb="0" eb="2">
      <t>テイシュツ</t>
    </rPh>
    <rPh sb="2" eb="3">
      <t>マエ</t>
    </rPh>
    <rPh sb="4" eb="6">
      <t>マチガ</t>
    </rPh>
    <rPh sb="11" eb="12">
      <t>カナラ</t>
    </rPh>
    <rPh sb="13" eb="15">
      <t>ケンザン</t>
    </rPh>
    <phoneticPr fontId="3"/>
  </si>
  <si>
    <t>＊</t>
  </si>
  <si>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</si>
  <si>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消費税相当額欄には，原則、課税対象外経費×10％の金額を入力してください。</t>
    <rPh sb="0" eb="3">
      <t>ショウヒゼイ</t>
    </rPh>
    <rPh sb="3" eb="5">
      <t>ソウトウ</t>
    </rPh>
    <rPh sb="5" eb="6">
      <t>ガク</t>
    </rPh>
    <rPh sb="6" eb="7">
      <t>ラン</t>
    </rPh>
    <rPh sb="10" eb="12">
      <t>ゲンソク</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</si>
  <si>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</si>
  <si>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</si>
  <si>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</si>
  <si>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</si>
  <si>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免税事業者</t>
  </si>
  <si>
    <t>（プルダウンから選択してください→）</t>
    <phoneticPr fontId="3"/>
  </si>
  <si>
    <t>【確認事項】消費税等仕入控除税額の取扱い</t>
    <rPh sb="1" eb="3">
      <t>カクニン</t>
    </rPh>
    <rPh sb="3" eb="5">
      <t>ジコウ</t>
    </rPh>
    <phoneticPr fontId="3"/>
  </si>
  <si>
    <t>　１．　経費予定額</t>
    <rPh sb="4" eb="6">
      <t>ケイヒ</t>
    </rPh>
    <rPh sb="6" eb="8">
      <t>ヨテイ</t>
    </rPh>
    <rPh sb="8" eb="9">
      <t>ガク</t>
    </rPh>
    <phoneticPr fontId="3"/>
  </si>
  <si>
    <t>Ⅱ　委託業務経費</t>
    <rPh sb="2" eb="4">
      <t>イタク</t>
    </rPh>
    <rPh sb="4" eb="6">
      <t>ギョウム</t>
    </rPh>
    <rPh sb="6" eb="8">
      <t>ケイヒ</t>
    </rPh>
    <phoneticPr fontId="3"/>
  </si>
  <si>
    <t>事務局長</t>
    <rPh sb="0" eb="4">
      <t xml:space="preserve">ジムキョクチョウ </t>
    </rPh>
    <phoneticPr fontId="1"/>
  </si>
  <si>
    <t>月</t>
    <rPh sb="0" eb="1">
      <t xml:space="preserve">ツキ </t>
    </rPh>
    <phoneticPr fontId="1"/>
  </si>
  <si>
    <t>名</t>
    <rPh sb="0" eb="1">
      <t xml:space="preserve">メイ </t>
    </rPh>
    <phoneticPr fontId="1"/>
  </si>
  <si>
    <t>文化庁</t>
    <rPh sb="0" eb="1">
      <t xml:space="preserve">ブンカチョウ </t>
    </rPh>
    <phoneticPr fontId="1"/>
  </si>
  <si>
    <t>　文化庁</t>
    <rPh sb="1" eb="4">
      <t xml:space="preserve">ブンカチョウ </t>
    </rPh>
    <phoneticPr fontId="1"/>
  </si>
  <si>
    <t>財源</t>
    <rPh sb="0" eb="2">
      <t xml:space="preserve">ザイゲン </t>
    </rPh>
    <phoneticPr fontId="1"/>
  </si>
  <si>
    <t>講演・監修・外部委員等</t>
    <rPh sb="0" eb="2">
      <t xml:space="preserve">コウエン </t>
    </rPh>
    <rPh sb="3" eb="5">
      <t xml:space="preserve">カンシュウ </t>
    </rPh>
    <rPh sb="6" eb="8">
      <t xml:space="preserve">ガイブ </t>
    </rPh>
    <rPh sb="8" eb="10">
      <t xml:space="preserve">イイン </t>
    </rPh>
    <rPh sb="10" eb="11">
      <t xml:space="preserve">ナド </t>
    </rPh>
    <phoneticPr fontId="1"/>
  </si>
  <si>
    <t>件</t>
    <rPh sb="0" eb="1">
      <t xml:space="preserve">ケン </t>
    </rPh>
    <phoneticPr fontId="1"/>
  </si>
  <si>
    <t>備考</t>
    <rPh sb="0" eb="2">
      <t xml:space="preserve">ビコウ </t>
    </rPh>
    <phoneticPr fontId="1"/>
  </si>
  <si>
    <t>啓発</t>
    <rPh sb="0" eb="2">
      <t xml:space="preserve">ケイハツ </t>
    </rPh>
    <phoneticPr fontId="1"/>
  </si>
  <si>
    <t>部門</t>
    <rPh sb="0" eb="2">
      <t xml:space="preserve">ブモン </t>
    </rPh>
    <phoneticPr fontId="1"/>
  </si>
  <si>
    <t>事務局</t>
    <rPh sb="0" eb="3">
      <t xml:space="preserve">ジムキョク </t>
    </rPh>
    <phoneticPr fontId="1"/>
  </si>
  <si>
    <t>啓発</t>
    <rPh sb="0" eb="1">
      <t xml:space="preserve">ケイハツ </t>
    </rPh>
    <phoneticPr fontId="1"/>
  </si>
  <si>
    <t>事務局</t>
    <rPh sb="0" eb="2">
      <t xml:space="preserve">ジムキョク </t>
    </rPh>
    <phoneticPr fontId="1"/>
  </si>
  <si>
    <t>事業</t>
    <rPh sb="0" eb="2">
      <t xml:space="preserve">ジギョウ </t>
    </rPh>
    <phoneticPr fontId="1"/>
  </si>
  <si>
    <t>情報発信</t>
    <rPh sb="0" eb="4">
      <t xml:space="preserve">ジョウホウハッシン </t>
    </rPh>
    <phoneticPr fontId="1"/>
  </si>
  <si>
    <t>定期広告出稿</t>
    <rPh sb="0" eb="4">
      <t xml:space="preserve">テイキコウコク </t>
    </rPh>
    <rPh sb="4" eb="6">
      <t xml:space="preserve">シュッコウ </t>
    </rPh>
    <phoneticPr fontId="1"/>
  </si>
  <si>
    <t>さくらインターネット</t>
    <phoneticPr fontId="1"/>
  </si>
  <si>
    <t>freee、ZOOM、Dropbox、メルマガシステム、会員管理システム</t>
    <rPh sb="28" eb="32">
      <t xml:space="preserve">カイインカンリ </t>
    </rPh>
    <phoneticPr fontId="1"/>
  </si>
  <si>
    <t>しかく、都難聴</t>
    <rPh sb="4" eb="5">
      <t xml:space="preserve">ト </t>
    </rPh>
    <rPh sb="5" eb="7">
      <t xml:space="preserve">ナンチョウ </t>
    </rPh>
    <phoneticPr fontId="1"/>
  </si>
  <si>
    <t>手話通訳・文字支援謝金</t>
    <rPh sb="0" eb="4">
      <t xml:space="preserve">シュワツウヤク </t>
    </rPh>
    <rPh sb="5" eb="9">
      <t xml:space="preserve">モジシエン </t>
    </rPh>
    <rPh sb="9" eb="11">
      <t xml:space="preserve">シャキン </t>
    </rPh>
    <phoneticPr fontId="1"/>
  </si>
  <si>
    <t>コミュニケーション支援</t>
  </si>
  <si>
    <t>地方講演</t>
    <rPh sb="0" eb="4">
      <t xml:space="preserve">チホウコウエン </t>
    </rPh>
    <phoneticPr fontId="1"/>
  </si>
  <si>
    <t>指導者（監修）</t>
    <rPh sb="0" eb="1">
      <t xml:space="preserve">シドウシャ </t>
    </rPh>
    <phoneticPr fontId="1"/>
  </si>
  <si>
    <t>出演者</t>
    <rPh sb="0" eb="1">
      <t xml:space="preserve">シュツエンシャ </t>
    </rPh>
    <phoneticPr fontId="1"/>
  </si>
  <si>
    <t>文具</t>
    <rPh sb="0" eb="2">
      <t xml:space="preserve">ブング </t>
    </rPh>
    <phoneticPr fontId="1"/>
  </si>
  <si>
    <t>コーディネーター</t>
    <phoneticPr fontId="1"/>
  </si>
  <si>
    <t>スタッフ</t>
    <phoneticPr fontId="1"/>
  </si>
  <si>
    <t>展示活動</t>
    <rPh sb="0" eb="1">
      <t xml:space="preserve">テンジカツドウ </t>
    </rPh>
    <phoneticPr fontId="1"/>
  </si>
  <si>
    <t>企画、随行、受託</t>
    <rPh sb="0" eb="2">
      <t xml:space="preserve">キカク </t>
    </rPh>
    <rPh sb="3" eb="5">
      <t xml:space="preserve">ズイコウ </t>
    </rPh>
    <rPh sb="6" eb="8">
      <t xml:space="preserve">ジュタク </t>
    </rPh>
    <phoneticPr fontId="1"/>
  </si>
  <si>
    <t>支出額合計</t>
    <rPh sb="0" eb="2">
      <t xml:space="preserve">シシュツ </t>
    </rPh>
    <rPh sb="2" eb="3">
      <t xml:space="preserve">ガク </t>
    </rPh>
    <rPh sb="3" eb="5">
      <t xml:space="preserve">ゴウケイ </t>
    </rPh>
    <phoneticPr fontId="1"/>
  </si>
  <si>
    <t xml:space="preserve">  収　入　額</t>
    <rPh sb="2" eb="3">
      <t>オサム</t>
    </rPh>
    <rPh sb="4" eb="5">
      <t>イリ</t>
    </rPh>
    <rPh sb="6" eb="7">
      <t>ガク</t>
    </rPh>
    <phoneticPr fontId="3"/>
  </si>
  <si>
    <t>舞台手話受託料</t>
    <rPh sb="0" eb="4">
      <t xml:space="preserve">ブタイシュワ </t>
    </rPh>
    <rPh sb="4" eb="7">
      <t xml:space="preserve">ジュタクリョウ </t>
    </rPh>
    <phoneticPr fontId="1"/>
  </si>
  <si>
    <t>文化庁受託料</t>
    <rPh sb="0" eb="3">
      <t xml:space="preserve">ブンカチョウ </t>
    </rPh>
    <rPh sb="3" eb="6">
      <t xml:space="preserve">ジュタクリョウ </t>
    </rPh>
    <phoneticPr fontId="1"/>
  </si>
  <si>
    <t>報告書等販売</t>
    <rPh sb="0" eb="3">
      <t xml:space="preserve">ホウコクショナド </t>
    </rPh>
    <rPh sb="3" eb="4">
      <t xml:space="preserve">ナド </t>
    </rPh>
    <rPh sb="4" eb="6">
      <t xml:space="preserve">ハンバイ </t>
    </rPh>
    <phoneticPr fontId="1"/>
  </si>
  <si>
    <t>舞台手話通訳</t>
    <rPh sb="0" eb="1">
      <t xml:space="preserve">ブタイシュワツウヤク </t>
    </rPh>
    <phoneticPr fontId="1"/>
  </si>
  <si>
    <t>舞台手話通訳受託料</t>
  </si>
  <si>
    <t>式</t>
  </si>
  <si>
    <t>名</t>
    <phoneticPr fontId="3"/>
  </si>
  <si>
    <t>ステ</t>
  </si>
  <si>
    <t>週</t>
  </si>
  <si>
    <t>info@ta-net.org</t>
    <phoneticPr fontId="3"/>
  </si>
  <si>
    <t>（事務担当者）</t>
    <rPh sb="1" eb="3">
      <t>ジム</t>
    </rPh>
    <rPh sb="3" eb="6">
      <t>タントウシャ</t>
    </rPh>
    <phoneticPr fontId="3"/>
  </si>
  <si>
    <t>（責任者）</t>
    <rPh sb="1" eb="4">
      <t>セキニンシャ</t>
    </rPh>
    <phoneticPr fontId="3"/>
  </si>
  <si>
    <t>連絡先（メールアドレス)</t>
    <rPh sb="0" eb="3">
      <t>レンラクサキ</t>
    </rPh>
    <phoneticPr fontId="3"/>
  </si>
  <si>
    <t>連絡先（電話番号)</t>
    <rPh sb="0" eb="3">
      <t>レンラクサキ</t>
    </rPh>
    <rPh sb="4" eb="6">
      <t>デンワ</t>
    </rPh>
    <rPh sb="6" eb="8">
      <t>バンゴウ</t>
    </rPh>
    <phoneticPr fontId="3"/>
  </si>
  <si>
    <t>氏名</t>
    <rPh sb="0" eb="2">
      <t>シメイ</t>
    </rPh>
    <phoneticPr fontId="3"/>
  </si>
  <si>
    <t>役職名</t>
    <rPh sb="0" eb="3">
      <t>ヤクショクメイショクメイ</t>
    </rPh>
    <phoneticPr fontId="3"/>
  </si>
  <si>
    <t>【経理担当者】（責任者については、本委託業務に係る経理責任者。事務担当者は、実際に文化庁との窓口となる者）</t>
    <rPh sb="1" eb="6">
      <t>ケイリタントウシャ</t>
    </rPh>
    <phoneticPr fontId="3"/>
  </si>
  <si>
    <t>支援者養成</t>
    <rPh sb="0" eb="1">
      <t>シエンセィア</t>
    </rPh>
    <phoneticPr fontId="1"/>
  </si>
  <si>
    <t>啓発</t>
    <rPh sb="0" eb="2">
      <t>ケイハテゥ</t>
    </rPh>
    <phoneticPr fontId="1"/>
  </si>
  <si>
    <t>点</t>
  </si>
  <si>
    <t>手話通訳（1回につき2時間）</t>
    <rPh sb="0" eb="4">
      <t>シュワ</t>
    </rPh>
    <rPh sb="4" eb="5">
      <t>（1カイニツキ</t>
    </rPh>
    <rPh sb="6" eb="7">
      <t>カイ</t>
    </rPh>
    <phoneticPr fontId="1"/>
  </si>
  <si>
    <t>文字支援（1回につき2時間）</t>
    <rPh sb="0" eb="4">
      <t>モジ</t>
    </rPh>
    <rPh sb="4" eb="5">
      <t>（1カイニツキ</t>
    </rPh>
    <rPh sb="6" eb="7">
      <t>カイ</t>
    </rPh>
    <phoneticPr fontId="1"/>
  </si>
  <si>
    <t>合計</t>
    <rPh sb="0" eb="2">
      <t>ゴウケイ</t>
    </rPh>
    <phoneticPr fontId="3"/>
  </si>
  <si>
    <t>自己負担金</t>
    <rPh sb="0" eb="5">
      <t>ジコフタンキン</t>
    </rPh>
    <phoneticPr fontId="3"/>
  </si>
  <si>
    <t>研修参加費</t>
    <phoneticPr fontId="3"/>
  </si>
  <si>
    <t>メゾン受託料</t>
  </si>
  <si>
    <t>)</t>
    <phoneticPr fontId="3"/>
  </si>
  <si>
    <t>インボイス影響額 経過措置の適用：有(</t>
    <rPh sb="17" eb="18">
      <t>アリ</t>
    </rPh>
    <phoneticPr fontId="9"/>
  </si>
  <si>
    <t>インボイス影響額 経過措置の適用：無(</t>
    <phoneticPr fontId="9"/>
  </si>
  <si>
    <t>）×</t>
  </si>
  <si>
    <t>消費税相当額</t>
    <phoneticPr fontId="3"/>
  </si>
  <si>
    <t>泊</t>
  </si>
  <si>
    <t>取組③行事保険：研修</t>
  </si>
  <si>
    <t>取組②③行事保険：舞台手話通訳実践</t>
  </si>
  <si>
    <t>取組①行事保険：メゾン</t>
  </si>
  <si>
    <t>取組⑤成果報告書作成・印刷・発送作業</t>
  </si>
  <si>
    <t>取組⑤成果報告会映像製作料</t>
  </si>
  <si>
    <t>取組⑤成果報告会登壇料</t>
  </si>
  <si>
    <t>枚</t>
  </si>
  <si>
    <t>取組⑤チラシ印刷（大会2、メゾン、実践２）</t>
    <phoneticPr fontId="3"/>
  </si>
  <si>
    <t>取組⑤聴覚障害者情報提供施設への出前研修会</t>
  </si>
  <si>
    <t>取組⑤啓発用展示パネル制作</t>
  </si>
  <si>
    <t>取組⑤全国ろうあ者大会広告出稿</t>
  </si>
  <si>
    <t>取組④研修：講師料</t>
  </si>
  <si>
    <t>取組④研修会参加費補助</t>
  </si>
  <si>
    <t>取組②③コーディネート料</t>
  </si>
  <si>
    <t>取組②③モニター料</t>
  </si>
  <si>
    <t>取組②③アシスタント料</t>
  </si>
  <si>
    <t>取組②③手話監修料</t>
  </si>
  <si>
    <t>取組②③舞台手話通訳　現場稽古料</t>
  </si>
  <si>
    <t>取組②③手話告知動画出演料</t>
  </si>
  <si>
    <t>取組②③舞台手話通訳出演料</t>
  </si>
  <si>
    <t>取組①現場アシスタント（研修）</t>
  </si>
  <si>
    <t>取組①ワークショップモニター料（盲・ろう・難聴）</t>
  </si>
  <si>
    <t>取組①ワークショップアシスタント料</t>
  </si>
  <si>
    <t>取組①ワークショップ講師料</t>
  </si>
  <si>
    <t>取組①トーク登壇料</t>
  </si>
  <si>
    <t>取組①舞台手話通訳出演料</t>
    <rPh sb="9" eb="11">
      <t>シュツエン</t>
    </rPh>
    <phoneticPr fontId="22"/>
  </si>
  <si>
    <t>取組①音声ガイド料</t>
  </si>
  <si>
    <t>取組①出演料</t>
  </si>
  <si>
    <t>取組①トーク文字支援料</t>
  </si>
  <si>
    <t>取組①メゾン専任手話通訳料</t>
  </si>
  <si>
    <t>取組①字幕オペレーター作業料</t>
  </si>
  <si>
    <t>取組①照明作業料（助手含む）</t>
  </si>
  <si>
    <t>取組①音響作業料</t>
  </si>
  <si>
    <t>取組①舞台監督料</t>
  </si>
  <si>
    <t>取組①演出助手スタッフ料</t>
  </si>
  <si>
    <t>取組①演出料・上演料</t>
  </si>
  <si>
    <t>文字支援（会議など）</t>
  </si>
  <si>
    <t>手話通訳（会議など）</t>
  </si>
  <si>
    <t>取組⑤成果報告書送料</t>
  </si>
  <si>
    <t>箱</t>
  </si>
  <si>
    <t>取組⑤ブース出展備品送料（全難聴福祉大会　広島）</t>
  </si>
  <si>
    <t>取組⑤ブース出展備品送料（全国ろうあ者大会　和歌山）</t>
  </si>
  <si>
    <t>取組①メゾン：大道具運搬送料（ハコベル）</t>
  </si>
  <si>
    <t>取組①小道具（メゾン）</t>
  </si>
  <si>
    <t>取組⑤成果報告会会場費</t>
  </si>
  <si>
    <t>取組⑤ブース出展料（全難聴福祉大会）</t>
  </si>
  <si>
    <t>取組⑤ブース出展料（全国ろうあ者大会）</t>
  </si>
  <si>
    <t>取組⑤交通費：展示スタッフ　全難聴福祉大会（広島）</t>
  </si>
  <si>
    <t>取組⑤交通費：展示スタッフ　全国ろうあ者大会（和歌山）</t>
  </si>
  <si>
    <t>取組⑤宿泊費：展示スタッフ</t>
  </si>
  <si>
    <t>取組④交通費：研修現地視察（大阪）</t>
    <rPh sb="7" eb="9">
      <t>ケンシュウ</t>
    </rPh>
    <rPh sb="14" eb="16">
      <t>オオサカ</t>
    </rPh>
    <phoneticPr fontId="22"/>
  </si>
  <si>
    <t>取組④宿泊費：研修現地視察（大阪）</t>
    <rPh sb="14" eb="16">
      <t>オオサカ</t>
    </rPh>
    <phoneticPr fontId="22"/>
  </si>
  <si>
    <t>取組④交通費：研修（講師・事務局）</t>
  </si>
  <si>
    <t>取組④宿泊費：研修（講師・事務局）</t>
  </si>
  <si>
    <t>取組③交通費：舞台手話通訳実践団体公募（大阪・仮）</t>
    <rPh sb="23" eb="24">
      <t>カリ</t>
    </rPh>
    <phoneticPr fontId="22"/>
  </si>
  <si>
    <t>取組③宿泊費：舞台手話通訳実践団体公募</t>
  </si>
  <si>
    <t>取組②交通費：舞台手話通訳実践現地視察（兵庫・豊岡）</t>
  </si>
  <si>
    <t>取組②宿泊費：舞台手話通訳実践現地視察（兵庫・豊岡）</t>
  </si>
  <si>
    <t>取組②交通費：舞台手話通訳実践（兵庫・豊岡）</t>
  </si>
  <si>
    <t>取組②宿泊費：舞台手話通訳実践（兵庫・豊岡）</t>
  </si>
  <si>
    <t>取組①交通費：メゾン現地視察（新潟）</t>
  </si>
  <si>
    <t>取組①宿泊費：メゾン現地視察（新潟）</t>
    <rPh sb="10" eb="14">
      <t>ゲンチシサツ</t>
    </rPh>
    <phoneticPr fontId="22"/>
  </si>
  <si>
    <t>取組①交通費：メゾン（新潟）</t>
  </si>
  <si>
    <t>取組①宿泊費：メゾン（新潟）</t>
  </si>
  <si>
    <t>事務局長（事業統括）</t>
  </si>
  <si>
    <t>事務局職員（事業補佐、経理、広報）</t>
  </si>
  <si>
    <t>事務局職員（事業進行）</t>
  </si>
  <si>
    <t>事務局</t>
    <rPh sb="0" eb="3">
      <t>ジムキョク</t>
    </rPh>
    <phoneticPr fontId="3"/>
  </si>
  <si>
    <t>同上</t>
    <rPh sb="0" eb="2">
      <t>ドウジョウ</t>
    </rPh>
    <phoneticPr fontId="3"/>
  </si>
  <si>
    <t>ろう者のためメールでお願いします</t>
    <rPh sb="2" eb="3">
      <t>シャ</t>
    </rPh>
    <rPh sb="11" eb="12">
      <t>ネガ</t>
    </rPh>
    <phoneticPr fontId="3"/>
  </si>
  <si>
    <t>石川絵理</t>
    <rPh sb="0" eb="4">
      <t>イシカワエリ</t>
    </rPh>
    <phoneticPr fontId="3"/>
  </si>
  <si>
    <t>団体</t>
    <rPh sb="0" eb="2">
      <t>ダンタイ</t>
    </rPh>
    <phoneticPr fontId="1"/>
  </si>
  <si>
    <t>支援者養成</t>
    <rPh sb="0" eb="5">
      <t>シエンセィア</t>
    </rPh>
    <phoneticPr fontId="1"/>
  </si>
  <si>
    <t>文化庁</t>
    <rPh sb="0" eb="3">
      <t>ブンカ</t>
    </rPh>
    <phoneticPr fontId="1"/>
  </si>
  <si>
    <t>旅費</t>
    <rPh sb="0" eb="2">
      <t>リョヒ</t>
    </rPh>
    <phoneticPr fontId="1"/>
  </si>
  <si>
    <t>観劇支援</t>
    <rPh sb="0" eb="1">
      <t>カンゲキス</t>
    </rPh>
    <phoneticPr fontId="1"/>
  </si>
  <si>
    <t>観劇支援</t>
    <rPh sb="0" eb="4">
      <t>カンゲキ</t>
    </rPh>
    <phoneticPr fontId="1"/>
  </si>
  <si>
    <t>舞台手話通訳者出演料</t>
    <rPh sb="0" eb="2">
      <t>ブタイ</t>
    </rPh>
    <rPh sb="2" eb="7">
      <t>sy</t>
    </rPh>
    <rPh sb="7" eb="10">
      <t>シュツエンリョウ</t>
    </rPh>
    <phoneticPr fontId="1"/>
  </si>
  <si>
    <t>件</t>
    <rPh sb="0" eb="1">
      <t>ケn</t>
    </rPh>
    <phoneticPr fontId="1"/>
  </si>
  <si>
    <t>手話監修料</t>
    <rPh sb="0" eb="4">
      <t>シュワ</t>
    </rPh>
    <rPh sb="4" eb="5">
      <t>リョウ</t>
    </rPh>
    <phoneticPr fontId="1"/>
  </si>
  <si>
    <t>名</t>
    <rPh sb="0" eb="1">
      <t>メイ</t>
    </rPh>
    <phoneticPr fontId="1"/>
  </si>
  <si>
    <t>コーディネート料</t>
    <phoneticPr fontId="1"/>
  </si>
  <si>
    <t>モニター料</t>
    <phoneticPr fontId="1"/>
  </si>
  <si>
    <t>稽古アシスタント料</t>
    <rPh sb="0" eb="2">
      <t>ケイコ</t>
    </rPh>
    <rPh sb="8" eb="9">
      <t>リョウ</t>
    </rPh>
    <phoneticPr fontId="1"/>
  </si>
  <si>
    <t>地方講演</t>
    <rPh sb="0" eb="1">
      <t>チホウ</t>
    </rPh>
    <phoneticPr fontId="1"/>
  </si>
  <si>
    <t>支援者養成</t>
    <rPh sb="0" eb="3">
      <t>シエンセィア</t>
    </rPh>
    <rPh sb="3" eb="5">
      <t>ヨウセイ</t>
    </rPh>
    <phoneticPr fontId="1"/>
  </si>
  <si>
    <t>サポート講座講師</t>
    <rPh sb="6" eb="8">
      <t>コウセィ</t>
    </rPh>
    <phoneticPr fontId="1"/>
  </si>
  <si>
    <t>サポート講座の手話通訳</t>
    <rPh sb="7" eb="11">
      <t>シュワ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</si>
</sst>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5">
    <font>
      <sz val="12"/>
      <color theme="1"/>
      <name val="Yu Gothic"/>
      <family val="2"/>
      <charset val="128"/>
      <scheme val="minor"/>
    </font>
    <font>
      <sz val="6"/>
      <name val="Yu Gothic"/>
      <family val="2"/>
      <charset val="128"/>
      <scheme val="minor"/>
    </font>
    <font>
      <sz val="10"/>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11"/>
      <color theme="1"/>
      <name val="Yu Gothic"/>
      <family val="2"/>
      <scheme val="minor"/>
    </font>
    <font>
      <b/>
      <sz val="12"/>
      <color theme="1"/>
      <name val="Yu Gothic"/>
      <family val="2"/>
      <charset val="128"/>
      <scheme val="minor"/>
    </font>
    <font>
      <sz val="11"/>
      <name val="ＭＳ Ｐゴシック"/>
      <family val="3"/>
      <charset val="128"/>
    </font>
    <font>
      <b/>
      <sz val="11"/>
      <name val="ＭＳ Ｐゴシック"/>
      <family val="3"/>
      <charset val="128"/>
    </font>
    <font>
      <b/>
      <sz val="12"/>
      <color rgb="FFFF0000"/>
      <name val="ＭＳ Ｐゴシック"/>
      <family val="3"/>
      <charset val="128"/>
    </font>
    <font>
      <b/>
      <sz val="11"/>
      <name val="ＭＳ Ｐゴシック"/>
      <family val="2"/>
      <charset val="128"/>
    </font>
    <font>
      <sz val="11"/>
      <name val="ＭＳ Ｐゴシック"/>
      <family val="2"/>
      <charset val="128"/>
    </font>
    <font>
      <b/>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b/>
      <u/>
      <sz val="11"/>
      <color rgb="FFFF0000"/>
      <name val="ＭＳ Ｐゴシック"/>
      <family val="3"/>
      <charset val="128"/>
    </font>
    <font>
      <sz val="10"/>
      <name val="ＭＳ Ｐゴシック"/>
      <family val="2"/>
      <charset val="128"/>
    </font>
    <font>
      <b/>
      <sz val="8"/>
      <name val="ＭＳ Ｐゴシック"/>
      <family val="2"/>
      <charset val="128"/>
    </font>
    <font>
      <b/>
      <sz val="11"/>
      <color theme="1"/>
      <name val="MS PGothic"/>
      <family val="3"/>
      <charset val="128"/>
    </font>
    <font>
      <sz val="11"/>
      <color theme="1"/>
      <name val="MS PGothic"/>
      <family val="3"/>
      <charset val="128"/>
    </font>
    <font>
      <sz val="12"/>
      <color rgb="FF000000"/>
      <name val="Yu Gothic"/>
      <family val="3"/>
      <charset val="128"/>
      <scheme val="minor"/>
    </font>
    <font>
      <sz val="18"/>
      <color theme="3"/>
      <name val="Yu Gothic Light"/>
      <family val="2"/>
      <charset val="128"/>
      <scheme val="major"/>
    </font>
    <font>
      <b/>
      <sz val="11"/>
      <color theme="1"/>
      <name val="ＭＳ Ｐ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indexed="27"/>
        <bgColor indexed="64"/>
      </patternFill>
    </fill>
    <fill>
      <patternFill patternType="solid">
        <fgColor indexed="22"/>
        <bgColor indexed="64"/>
      </patternFill>
    </fill>
    <fill>
      <patternFill patternType="solid">
        <fgColor theme="0" tint="-0.249977111117893"/>
        <bgColor indexed="64"/>
      </patternFill>
    </fill>
    <fill>
      <patternFill patternType="solid">
        <fgColor indexed="41"/>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34998626667073579"/>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auto="1"/>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medium">
        <color indexed="64"/>
      </top>
      <bottom/>
      <diagonal/>
    </border>
  </borders>
  <cellStyleXfs count="10">
    <xf numFmtId="0" fontId="0" fillId="0" borderId="0"/>
    <xf numFmtId="38"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414">
    <xf numFmtId="0" fontId="0" fillId="0" borderId="0" xfId="0"/>
    <xf numFmtId="0" fontId="0" fillId="0" borderId="1" xfId="0" applyBorder="1" applyAlignment="1">
      <alignment vertical="center" wrapText="1"/>
    </xf>
    <xf numFmtId="0" fontId="9" fillId="0" borderId="0" xfId="4" applyFont="1" applyAlignment="1">
      <alignment vertical="center"/>
    </xf>
    <xf numFmtId="38" fontId="9" fillId="0" borderId="0" xfId="5" applyFont="1" applyAlignment="1">
      <alignment horizontal="center" vertical="center"/>
    </xf>
    <xf numFmtId="38" fontId="9" fillId="0" borderId="0" xfId="5" applyFont="1" applyAlignment="1">
      <alignment vertical="center"/>
    </xf>
    <xf numFmtId="0" fontId="8" fillId="0" borderId="0" xfId="4" applyAlignment="1">
      <alignment horizontal="center" vertical="center"/>
    </xf>
    <xf numFmtId="0" fontId="8" fillId="0" borderId="0" xfId="4" applyAlignment="1">
      <alignment vertical="center"/>
    </xf>
    <xf numFmtId="0" fontId="8" fillId="0" borderId="0" xfId="4" applyAlignment="1">
      <alignment vertical="center" shrinkToFit="1"/>
    </xf>
    <xf numFmtId="0" fontId="5" fillId="0" borderId="0" xfId="6" applyFont="1">
      <alignment vertical="center"/>
    </xf>
    <xf numFmtId="0" fontId="5" fillId="0" borderId="13" xfId="6" applyFont="1" applyBorder="1">
      <alignment vertical="center"/>
    </xf>
    <xf numFmtId="0" fontId="5" fillId="0" borderId="17" xfId="6" applyFont="1" applyBorder="1">
      <alignment vertical="center"/>
    </xf>
    <xf numFmtId="0" fontId="5" fillId="0" borderId="18" xfId="6" applyFont="1" applyBorder="1">
      <alignment vertical="center"/>
    </xf>
    <xf numFmtId="0" fontId="5" fillId="0" borderId="18" xfId="6" applyFont="1" applyBorder="1" applyAlignment="1">
      <alignment horizontal="center" vertical="center"/>
    </xf>
    <xf numFmtId="0" fontId="5" fillId="0" borderId="19" xfId="6" applyFont="1" applyBorder="1">
      <alignment vertical="center"/>
    </xf>
    <xf numFmtId="0" fontId="5" fillId="0" borderId="20" xfId="6" applyFont="1" applyBorder="1">
      <alignment vertical="center"/>
    </xf>
    <xf numFmtId="0" fontId="5" fillId="0" borderId="11" xfId="6" applyFont="1" applyBorder="1">
      <alignment vertical="center"/>
    </xf>
    <xf numFmtId="0" fontId="2" fillId="0" borderId="2" xfId="6" applyFont="1" applyBorder="1" applyAlignment="1">
      <alignment horizontal="right" vertical="center"/>
    </xf>
    <xf numFmtId="0" fontId="5" fillId="0" borderId="8" xfId="6" applyFont="1" applyBorder="1">
      <alignment vertical="center"/>
    </xf>
    <xf numFmtId="0" fontId="5" fillId="0" borderId="1" xfId="6" applyFont="1" applyBorder="1" applyAlignment="1">
      <alignment horizontal="center" vertical="center"/>
    </xf>
    <xf numFmtId="0" fontId="5" fillId="0" borderId="4" xfId="6" applyFont="1" applyBorder="1">
      <alignment vertical="center"/>
    </xf>
    <xf numFmtId="0" fontId="5" fillId="0" borderId="0" xfId="6" applyFont="1" applyAlignment="1">
      <alignment horizontal="right" vertical="center"/>
    </xf>
    <xf numFmtId="38" fontId="9" fillId="0" borderId="0" xfId="5" applyFont="1" applyFill="1" applyBorder="1" applyAlignment="1">
      <alignment horizontal="center" vertical="center"/>
    </xf>
    <xf numFmtId="38" fontId="9" fillId="0" borderId="0" xfId="5" applyFont="1" applyFill="1" applyBorder="1" applyAlignment="1">
      <alignment vertical="center"/>
    </xf>
    <xf numFmtId="38" fontId="9" fillId="0" borderId="0" xfId="5" applyFont="1" applyBorder="1" applyAlignment="1">
      <alignment vertical="center"/>
    </xf>
    <xf numFmtId="0" fontId="4" fillId="0" borderId="0" xfId="4" applyFont="1" applyAlignment="1">
      <alignment vertical="center"/>
    </xf>
    <xf numFmtId="38" fontId="9" fillId="0" borderId="25" xfId="5" applyFont="1" applyFill="1" applyBorder="1" applyAlignment="1">
      <alignment horizontal="center" vertical="center"/>
    </xf>
    <xf numFmtId="38" fontId="9" fillId="4" borderId="26" xfId="5" applyFont="1" applyFill="1" applyBorder="1" applyAlignment="1">
      <alignment vertical="center"/>
    </xf>
    <xf numFmtId="38" fontId="9" fillId="0" borderId="27" xfId="5" applyFont="1" applyBorder="1" applyAlignment="1">
      <alignment vertical="center"/>
    </xf>
    <xf numFmtId="0" fontId="8" fillId="0" borderId="27" xfId="4" applyBorder="1" applyAlignment="1">
      <alignment horizontal="center" vertical="center"/>
    </xf>
    <xf numFmtId="0" fontId="8" fillId="0" borderId="28" xfId="4" applyBorder="1" applyAlignment="1">
      <alignment vertical="center"/>
    </xf>
    <xf numFmtId="0" fontId="8" fillId="0" borderId="29" xfId="4" applyBorder="1" applyAlignment="1">
      <alignment horizontal="center" vertical="center"/>
    </xf>
    <xf numFmtId="0" fontId="8" fillId="0" borderId="30" xfId="4" applyBorder="1" applyAlignment="1">
      <alignment vertical="center" shrinkToFit="1"/>
    </xf>
    <xf numFmtId="0" fontId="9" fillId="5" borderId="30" xfId="4" applyFont="1" applyFill="1" applyBorder="1" applyAlignment="1">
      <alignment vertical="center"/>
    </xf>
    <xf numFmtId="38" fontId="9" fillId="7" borderId="32" xfId="5" applyFont="1" applyFill="1" applyBorder="1" applyAlignment="1">
      <alignment vertical="center"/>
    </xf>
    <xf numFmtId="0" fontId="9" fillId="5" borderId="35" xfId="4" applyFont="1" applyFill="1" applyBorder="1" applyAlignment="1">
      <alignment vertical="center"/>
    </xf>
    <xf numFmtId="0" fontId="9" fillId="5" borderId="36" xfId="4" applyFont="1" applyFill="1" applyBorder="1" applyAlignment="1">
      <alignment vertical="center"/>
    </xf>
    <xf numFmtId="38" fontId="9" fillId="0" borderId="37" xfId="5" applyFont="1" applyFill="1" applyBorder="1" applyAlignment="1">
      <alignment horizontal="center" vertical="center"/>
    </xf>
    <xf numFmtId="38" fontId="9" fillId="0" borderId="38" xfId="5" applyFont="1" applyFill="1" applyBorder="1" applyAlignment="1">
      <alignment vertical="center"/>
    </xf>
    <xf numFmtId="0" fontId="8" fillId="0" borderId="40" xfId="4" applyBorder="1" applyAlignment="1">
      <alignment vertical="center"/>
    </xf>
    <xf numFmtId="0" fontId="8" fillId="0" borderId="39" xfId="4" applyBorder="1" applyAlignment="1">
      <alignment horizontal="center" vertical="center"/>
    </xf>
    <xf numFmtId="0" fontId="8" fillId="0" borderId="41" xfId="4" applyBorder="1" applyAlignment="1">
      <alignment horizontal="center" vertical="center"/>
    </xf>
    <xf numFmtId="0" fontId="0" fillId="0" borderId="42" xfId="4" applyFont="1" applyBorder="1" applyAlignment="1">
      <alignment vertical="center" shrinkToFit="1"/>
    </xf>
    <xf numFmtId="0" fontId="9" fillId="5" borderId="0" xfId="4" applyFont="1" applyFill="1" applyAlignment="1">
      <alignment vertical="center"/>
    </xf>
    <xf numFmtId="0" fontId="9" fillId="5" borderId="43" xfId="4" applyFont="1" applyFill="1" applyBorder="1" applyAlignment="1">
      <alignment vertical="center"/>
    </xf>
    <xf numFmtId="0" fontId="0" fillId="0" borderId="9" xfId="4" applyFont="1" applyBorder="1" applyAlignment="1">
      <alignment horizontal="center" vertical="center"/>
    </xf>
    <xf numFmtId="0" fontId="8" fillId="0" borderId="8" xfId="4" applyBorder="1" applyAlignment="1">
      <alignment vertical="center"/>
    </xf>
    <xf numFmtId="0" fontId="0" fillId="0" borderId="0" xfId="4" applyFont="1" applyAlignment="1">
      <alignment horizontal="center" vertical="center"/>
    </xf>
    <xf numFmtId="0" fontId="0" fillId="0" borderId="43" xfId="4" applyFont="1" applyBorder="1" applyAlignment="1">
      <alignment vertical="center" shrinkToFit="1"/>
    </xf>
    <xf numFmtId="38" fontId="9" fillId="0" borderId="44" xfId="5" applyFont="1" applyFill="1" applyBorder="1" applyAlignment="1">
      <alignment horizontal="center" vertical="center"/>
    </xf>
    <xf numFmtId="0" fontId="0" fillId="0" borderId="45" xfId="4" applyFont="1" applyBorder="1" applyAlignment="1">
      <alignment horizontal="center" vertical="center"/>
    </xf>
    <xf numFmtId="0" fontId="8" fillId="0" borderId="46" xfId="4" applyBorder="1" applyAlignment="1">
      <alignment vertical="center"/>
    </xf>
    <xf numFmtId="0" fontId="8" fillId="0" borderId="47" xfId="4" applyBorder="1" applyAlignment="1">
      <alignment vertical="center"/>
    </xf>
    <xf numFmtId="0" fontId="0" fillId="0" borderId="48" xfId="4" applyFont="1" applyBorder="1" applyAlignment="1">
      <alignment horizontal="center" vertical="center"/>
    </xf>
    <xf numFmtId="0" fontId="0" fillId="0" borderId="49" xfId="4" applyFont="1" applyBorder="1" applyAlignment="1">
      <alignment vertical="center" shrinkToFit="1"/>
    </xf>
    <xf numFmtId="0" fontId="9" fillId="5" borderId="50" xfId="4" applyFont="1" applyFill="1" applyBorder="1" applyAlignment="1">
      <alignment vertical="center"/>
    </xf>
    <xf numFmtId="0" fontId="9" fillId="5" borderId="51" xfId="4" applyFont="1" applyFill="1" applyBorder="1" applyAlignment="1">
      <alignment vertical="center"/>
    </xf>
    <xf numFmtId="0" fontId="9" fillId="5" borderId="52" xfId="4" applyFont="1" applyFill="1" applyBorder="1" applyAlignment="1">
      <alignment vertical="center"/>
    </xf>
    <xf numFmtId="38" fontId="9" fillId="0" borderId="53" xfId="5" applyFont="1" applyFill="1" applyBorder="1" applyAlignment="1">
      <alignment horizontal="center" vertical="center"/>
    </xf>
    <xf numFmtId="38" fontId="9" fillId="4" borderId="53" xfId="5" applyFont="1" applyFill="1" applyBorder="1" applyAlignment="1">
      <alignment vertical="center"/>
    </xf>
    <xf numFmtId="38" fontId="9" fillId="0" borderId="54" xfId="5" applyFont="1" applyBorder="1" applyAlignment="1">
      <alignment vertical="center"/>
    </xf>
    <xf numFmtId="0" fontId="8" fillId="0" borderId="55" xfId="4" applyBorder="1" applyAlignment="1">
      <alignment horizontal="center" vertical="center"/>
    </xf>
    <xf numFmtId="0" fontId="8" fillId="0" borderId="56" xfId="4" applyBorder="1" applyAlignment="1">
      <alignment vertical="center"/>
    </xf>
    <xf numFmtId="0" fontId="8" fillId="0" borderId="54" xfId="4" applyBorder="1" applyAlignment="1">
      <alignment horizontal="center" vertical="center"/>
    </xf>
    <xf numFmtId="0" fontId="8" fillId="0" borderId="54" xfId="4" applyBorder="1" applyAlignment="1">
      <alignment vertical="center"/>
    </xf>
    <xf numFmtId="0" fontId="8" fillId="0" borderId="57" xfId="4" applyBorder="1" applyAlignment="1">
      <alignment vertical="center" shrinkToFit="1"/>
    </xf>
    <xf numFmtId="38" fontId="9" fillId="0" borderId="60" xfId="5" applyFont="1" applyBorder="1" applyAlignment="1">
      <alignment horizontal="center" vertical="center"/>
    </xf>
    <xf numFmtId="38" fontId="9" fillId="7" borderId="61" xfId="5" applyFont="1" applyFill="1" applyBorder="1" applyAlignment="1">
      <alignment vertical="center"/>
    </xf>
    <xf numFmtId="38" fontId="9" fillId="0" borderId="62" xfId="5" applyFont="1" applyBorder="1" applyAlignment="1">
      <alignment vertical="center"/>
    </xf>
    <xf numFmtId="0" fontId="8" fillId="0" borderId="63" xfId="4" applyBorder="1" applyAlignment="1">
      <alignment horizontal="center" vertical="center"/>
    </xf>
    <xf numFmtId="0" fontId="8" fillId="0" borderId="64" xfId="4" applyBorder="1" applyAlignment="1">
      <alignment vertical="center"/>
    </xf>
    <xf numFmtId="0" fontId="9" fillId="0" borderId="64" xfId="4" applyFont="1" applyBorder="1" applyAlignment="1">
      <alignment vertical="center"/>
    </xf>
    <xf numFmtId="0" fontId="9" fillId="0" borderId="65" xfId="4" applyFont="1" applyBorder="1" applyAlignment="1">
      <alignment horizontal="right" vertical="center" shrinkToFit="1"/>
    </xf>
    <xf numFmtId="38" fontId="9" fillId="0" borderId="61" xfId="5" applyFont="1" applyFill="1" applyBorder="1" applyAlignment="1">
      <alignment horizontal="center" vertical="center"/>
    </xf>
    <xf numFmtId="38" fontId="9" fillId="4" borderId="61" xfId="5" applyFont="1" applyFill="1" applyBorder="1" applyAlignment="1">
      <alignment vertical="center"/>
    </xf>
    <xf numFmtId="38" fontId="9" fillId="0" borderId="68" xfId="5" applyFont="1" applyBorder="1" applyAlignment="1">
      <alignment vertical="center"/>
    </xf>
    <xf numFmtId="0" fontId="8" fillId="0" borderId="69" xfId="4" applyBorder="1" applyAlignment="1">
      <alignment horizontal="center" vertical="center"/>
    </xf>
    <xf numFmtId="0" fontId="8" fillId="0" borderId="70" xfId="4" applyBorder="1" applyAlignment="1">
      <alignment vertical="center"/>
    </xf>
    <xf numFmtId="0" fontId="8" fillId="0" borderId="68" xfId="4" applyBorder="1" applyAlignment="1">
      <alignment horizontal="center" vertical="center"/>
    </xf>
    <xf numFmtId="0" fontId="8" fillId="0" borderId="68" xfId="4" applyBorder="1" applyAlignment="1">
      <alignment vertical="center"/>
    </xf>
    <xf numFmtId="0" fontId="8" fillId="0" borderId="71" xfId="4" applyBorder="1" applyAlignment="1">
      <alignment vertical="center" shrinkToFit="1"/>
    </xf>
    <xf numFmtId="38" fontId="9" fillId="0" borderId="2" xfId="5" applyFont="1" applyFill="1" applyBorder="1" applyAlignment="1">
      <alignment horizontal="center" vertical="center"/>
    </xf>
    <xf numFmtId="38" fontId="9" fillId="0" borderId="2" xfId="5" applyFont="1" applyFill="1" applyBorder="1" applyAlignment="1">
      <alignment vertical="center"/>
    </xf>
    <xf numFmtId="0" fontId="8" fillId="0" borderId="9" xfId="4" applyBorder="1" applyAlignment="1">
      <alignment horizontal="center" vertical="center"/>
    </xf>
    <xf numFmtId="0" fontId="9" fillId="0" borderId="74" xfId="4" applyFont="1" applyBorder="1" applyAlignment="1">
      <alignment horizontal="center" vertical="center" shrinkToFit="1"/>
    </xf>
    <xf numFmtId="0" fontId="9" fillId="5" borderId="75" xfId="4" applyFont="1" applyFill="1" applyBorder="1" applyAlignment="1">
      <alignment horizontal="left" vertical="center"/>
    </xf>
    <xf numFmtId="0" fontId="9" fillId="5" borderId="0" xfId="4" applyFont="1" applyFill="1" applyAlignment="1">
      <alignment horizontal="left" vertical="center"/>
    </xf>
    <xf numFmtId="0" fontId="9" fillId="5" borderId="43" xfId="4" applyFont="1" applyFill="1" applyBorder="1" applyAlignment="1">
      <alignment horizontal="left" vertical="center"/>
    </xf>
    <xf numFmtId="0" fontId="9" fillId="5" borderId="77" xfId="4" applyFont="1" applyFill="1" applyBorder="1" applyAlignment="1">
      <alignment vertical="center"/>
    </xf>
    <xf numFmtId="38" fontId="9" fillId="0" borderId="38" xfId="5" applyFont="1" applyFill="1" applyBorder="1" applyAlignment="1">
      <alignment horizontal="center" vertical="center"/>
    </xf>
    <xf numFmtId="38" fontId="9" fillId="0" borderId="79" xfId="5" applyFont="1" applyFill="1" applyBorder="1" applyAlignment="1">
      <alignment vertical="center"/>
    </xf>
    <xf numFmtId="0" fontId="8" fillId="0" borderId="80" xfId="4" applyBorder="1" applyAlignment="1">
      <alignment horizontal="center" vertical="center"/>
    </xf>
    <xf numFmtId="0" fontId="8" fillId="0" borderId="79" xfId="4" applyBorder="1" applyAlignment="1">
      <alignment horizontal="center" vertical="center"/>
    </xf>
    <xf numFmtId="0" fontId="8" fillId="0" borderId="79" xfId="4" applyBorder="1" applyAlignment="1">
      <alignment vertical="center"/>
    </xf>
    <xf numFmtId="0" fontId="9" fillId="5" borderId="75" xfId="4" applyFont="1" applyFill="1" applyBorder="1" applyAlignment="1">
      <alignment horizontal="center" vertical="center"/>
    </xf>
    <xf numFmtId="0" fontId="9" fillId="5" borderId="43" xfId="4" applyFont="1" applyFill="1" applyBorder="1" applyAlignment="1">
      <alignment horizontal="center" vertical="center"/>
    </xf>
    <xf numFmtId="38" fontId="9" fillId="0" borderId="81" xfId="5" applyFont="1" applyFill="1" applyBorder="1" applyAlignment="1">
      <alignment horizontal="center" vertical="center"/>
    </xf>
    <xf numFmtId="38" fontId="9" fillId="0" borderId="81" xfId="5" applyFont="1" applyFill="1" applyBorder="1" applyAlignment="1">
      <alignment vertical="center"/>
    </xf>
    <xf numFmtId="38" fontId="9" fillId="0" borderId="82" xfId="5" applyFont="1" applyFill="1" applyBorder="1" applyAlignment="1">
      <alignment vertical="center"/>
    </xf>
    <xf numFmtId="0" fontId="0" fillId="0" borderId="83" xfId="4" applyFont="1" applyBorder="1" applyAlignment="1">
      <alignment horizontal="center" vertical="center"/>
    </xf>
    <xf numFmtId="0" fontId="8" fillId="0" borderId="84" xfId="4" applyBorder="1" applyAlignment="1">
      <alignment vertical="center"/>
    </xf>
    <xf numFmtId="0" fontId="8" fillId="0" borderId="82" xfId="4" applyBorder="1" applyAlignment="1">
      <alignment horizontal="center" vertical="center"/>
    </xf>
    <xf numFmtId="0" fontId="8" fillId="0" borderId="82" xfId="4" applyBorder="1" applyAlignment="1">
      <alignment vertical="center"/>
    </xf>
    <xf numFmtId="38" fontId="9" fillId="0" borderId="88" xfId="5" applyFont="1" applyFill="1" applyBorder="1" applyAlignment="1">
      <alignment vertical="center"/>
    </xf>
    <xf numFmtId="38" fontId="9" fillId="0" borderId="89" xfId="5" applyFont="1" applyFill="1" applyBorder="1" applyAlignment="1">
      <alignment vertical="center"/>
    </xf>
    <xf numFmtId="0" fontId="8" fillId="0" borderId="91" xfId="4" applyBorder="1" applyAlignment="1">
      <alignment vertical="center"/>
    </xf>
    <xf numFmtId="0" fontId="8" fillId="0" borderId="90" xfId="4" applyBorder="1" applyAlignment="1">
      <alignment horizontal="center" vertical="center"/>
    </xf>
    <xf numFmtId="0" fontId="8" fillId="0" borderId="89" xfId="4" applyBorder="1" applyAlignment="1">
      <alignment vertical="center"/>
    </xf>
    <xf numFmtId="0" fontId="0" fillId="0" borderId="80" xfId="4" applyFont="1" applyBorder="1" applyAlignment="1">
      <alignment horizontal="center" vertical="center"/>
    </xf>
    <xf numFmtId="0" fontId="0" fillId="0" borderId="79" xfId="4" applyFont="1" applyBorder="1" applyAlignment="1">
      <alignment horizontal="center" vertical="center"/>
    </xf>
    <xf numFmtId="0" fontId="0" fillId="0" borderId="82" xfId="4" applyFont="1" applyBorder="1" applyAlignment="1">
      <alignment horizontal="center" vertical="center"/>
    </xf>
    <xf numFmtId="0" fontId="0" fillId="0" borderId="82" xfId="4" applyFont="1" applyBorder="1" applyAlignment="1">
      <alignment vertical="center"/>
    </xf>
    <xf numFmtId="38" fontId="9" fillId="0" borderId="92" xfId="5" applyFont="1" applyFill="1" applyBorder="1" applyAlignment="1">
      <alignment horizontal="center" vertical="center"/>
    </xf>
    <xf numFmtId="38" fontId="9" fillId="0" borderId="92" xfId="5" applyFont="1" applyFill="1" applyBorder="1" applyAlignment="1">
      <alignment vertical="center"/>
    </xf>
    <xf numFmtId="38" fontId="9" fillId="0" borderId="93" xfId="5" applyFont="1" applyFill="1" applyBorder="1" applyAlignment="1">
      <alignment vertical="center"/>
    </xf>
    <xf numFmtId="0" fontId="8" fillId="0" borderId="94" xfId="4" applyBorder="1" applyAlignment="1">
      <alignment horizontal="center" vertical="center"/>
    </xf>
    <xf numFmtId="0" fontId="8" fillId="0" borderId="95" xfId="4" applyBorder="1" applyAlignment="1">
      <alignment vertical="center"/>
    </xf>
    <xf numFmtId="0" fontId="8" fillId="0" borderId="93" xfId="4" applyBorder="1" applyAlignment="1">
      <alignment horizontal="center" vertical="center"/>
    </xf>
    <xf numFmtId="0" fontId="8" fillId="0" borderId="93" xfId="4" applyBorder="1" applyAlignment="1">
      <alignment vertical="center"/>
    </xf>
    <xf numFmtId="0" fontId="8" fillId="0" borderId="83" xfId="4" applyBorder="1" applyAlignment="1">
      <alignment horizontal="center" vertical="center"/>
    </xf>
    <xf numFmtId="0" fontId="8" fillId="0" borderId="89" xfId="4" applyBorder="1" applyAlignment="1">
      <alignment horizontal="center" vertical="center"/>
    </xf>
    <xf numFmtId="38" fontId="9" fillId="0" borderId="96" xfId="5" applyFont="1" applyFill="1" applyBorder="1" applyAlignment="1">
      <alignment vertical="center"/>
    </xf>
    <xf numFmtId="0" fontId="9" fillId="0" borderId="0" xfId="4" applyFont="1" applyAlignment="1">
      <alignment horizontal="center" vertical="center"/>
    </xf>
    <xf numFmtId="38" fontId="5" fillId="5" borderId="61" xfId="5" applyFont="1" applyFill="1" applyBorder="1" applyAlignment="1">
      <alignment horizontal="center" vertical="center" wrapText="1"/>
    </xf>
    <xf numFmtId="38" fontId="9" fillId="5" borderId="61" xfId="5" applyFont="1" applyFill="1" applyBorder="1" applyAlignment="1">
      <alignment horizontal="center" vertical="center"/>
    </xf>
    <xf numFmtId="38" fontId="9" fillId="5" borderId="68" xfId="5" applyFont="1" applyFill="1" applyBorder="1" applyAlignment="1">
      <alignment horizontal="center" vertical="center"/>
    </xf>
    <xf numFmtId="0" fontId="9" fillId="5" borderId="69" xfId="4" applyFont="1" applyFill="1" applyBorder="1" applyAlignment="1">
      <alignment horizontal="center" vertical="center" shrinkToFit="1"/>
    </xf>
    <xf numFmtId="0" fontId="9" fillId="5" borderId="98" xfId="4" applyFont="1" applyFill="1" applyBorder="1" applyAlignment="1">
      <alignment horizontal="center" vertical="center"/>
    </xf>
    <xf numFmtId="0" fontId="9" fillId="0" borderId="0" xfId="4" applyFont="1" applyAlignment="1">
      <alignment horizontal="right" vertical="center"/>
    </xf>
    <xf numFmtId="0" fontId="9" fillId="0" borderId="77" xfId="4" applyFont="1" applyBorder="1" applyAlignment="1">
      <alignment horizontal="center" vertical="center"/>
    </xf>
    <xf numFmtId="0" fontId="13" fillId="0" borderId="29" xfId="4" applyFont="1" applyBorder="1" applyAlignment="1">
      <alignment vertical="center"/>
    </xf>
    <xf numFmtId="38" fontId="13" fillId="0" borderId="29" xfId="5" applyFont="1" applyBorder="1" applyAlignment="1">
      <alignment vertical="center"/>
    </xf>
    <xf numFmtId="0" fontId="14" fillId="0" borderId="29" xfId="4" applyFont="1" applyBorder="1" applyAlignment="1">
      <alignment horizontal="center" vertical="center"/>
    </xf>
    <xf numFmtId="0" fontId="14" fillId="0" borderId="29" xfId="4" applyFont="1" applyBorder="1" applyAlignment="1">
      <alignment vertical="center"/>
    </xf>
    <xf numFmtId="0" fontId="14" fillId="0" borderId="29" xfId="4" applyFont="1" applyBorder="1" applyAlignment="1">
      <alignment vertical="center" shrinkToFit="1"/>
    </xf>
    <xf numFmtId="0" fontId="13" fillId="0" borderId="30" xfId="4" applyFont="1" applyBorder="1" applyAlignment="1">
      <alignment horizontal="right" vertical="center"/>
    </xf>
    <xf numFmtId="0" fontId="9" fillId="0" borderId="75" xfId="4" applyFont="1" applyBorder="1" applyAlignment="1">
      <alignment horizontal="center" vertical="center"/>
    </xf>
    <xf numFmtId="0" fontId="13" fillId="0" borderId="0" xfId="4" applyFont="1" applyAlignment="1">
      <alignment vertical="center"/>
    </xf>
    <xf numFmtId="38" fontId="13" fillId="0" borderId="0" xfId="5" applyFont="1" applyBorder="1" applyAlignment="1">
      <alignment vertical="center"/>
    </xf>
    <xf numFmtId="0" fontId="14" fillId="0" borderId="0" xfId="4" applyFont="1" applyAlignment="1">
      <alignment horizontal="center" vertical="center"/>
    </xf>
    <xf numFmtId="0" fontId="14" fillId="0" borderId="0" xfId="4" applyFont="1" applyAlignment="1">
      <alignment vertical="center"/>
    </xf>
    <xf numFmtId="0" fontId="14" fillId="0" borderId="0" xfId="4" applyFont="1" applyAlignment="1">
      <alignment vertical="center" shrinkToFit="1"/>
    </xf>
    <xf numFmtId="0" fontId="13" fillId="0" borderId="43" xfId="4" applyFont="1" applyBorder="1" applyAlignment="1">
      <alignment horizontal="right" vertical="center"/>
    </xf>
    <xf numFmtId="0" fontId="15" fillId="0" borderId="0" xfId="4" applyFont="1" applyAlignment="1">
      <alignment horizontal="center" vertical="center"/>
    </xf>
    <xf numFmtId="0" fontId="15" fillId="0" borderId="0" xfId="4" applyFont="1" applyAlignment="1">
      <alignment vertical="center"/>
    </xf>
    <xf numFmtId="0" fontId="15" fillId="0" borderId="0" xfId="4" applyFont="1" applyAlignment="1">
      <alignment vertical="center" shrinkToFit="1"/>
    </xf>
    <xf numFmtId="0" fontId="16" fillId="0" borderId="0" xfId="4" applyFont="1" applyAlignment="1">
      <alignment vertical="center"/>
    </xf>
    <xf numFmtId="38" fontId="16" fillId="0" borderId="0" xfId="5" applyFont="1" applyBorder="1" applyAlignment="1">
      <alignment vertical="center"/>
    </xf>
    <xf numFmtId="0" fontId="8" fillId="0" borderId="0" xfId="4" applyAlignment="1">
      <alignment horizontal="right" vertical="center"/>
    </xf>
    <xf numFmtId="38" fontId="8" fillId="0" borderId="75" xfId="5" applyFont="1" applyBorder="1" applyAlignment="1">
      <alignment horizontal="center" vertical="center"/>
    </xf>
    <xf numFmtId="38" fontId="14" fillId="0" borderId="0" xfId="5" applyFont="1" applyBorder="1" applyAlignment="1">
      <alignment vertical="center"/>
    </xf>
    <xf numFmtId="0" fontId="13" fillId="8" borderId="0" xfId="4" applyFont="1" applyFill="1" applyAlignment="1">
      <alignment vertical="center"/>
    </xf>
    <xf numFmtId="38" fontId="9" fillId="0" borderId="86" xfId="5" applyFont="1" applyBorder="1" applyAlignment="1">
      <alignment horizontal="center" vertical="center"/>
    </xf>
    <xf numFmtId="38" fontId="13" fillId="0" borderId="99" xfId="5" applyFont="1" applyBorder="1" applyAlignment="1">
      <alignment vertical="center"/>
    </xf>
    <xf numFmtId="0" fontId="13" fillId="0" borderId="99" xfId="4" applyFont="1" applyBorder="1" applyAlignment="1">
      <alignment vertical="center"/>
    </xf>
    <xf numFmtId="0" fontId="14" fillId="0" borderId="99" xfId="4" applyFont="1" applyBorder="1" applyAlignment="1">
      <alignment vertical="center"/>
    </xf>
    <xf numFmtId="0" fontId="14" fillId="0" borderId="99" xfId="4" applyFont="1" applyBorder="1" applyAlignment="1">
      <alignment horizontal="center" vertical="center"/>
    </xf>
    <xf numFmtId="0" fontId="14" fillId="0" borderId="99" xfId="4" applyFont="1" applyBorder="1" applyAlignment="1">
      <alignment vertical="center" shrinkToFit="1"/>
    </xf>
    <xf numFmtId="0" fontId="13" fillId="0" borderId="87" xfId="4" applyFont="1" applyBorder="1" applyAlignment="1">
      <alignment horizontal="right" vertical="center"/>
    </xf>
    <xf numFmtId="38" fontId="9" fillId="0" borderId="29" xfId="5" applyFont="1" applyFill="1" applyBorder="1" applyAlignment="1">
      <alignment vertical="center"/>
    </xf>
    <xf numFmtId="0" fontId="9" fillId="5" borderId="29" xfId="4" applyFont="1" applyFill="1" applyBorder="1" applyAlignment="1">
      <alignment vertical="center"/>
    </xf>
    <xf numFmtId="0" fontId="9" fillId="5" borderId="0" xfId="4" applyFont="1" applyFill="1" applyAlignment="1">
      <alignment horizontal="center" vertical="center"/>
    </xf>
    <xf numFmtId="0" fontId="9" fillId="5" borderId="1" xfId="4" applyFont="1" applyFill="1" applyBorder="1" applyAlignment="1">
      <alignment horizontal="center" vertical="center"/>
    </xf>
    <xf numFmtId="0" fontId="0" fillId="0" borderId="3" xfId="0" applyBorder="1" applyAlignment="1">
      <alignment vertical="center"/>
    </xf>
    <xf numFmtId="38" fontId="12" fillId="0" borderId="81" xfId="5" applyFont="1" applyFill="1" applyBorder="1" applyAlignment="1">
      <alignment vertical="center"/>
    </xf>
    <xf numFmtId="38" fontId="12" fillId="0" borderId="38" xfId="5" applyFont="1" applyFill="1" applyBorder="1" applyAlignment="1">
      <alignment vertical="center"/>
    </xf>
    <xf numFmtId="38" fontId="12" fillId="0" borderId="92" xfId="5" applyFont="1" applyFill="1" applyBorder="1" applyAlignment="1">
      <alignment vertical="center"/>
    </xf>
    <xf numFmtId="38" fontId="12" fillId="0" borderId="88" xfId="5" applyFont="1" applyFill="1" applyBorder="1" applyAlignment="1">
      <alignment vertical="center"/>
    </xf>
    <xf numFmtId="38" fontId="12" fillId="0" borderId="2" xfId="5" applyFont="1" applyFill="1" applyBorder="1" applyAlignment="1">
      <alignment vertical="center"/>
    </xf>
    <xf numFmtId="38" fontId="12" fillId="0" borderId="9" xfId="5" applyFont="1" applyFill="1" applyBorder="1" applyAlignment="1">
      <alignment vertical="center"/>
    </xf>
    <xf numFmtId="38" fontId="12" fillId="0" borderId="0" xfId="5" applyFont="1" applyFill="1" applyBorder="1" applyAlignment="1">
      <alignment vertical="center"/>
    </xf>
    <xf numFmtId="0" fontId="17" fillId="0" borderId="0" xfId="6" applyFont="1">
      <alignment vertical="center"/>
    </xf>
    <xf numFmtId="38" fontId="12" fillId="0" borderId="0" xfId="5" applyFont="1" applyAlignment="1">
      <alignment vertical="center"/>
    </xf>
    <xf numFmtId="0" fontId="12" fillId="0" borderId="0" xfId="4" applyFont="1" applyAlignment="1">
      <alignment vertical="center"/>
    </xf>
    <xf numFmtId="38" fontId="11" fillId="5" borderId="61" xfId="5" applyFont="1" applyFill="1" applyBorder="1" applyAlignment="1">
      <alignment horizontal="center" vertical="center"/>
    </xf>
    <xf numFmtId="0" fontId="9" fillId="0" borderId="1" xfId="4" applyFont="1" applyBorder="1" applyAlignment="1">
      <alignment horizontal="center" vertical="center"/>
    </xf>
    <xf numFmtId="0" fontId="9" fillId="0" borderId="3" xfId="4" applyFont="1" applyBorder="1" applyAlignment="1">
      <alignment horizontal="center" vertical="center"/>
    </xf>
    <xf numFmtId="0" fontId="18" fillId="0" borderId="1" xfId="0" applyFont="1" applyBorder="1" applyAlignment="1">
      <alignment horizontal="center" vertical="center" wrapText="1"/>
    </xf>
    <xf numFmtId="0" fontId="9" fillId="5" borderId="1" xfId="4" applyFont="1" applyFill="1" applyBorder="1" applyAlignment="1">
      <alignment vertical="center" shrinkToFit="1"/>
    </xf>
    <xf numFmtId="0" fontId="0" fillId="0" borderId="1" xfId="4" applyFont="1" applyBorder="1" applyAlignment="1">
      <alignment vertical="center" shrinkToFit="1"/>
    </xf>
    <xf numFmtId="0" fontId="8" fillId="0" borderId="1" xfId="4" applyBorder="1" applyAlignment="1">
      <alignment vertical="center" wrapText="1" shrinkToFit="1"/>
    </xf>
    <xf numFmtId="0" fontId="12" fillId="0" borderId="1" xfId="6" applyFont="1" applyBorder="1" applyAlignment="1">
      <alignment vertical="center" shrinkToFit="1"/>
    </xf>
    <xf numFmtId="0" fontId="9" fillId="0" borderId="1" xfId="4" applyFont="1" applyBorder="1" applyAlignment="1">
      <alignment vertical="center" shrinkToFit="1"/>
    </xf>
    <xf numFmtId="0" fontId="8" fillId="0" borderId="1" xfId="4" applyBorder="1" applyAlignment="1">
      <alignment vertical="center" shrinkToFit="1"/>
    </xf>
    <xf numFmtId="0" fontId="5" fillId="0" borderId="1" xfId="6" applyFont="1" applyBorder="1">
      <alignment vertical="center"/>
    </xf>
    <xf numFmtId="0" fontId="9" fillId="0" borderId="1" xfId="4" applyFont="1" applyBorder="1" applyAlignment="1">
      <alignment vertical="center"/>
    </xf>
    <xf numFmtId="0" fontId="0" fillId="0" borderId="3" xfId="4" applyFont="1" applyBorder="1" applyAlignment="1">
      <alignment vertical="center" shrinkToFit="1"/>
    </xf>
    <xf numFmtId="0" fontId="4" fillId="0" borderId="3" xfId="4" applyFont="1" applyBorder="1" applyAlignment="1">
      <alignment horizontal="center" vertical="center"/>
    </xf>
    <xf numFmtId="0" fontId="8" fillId="0" borderId="3" xfId="4" applyBorder="1" applyAlignment="1">
      <alignment vertical="center" shrinkToFit="1"/>
    </xf>
    <xf numFmtId="0" fontId="9" fillId="5" borderId="87" xfId="4" applyFont="1" applyFill="1" applyBorder="1" applyAlignment="1">
      <alignment vertical="center"/>
    </xf>
    <xf numFmtId="0" fontId="9" fillId="5" borderId="99" xfId="4" applyFont="1" applyFill="1" applyBorder="1" applyAlignment="1">
      <alignment vertical="center"/>
    </xf>
    <xf numFmtId="0" fontId="9" fillId="0" borderId="106" xfId="4" applyFont="1" applyBorder="1" applyAlignment="1">
      <alignment horizontal="center" vertical="center"/>
    </xf>
    <xf numFmtId="0" fontId="0" fillId="0" borderId="106" xfId="4" applyFont="1" applyBorder="1" applyAlignment="1">
      <alignment vertical="center" shrinkToFit="1"/>
    </xf>
    <xf numFmtId="38" fontId="12" fillId="0" borderId="75" xfId="5" applyFont="1" applyFill="1" applyBorder="1" applyAlignment="1">
      <alignment vertical="center"/>
    </xf>
    <xf numFmtId="38" fontId="12" fillId="0" borderId="107" xfId="5" applyFont="1" applyFill="1" applyBorder="1" applyAlignment="1">
      <alignment vertical="center"/>
    </xf>
    <xf numFmtId="0" fontId="9" fillId="2" borderId="1" xfId="4" applyFont="1" applyFill="1" applyBorder="1" applyAlignment="1">
      <alignment horizontal="center" vertical="center"/>
    </xf>
    <xf numFmtId="0" fontId="9" fillId="2" borderId="1" xfId="4" applyFont="1" applyFill="1" applyBorder="1" applyAlignment="1">
      <alignment vertical="center" shrinkToFit="1"/>
    </xf>
    <xf numFmtId="0" fontId="8" fillId="2" borderId="68" xfId="4" applyFill="1" applyBorder="1" applyAlignment="1">
      <alignment vertical="center"/>
    </xf>
    <xf numFmtId="0" fontId="8" fillId="2" borderId="68" xfId="4" applyFill="1" applyBorder="1" applyAlignment="1">
      <alignment horizontal="center" vertical="center"/>
    </xf>
    <xf numFmtId="0" fontId="8" fillId="2" borderId="70" xfId="4" applyFill="1" applyBorder="1" applyAlignment="1">
      <alignment vertical="center"/>
    </xf>
    <xf numFmtId="0" fontId="8" fillId="2" borderId="69" xfId="4" applyFill="1" applyBorder="1" applyAlignment="1">
      <alignment horizontal="center" vertical="center"/>
    </xf>
    <xf numFmtId="38" fontId="9" fillId="2" borderId="68" xfId="5" applyFont="1" applyFill="1" applyBorder="1" applyAlignment="1">
      <alignment vertical="center"/>
    </xf>
    <xf numFmtId="38" fontId="9" fillId="2" borderId="61" xfId="5" applyFont="1" applyFill="1" applyBorder="1" applyAlignment="1">
      <alignment vertical="center"/>
    </xf>
    <xf numFmtId="38" fontId="12" fillId="2" borderId="61" xfId="5" applyFont="1" applyFill="1" applyBorder="1" applyAlignment="1">
      <alignment vertical="center"/>
    </xf>
    <xf numFmtId="38" fontId="12" fillId="2" borderId="69" xfId="5" applyFont="1" applyFill="1" applyBorder="1" applyAlignment="1">
      <alignment vertical="center"/>
    </xf>
    <xf numFmtId="0" fontId="9" fillId="0" borderId="0" xfId="4" applyFont="1" applyAlignment="1">
      <alignment vertical="center" shrinkToFit="1"/>
    </xf>
    <xf numFmtId="9" fontId="9" fillId="0" borderId="0" xfId="7" applyFont="1" applyFill="1" applyBorder="1" applyAlignment="1">
      <alignment horizontal="center" vertical="center"/>
    </xf>
    <xf numFmtId="0" fontId="9" fillId="9" borderId="1" xfId="4" applyFont="1" applyFill="1" applyBorder="1" applyAlignment="1">
      <alignment horizontal="center" vertical="center"/>
    </xf>
    <xf numFmtId="0" fontId="8" fillId="9" borderId="102" xfId="4" applyFill="1" applyBorder="1" applyAlignment="1">
      <alignment vertical="center"/>
    </xf>
    <xf numFmtId="0" fontId="8" fillId="9" borderId="102" xfId="4" applyFill="1" applyBorder="1" applyAlignment="1">
      <alignment horizontal="center" vertical="center"/>
    </xf>
    <xf numFmtId="0" fontId="8" fillId="9" borderId="104" xfId="4" applyFill="1" applyBorder="1" applyAlignment="1">
      <alignment vertical="center"/>
    </xf>
    <xf numFmtId="0" fontId="8" fillId="9" borderId="105" xfId="4" applyFill="1" applyBorder="1" applyAlignment="1">
      <alignment horizontal="center" vertical="center"/>
    </xf>
    <xf numFmtId="38" fontId="9" fillId="9" borderId="102" xfId="5" applyFont="1" applyFill="1" applyBorder="1" applyAlignment="1">
      <alignment vertical="center"/>
    </xf>
    <xf numFmtId="38" fontId="9" fillId="9" borderId="106" xfId="5" applyFont="1" applyFill="1" applyBorder="1" applyAlignment="1">
      <alignment vertical="center"/>
    </xf>
    <xf numFmtId="38" fontId="12" fillId="9" borderId="106" xfId="5" applyFont="1" applyFill="1" applyBorder="1" applyAlignment="1">
      <alignment vertical="center"/>
    </xf>
    <xf numFmtId="0" fontId="9" fillId="9" borderId="108" xfId="4" applyFont="1" applyFill="1" applyBorder="1" applyAlignment="1">
      <alignment horizontal="center" vertical="center"/>
    </xf>
    <xf numFmtId="0" fontId="8" fillId="9" borderId="29" xfId="4" applyFill="1" applyBorder="1" applyAlignment="1">
      <alignment vertical="center"/>
    </xf>
    <xf numFmtId="0" fontId="8" fillId="9" borderId="29" xfId="4" applyFill="1" applyBorder="1" applyAlignment="1">
      <alignment horizontal="center" vertical="center"/>
    </xf>
    <xf numFmtId="0" fontId="8" fillId="9" borderId="28" xfId="4" applyFill="1" applyBorder="1" applyAlignment="1">
      <alignment vertical="center"/>
    </xf>
    <xf numFmtId="0" fontId="8" fillId="9" borderId="27" xfId="4" applyFill="1" applyBorder="1" applyAlignment="1">
      <alignment horizontal="center" vertical="center"/>
    </xf>
    <xf numFmtId="38" fontId="9" fillId="9" borderId="27" xfId="5" applyFont="1" applyFill="1" applyBorder="1" applyAlignment="1">
      <alignment vertical="center"/>
    </xf>
    <xf numFmtId="38" fontId="12" fillId="9" borderId="109" xfId="5" applyFont="1" applyFill="1" applyBorder="1" applyAlignment="1">
      <alignment vertical="center"/>
    </xf>
    <xf numFmtId="0" fontId="8" fillId="3" borderId="29" xfId="4" applyFill="1" applyBorder="1" applyAlignment="1">
      <alignment vertical="center"/>
    </xf>
    <xf numFmtId="0" fontId="8" fillId="3" borderId="29" xfId="4" applyFill="1" applyBorder="1" applyAlignment="1">
      <alignment horizontal="center" vertical="center"/>
    </xf>
    <xf numFmtId="0" fontId="8" fillId="3" borderId="28" xfId="4" applyFill="1" applyBorder="1" applyAlignment="1">
      <alignment vertical="center"/>
    </xf>
    <xf numFmtId="0" fontId="8" fillId="3" borderId="27" xfId="4" applyFill="1" applyBorder="1" applyAlignment="1">
      <alignment horizontal="center" vertical="center"/>
    </xf>
    <xf numFmtId="38" fontId="9" fillId="3" borderId="27" xfId="5" applyFont="1" applyFill="1" applyBorder="1" applyAlignment="1">
      <alignment vertical="center"/>
    </xf>
    <xf numFmtId="38" fontId="12" fillId="3" borderId="109" xfId="5" applyFont="1" applyFill="1" applyBorder="1" applyAlignment="1">
      <alignment vertical="center"/>
    </xf>
    <xf numFmtId="0" fontId="11" fillId="9" borderId="1" xfId="4" applyFont="1" applyFill="1" applyBorder="1" applyAlignment="1">
      <alignment vertical="center" shrinkToFit="1"/>
    </xf>
    <xf numFmtId="38" fontId="9" fillId="0" borderId="1" xfId="5" applyFont="1" applyFill="1" applyBorder="1" applyAlignment="1">
      <alignment vertical="center"/>
    </xf>
    <xf numFmtId="0" fontId="0" fillId="0" borderId="4" xfId="0" applyBorder="1" applyAlignment="1">
      <alignment vertical="center" wrapText="1"/>
    </xf>
    <xf numFmtId="38" fontId="9" fillId="0" borderId="6" xfId="5" applyFont="1" applyBorder="1" applyAlignment="1">
      <alignment vertical="center"/>
    </xf>
    <xf numFmtId="0" fontId="8" fillId="0" borderId="12" xfId="4" applyBorder="1" applyAlignment="1">
      <alignment horizontal="center" vertical="center"/>
    </xf>
    <xf numFmtId="0" fontId="8" fillId="0" borderId="11" xfId="4" applyBorder="1" applyAlignment="1">
      <alignment vertical="center"/>
    </xf>
    <xf numFmtId="0" fontId="8" fillId="0" borderId="10" xfId="4" applyBorder="1" applyAlignment="1">
      <alignment horizontal="center" vertical="center"/>
    </xf>
    <xf numFmtId="0" fontId="0" fillId="0" borderId="11" xfId="0" applyBorder="1" applyAlignment="1">
      <alignment vertical="center" wrapText="1"/>
    </xf>
    <xf numFmtId="0" fontId="0" fillId="0" borderId="10" xfId="4" applyFont="1" applyBorder="1" applyAlignment="1">
      <alignment horizontal="center" vertical="center"/>
    </xf>
    <xf numFmtId="38" fontId="9" fillId="0" borderId="10" xfId="5" applyFont="1" applyBorder="1" applyAlignment="1">
      <alignment vertical="center"/>
    </xf>
    <xf numFmtId="38" fontId="9" fillId="0" borderId="3" xfId="5" applyFont="1" applyFill="1" applyBorder="1" applyAlignment="1">
      <alignment vertical="center"/>
    </xf>
    <xf numFmtId="0" fontId="8" fillId="0" borderId="4" xfId="4" applyBorder="1" applyAlignment="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0" fillId="0" borderId="6" xfId="4" applyFont="1" applyBorder="1" applyAlignment="1">
      <alignment horizontal="center" vertical="center"/>
    </xf>
    <xf numFmtId="38" fontId="9" fillId="0" borderId="82" xfId="5" applyFont="1" applyBorder="1" applyAlignment="1">
      <alignment vertical="center"/>
    </xf>
    <xf numFmtId="38" fontId="12" fillId="0" borderId="86" xfId="5" applyFont="1" applyFill="1" applyBorder="1" applyAlignment="1">
      <alignment vertical="center"/>
    </xf>
    <xf numFmtId="0" fontId="9" fillId="3" borderId="25" xfId="4" applyFont="1" applyFill="1" applyBorder="1" applyAlignment="1">
      <alignment horizontal="center" vertical="center"/>
    </xf>
    <xf numFmtId="0" fontId="8" fillId="3" borderId="25" xfId="4" applyFill="1" applyBorder="1" applyAlignment="1">
      <alignment vertical="center" shrinkToFit="1"/>
    </xf>
    <xf numFmtId="38" fontId="9" fillId="3" borderId="25" xfId="5" applyFont="1" applyFill="1" applyBorder="1" applyAlignment="1">
      <alignment vertical="center"/>
    </xf>
    <xf numFmtId="0" fontId="9" fillId="9" borderId="108" xfId="4" applyFont="1" applyFill="1" applyBorder="1" applyAlignment="1">
      <alignment vertical="center" shrinkToFit="1"/>
    </xf>
    <xf numFmtId="38" fontId="9" fillId="9" borderId="25" xfId="5" applyFont="1" applyFill="1" applyBorder="1" applyAlignment="1">
      <alignment vertical="center"/>
    </xf>
    <xf numFmtId="38" fontId="9" fillId="0" borderId="106" xfId="5" applyFont="1" applyFill="1" applyBorder="1" applyAlignment="1">
      <alignment vertical="center"/>
    </xf>
    <xf numFmtId="0" fontId="0" fillId="0" borderId="12" xfId="4" applyFont="1" applyBorder="1" applyAlignment="1">
      <alignment horizontal="center" vertical="center"/>
    </xf>
    <xf numFmtId="38" fontId="9" fillId="0" borderId="12" xfId="5" applyFont="1" applyBorder="1" applyAlignment="1">
      <alignment vertical="center"/>
    </xf>
    <xf numFmtId="0" fontId="0" fillId="0" borderId="5" xfId="4" applyFont="1" applyBorder="1" applyAlignment="1">
      <alignment horizontal="center" vertical="center"/>
    </xf>
    <xf numFmtId="38" fontId="9" fillId="0" borderId="5" xfId="5" applyFont="1" applyBorder="1" applyAlignment="1">
      <alignment vertical="center"/>
    </xf>
    <xf numFmtId="38" fontId="9" fillId="0" borderId="4" xfId="5" applyFont="1" applyBorder="1" applyAlignment="1">
      <alignment vertical="center"/>
    </xf>
    <xf numFmtId="0" fontId="8" fillId="0" borderId="110" xfId="4" applyBorder="1" applyAlignment="1">
      <alignment vertical="center"/>
    </xf>
    <xf numFmtId="0" fontId="0" fillId="0" borderId="112" xfId="4" applyFont="1" applyBorder="1" applyAlignment="1">
      <alignment horizontal="center" vertical="center"/>
    </xf>
    <xf numFmtId="38" fontId="9" fillId="0" borderId="5" xfId="5" applyFont="1" applyFill="1" applyBorder="1" applyAlignment="1">
      <alignment vertical="center"/>
    </xf>
    <xf numFmtId="0" fontId="8" fillId="0" borderId="111" xfId="4" applyBorder="1" applyAlignment="1">
      <alignment horizontal="center" vertical="center"/>
    </xf>
    <xf numFmtId="38" fontId="9" fillId="0" borderId="0" xfId="4" applyNumberFormat="1" applyFont="1" applyAlignment="1">
      <alignment vertical="center"/>
    </xf>
    <xf numFmtId="38" fontId="19" fillId="0" borderId="113" xfId="6" applyNumberFormat="1" applyFont="1" applyBorder="1">
      <alignment vertical="center"/>
    </xf>
    <xf numFmtId="0" fontId="20" fillId="0" borderId="114" xfId="6" applyFont="1" applyBorder="1" applyAlignment="1">
      <alignment horizontal="center" vertical="center"/>
    </xf>
    <xf numFmtId="0" fontId="20" fillId="0" borderId="115" xfId="6" applyFont="1" applyBorder="1">
      <alignment vertical="center"/>
    </xf>
    <xf numFmtId="0" fontId="5" fillId="10" borderId="106" xfId="6" applyFont="1" applyFill="1" applyBorder="1" applyAlignment="1">
      <alignment horizontal="center" vertical="center"/>
    </xf>
    <xf numFmtId="0" fontId="5" fillId="8" borderId="98" xfId="6" applyFont="1" applyFill="1" applyBorder="1" applyAlignment="1">
      <alignment horizontal="center" vertical="center"/>
    </xf>
    <xf numFmtId="0" fontId="0" fillId="0" borderId="79" xfId="4" applyFont="1" applyBorder="1" applyAlignment="1">
      <alignment vertical="center"/>
    </xf>
    <xf numFmtId="0" fontId="9" fillId="5" borderId="78" xfId="4" applyFont="1" applyFill="1" applyBorder="1" applyAlignment="1">
      <alignment horizontal="center" vertical="center"/>
    </xf>
    <xf numFmtId="38" fontId="9" fillId="0" borderId="31" xfId="5" applyFont="1" applyFill="1" applyBorder="1" applyAlignment="1">
      <alignment horizontal="center" vertical="center"/>
    </xf>
    <xf numFmtId="38" fontId="9" fillId="0" borderId="33" xfId="5" applyFont="1" applyBorder="1" applyAlignment="1">
      <alignment vertical="center"/>
    </xf>
    <xf numFmtId="0" fontId="8" fillId="0" borderId="33" xfId="4" applyBorder="1" applyAlignment="1">
      <alignment horizontal="center" vertical="center"/>
    </xf>
    <xf numFmtId="0" fontId="8" fillId="0" borderId="34" xfId="4" applyBorder="1" applyAlignment="1">
      <alignment vertical="center"/>
    </xf>
    <xf numFmtId="0" fontId="8" fillId="0" borderId="35" xfId="4" applyBorder="1" applyAlignment="1">
      <alignment horizontal="center" vertical="center"/>
    </xf>
    <xf numFmtId="0" fontId="9" fillId="0" borderId="36" xfId="4" applyFont="1" applyBorder="1" applyAlignment="1">
      <alignment horizontal="center" vertical="center" shrinkToFit="1"/>
    </xf>
    <xf numFmtId="38" fontId="9" fillId="0" borderId="39" xfId="5" applyFont="1" applyBorder="1" applyAlignment="1">
      <alignment vertical="center"/>
    </xf>
    <xf numFmtId="38" fontId="9" fillId="0" borderId="9" xfId="5" applyFont="1" applyBorder="1" applyAlignment="1">
      <alignment vertical="center"/>
    </xf>
    <xf numFmtId="38" fontId="9" fillId="0" borderId="45" xfId="5" applyFont="1" applyBorder="1" applyAlignment="1">
      <alignment vertical="center"/>
    </xf>
    <xf numFmtId="0" fontId="8" fillId="0" borderId="45" xfId="4" applyBorder="1" applyAlignment="1">
      <alignment horizontal="center" vertical="center"/>
    </xf>
    <xf numFmtId="176" fontId="23" fillId="0" borderId="69" xfId="7" applyNumberFormat="1" applyFont="1" applyFill="1" applyBorder="1" applyAlignment="1">
      <alignment horizontal="center" vertical="center"/>
    </xf>
    <xf numFmtId="0" fontId="9" fillId="0" borderId="69" xfId="4" applyFont="1" applyBorder="1" applyAlignment="1">
      <alignment horizontal="center" vertical="center"/>
    </xf>
    <xf numFmtId="0" fontId="9" fillId="0" borderId="70" xfId="4" applyFont="1" applyBorder="1" applyAlignment="1">
      <alignment vertical="center"/>
    </xf>
    <xf numFmtId="0" fontId="9" fillId="0" borderId="9" xfId="4" applyFont="1" applyBorder="1" applyAlignment="1">
      <alignment horizontal="center" vertical="center"/>
    </xf>
    <xf numFmtId="0" fontId="9" fillId="0" borderId="8" xfId="4" applyFont="1" applyBorder="1" applyAlignment="1">
      <alignment vertical="center"/>
    </xf>
    <xf numFmtId="38" fontId="9" fillId="0" borderId="68" xfId="5" applyFont="1" applyFill="1" applyBorder="1" applyAlignment="1">
      <alignment vertical="center"/>
    </xf>
    <xf numFmtId="0" fontId="9" fillId="0" borderId="71" xfId="4" applyFont="1" applyBorder="1" applyAlignment="1">
      <alignment horizontal="center" vertical="center" shrinkToFit="1"/>
    </xf>
    <xf numFmtId="38" fontId="9" fillId="0" borderId="88" xfId="5" applyFont="1" applyFill="1" applyBorder="1" applyAlignment="1">
      <alignment horizontal="center" vertical="center"/>
    </xf>
    <xf numFmtId="0" fontId="0" fillId="0" borderId="46" xfId="4" applyFont="1" applyBorder="1" applyAlignment="1">
      <alignment vertical="center"/>
    </xf>
    <xf numFmtId="0" fontId="0" fillId="0" borderId="90" xfId="4" applyFont="1" applyBorder="1" applyAlignment="1">
      <alignment horizontal="left" vertical="center" shrinkToFit="1"/>
    </xf>
    <xf numFmtId="0" fontId="0" fillId="0" borderId="80" xfId="4" applyFont="1" applyBorder="1" applyAlignment="1">
      <alignment horizontal="left" vertical="center" shrinkToFit="1"/>
    </xf>
    <xf numFmtId="9" fontId="9" fillId="0" borderId="83" xfId="4" applyNumberFormat="1" applyFont="1" applyBorder="1" applyAlignment="1">
      <alignment horizontal="center" vertical="center"/>
    </xf>
    <xf numFmtId="0" fontId="9" fillId="0" borderId="84" xfId="4" applyFont="1" applyBorder="1" applyAlignment="1">
      <alignment vertical="center"/>
    </xf>
    <xf numFmtId="0" fontId="9" fillId="0" borderId="85" xfId="4" applyFont="1" applyBorder="1" applyAlignment="1">
      <alignment horizontal="right" vertical="center" shrinkToFit="1"/>
    </xf>
    <xf numFmtId="0" fontId="8" fillId="0" borderId="80" xfId="4" applyBorder="1" applyAlignment="1">
      <alignment horizontal="left" vertical="center" shrinkToFit="1"/>
    </xf>
    <xf numFmtId="0" fontId="8" fillId="0" borderId="85" xfId="4" applyBorder="1" applyAlignment="1">
      <alignment horizontal="left" vertical="center" shrinkToFit="1"/>
    </xf>
    <xf numFmtId="0" fontId="0" fillId="0" borderId="85" xfId="4" applyFont="1" applyBorder="1" applyAlignment="1">
      <alignment horizontal="left" vertical="center" shrinkToFit="1"/>
    </xf>
    <xf numFmtId="0" fontId="8" fillId="0" borderId="90" xfId="4" applyBorder="1" applyAlignment="1">
      <alignment horizontal="left" vertical="center" shrinkToFit="1"/>
    </xf>
    <xf numFmtId="0" fontId="8" fillId="0" borderId="94" xfId="4" applyBorder="1" applyAlignment="1">
      <alignment horizontal="left" vertical="center" shrinkToFit="1"/>
    </xf>
    <xf numFmtId="0" fontId="0" fillId="0" borderId="84" xfId="4" applyFont="1" applyBorder="1" applyAlignment="1">
      <alignment vertical="center"/>
    </xf>
    <xf numFmtId="0" fontId="9" fillId="6" borderId="98" xfId="4" applyFont="1" applyFill="1" applyBorder="1" applyAlignment="1">
      <alignment horizontal="center" vertical="center"/>
    </xf>
    <xf numFmtId="0" fontId="8" fillId="2" borderId="99" xfId="4" applyFill="1" applyBorder="1" applyAlignment="1">
      <alignment vertical="center"/>
    </xf>
    <xf numFmtId="0" fontId="8" fillId="2" borderId="99" xfId="4" applyFill="1" applyBorder="1" applyAlignment="1">
      <alignment horizontal="center" vertical="center"/>
    </xf>
    <xf numFmtId="0" fontId="8" fillId="2" borderId="122" xfId="4" applyFill="1" applyBorder="1" applyAlignment="1">
      <alignment vertical="center"/>
    </xf>
    <xf numFmtId="0" fontId="8" fillId="2" borderId="100" xfId="4" applyFill="1" applyBorder="1" applyAlignment="1">
      <alignment horizontal="center" vertical="center"/>
    </xf>
    <xf numFmtId="38" fontId="9" fillId="2" borderId="99" xfId="5" applyFont="1" applyFill="1" applyBorder="1" applyAlignment="1">
      <alignment vertical="center"/>
    </xf>
    <xf numFmtId="38" fontId="9" fillId="2" borderId="2" xfId="5" applyFont="1" applyFill="1" applyBorder="1" applyAlignment="1">
      <alignment vertical="center"/>
    </xf>
    <xf numFmtId="38" fontId="12" fillId="2" borderId="2" xfId="5" applyFont="1" applyFill="1" applyBorder="1" applyAlignment="1">
      <alignment vertical="center"/>
    </xf>
    <xf numFmtId="0" fontId="21" fillId="0" borderId="85" xfId="0" applyFont="1" applyBorder="1" applyAlignment="1">
      <alignment horizontal="left" vertical="center" shrinkToFit="1"/>
    </xf>
    <xf numFmtId="0" fontId="12" fillId="0" borderId="82" xfId="0" applyFont="1" applyBorder="1" applyAlignment="1">
      <alignment vertical="center"/>
    </xf>
    <xf numFmtId="0" fontId="21" fillId="0" borderId="82" xfId="0" applyFont="1" applyBorder="1" applyAlignment="1">
      <alignment horizontal="center" vertical="center"/>
    </xf>
    <xf numFmtId="0" fontId="21" fillId="0" borderId="84" xfId="0" applyFont="1" applyBorder="1" applyAlignment="1">
      <alignment vertical="center"/>
    </xf>
    <xf numFmtId="0" fontId="21" fillId="0" borderId="83" xfId="0" applyFont="1" applyBorder="1" applyAlignment="1">
      <alignment horizontal="center" vertical="center"/>
    </xf>
    <xf numFmtId="0" fontId="12" fillId="0" borderId="83" xfId="0" applyFont="1" applyBorder="1" applyAlignment="1">
      <alignment horizontal="center" vertical="center"/>
    </xf>
    <xf numFmtId="38" fontId="11" fillId="0" borderId="82" xfId="0" applyNumberFormat="1" applyFont="1" applyBorder="1" applyAlignment="1">
      <alignment vertical="center"/>
    </xf>
    <xf numFmtId="38" fontId="12" fillId="2" borderId="32" xfId="5" applyFont="1" applyFill="1" applyBorder="1" applyAlignment="1">
      <alignment vertical="center"/>
    </xf>
    <xf numFmtId="0" fontId="21" fillId="0" borderId="9" xfId="0" applyFont="1" applyBorder="1" applyAlignment="1">
      <alignment horizontal="left" vertical="center" shrinkToFit="1"/>
    </xf>
    <xf numFmtId="0" fontId="12" fillId="0" borderId="99" xfId="0" applyFont="1" applyBorder="1" applyAlignment="1">
      <alignment vertical="center"/>
    </xf>
    <xf numFmtId="0" fontId="21" fillId="0" borderId="99" xfId="0" applyFont="1" applyBorder="1" applyAlignment="1">
      <alignment horizontal="center" vertical="center"/>
    </xf>
    <xf numFmtId="0" fontId="21" fillId="0" borderId="122" xfId="0" applyFont="1" applyBorder="1" applyAlignment="1">
      <alignment vertical="center"/>
    </xf>
    <xf numFmtId="0" fontId="21" fillId="0" borderId="100" xfId="0" applyFont="1" applyBorder="1" applyAlignment="1">
      <alignment horizontal="center" vertical="center"/>
    </xf>
    <xf numFmtId="0" fontId="12" fillId="0" borderId="100" xfId="0" applyFont="1" applyBorder="1" applyAlignment="1">
      <alignment horizontal="center" vertical="center"/>
    </xf>
    <xf numFmtId="38" fontId="11" fillId="0" borderId="99" xfId="0" applyNumberFormat="1" applyFont="1" applyBorder="1" applyAlignment="1">
      <alignment vertical="center"/>
    </xf>
    <xf numFmtId="0" fontId="9" fillId="6" borderId="43" xfId="4" applyFont="1" applyFill="1" applyBorder="1" applyAlignment="1">
      <alignment horizontal="center" vertical="center"/>
    </xf>
    <xf numFmtId="0" fontId="0" fillId="6" borderId="0" xfId="4" applyFont="1" applyFill="1"/>
    <xf numFmtId="0" fontId="9" fillId="0" borderId="121" xfId="4" applyFont="1" applyBorder="1" applyAlignment="1">
      <alignment horizontal="center" vertical="center"/>
    </xf>
    <xf numFmtId="0" fontId="9" fillId="0" borderId="3" xfId="4" applyFont="1" applyBorder="1" applyAlignment="1">
      <alignment horizontal="center" vertical="center"/>
    </xf>
    <xf numFmtId="0" fontId="9" fillId="0" borderId="2" xfId="4" applyFont="1" applyBorder="1" applyAlignment="1">
      <alignment horizontal="center" vertical="center"/>
    </xf>
    <xf numFmtId="0" fontId="9" fillId="0" borderId="7"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5" borderId="87" xfId="4" applyFont="1" applyFill="1" applyBorder="1" applyAlignment="1">
      <alignment horizontal="center" vertical="center"/>
    </xf>
    <xf numFmtId="0" fontId="9" fillId="5" borderId="100" xfId="4" applyFont="1" applyFill="1" applyBorder="1" applyAlignment="1">
      <alignment horizontal="center" vertical="center"/>
    </xf>
    <xf numFmtId="0" fontId="9" fillId="5" borderId="43" xfId="4" applyFont="1" applyFill="1" applyBorder="1" applyAlignment="1">
      <alignment horizontal="center" vertical="center"/>
    </xf>
    <xf numFmtId="0" fontId="9" fillId="5" borderId="9" xfId="4" applyFont="1" applyFill="1" applyBorder="1" applyAlignment="1">
      <alignment horizontal="center" vertical="center"/>
    </xf>
    <xf numFmtId="0" fontId="9" fillId="5" borderId="30" xfId="4" applyFont="1" applyFill="1" applyBorder="1" applyAlignment="1">
      <alignment horizontal="center" vertical="center"/>
    </xf>
    <xf numFmtId="0" fontId="9" fillId="5" borderId="27" xfId="4" applyFont="1" applyFill="1" applyBorder="1" applyAlignment="1">
      <alignment horizontal="center" vertical="center"/>
    </xf>
    <xf numFmtId="0" fontId="9" fillId="5" borderId="73" xfId="4" applyFont="1" applyFill="1" applyBorder="1" applyAlignment="1">
      <alignment horizontal="center" vertical="center"/>
    </xf>
    <xf numFmtId="0" fontId="9" fillId="5" borderId="68" xfId="4" applyFont="1" applyFill="1" applyBorder="1" applyAlignment="1">
      <alignment horizontal="center" vertical="center"/>
    </xf>
    <xf numFmtId="0" fontId="9" fillId="5" borderId="70" xfId="4" applyFont="1" applyFill="1" applyBorder="1" applyAlignment="1">
      <alignment horizontal="center" vertical="center"/>
    </xf>
    <xf numFmtId="0" fontId="9" fillId="5" borderId="69" xfId="4" applyFont="1" applyFill="1" applyBorder="1" applyAlignment="1">
      <alignment horizontal="center" vertical="center"/>
    </xf>
    <xf numFmtId="0" fontId="10" fillId="0" borderId="8" xfId="4" applyFont="1" applyBorder="1" applyAlignment="1">
      <alignment horizontal="center" vertical="center" textRotation="255" wrapText="1"/>
    </xf>
    <xf numFmtId="0" fontId="9" fillId="5" borderId="99" xfId="4" applyFont="1" applyFill="1" applyBorder="1" applyAlignment="1">
      <alignment horizontal="center" vertical="center"/>
    </xf>
    <xf numFmtId="0" fontId="9" fillId="6" borderId="87" xfId="4" applyFont="1" applyFill="1" applyBorder="1" applyAlignment="1">
      <alignment horizontal="center" vertical="center"/>
    </xf>
    <xf numFmtId="0" fontId="0" fillId="6" borderId="99" xfId="4" applyFont="1" applyFill="1" applyBorder="1"/>
    <xf numFmtId="0" fontId="7" fillId="0" borderId="1" xfId="4" applyFont="1" applyBorder="1" applyAlignment="1">
      <alignment horizontal="center" vertical="center"/>
    </xf>
    <xf numFmtId="38" fontId="12" fillId="0" borderId="88" xfId="5" applyFont="1" applyFill="1" applyBorder="1" applyAlignment="1">
      <alignment horizontal="center" vertical="center" wrapText="1"/>
    </xf>
    <xf numFmtId="38" fontId="12" fillId="0" borderId="25" xfId="5" applyFont="1" applyFill="1" applyBorder="1" applyAlignment="1">
      <alignment horizontal="center" vertical="center" wrapText="1"/>
    </xf>
    <xf numFmtId="0" fontId="9" fillId="0" borderId="1" xfId="4" applyFont="1" applyBorder="1" applyAlignment="1">
      <alignment horizontal="center" vertical="center"/>
    </xf>
    <xf numFmtId="0" fontId="9" fillId="5" borderId="97" xfId="4" applyFont="1" applyFill="1" applyBorder="1" applyAlignment="1">
      <alignment horizontal="center" vertical="center"/>
    </xf>
    <xf numFmtId="0" fontId="9" fillId="5" borderId="78" xfId="4" applyFont="1" applyFill="1" applyBorder="1" applyAlignment="1">
      <alignment horizontal="center" vertical="center"/>
    </xf>
    <xf numFmtId="0" fontId="9" fillId="5" borderId="86" xfId="4" applyFont="1" applyFill="1" applyBorder="1" applyAlignment="1">
      <alignment horizontal="center" vertical="center"/>
    </xf>
    <xf numFmtId="0" fontId="9" fillId="3" borderId="30" xfId="4" applyFont="1" applyFill="1" applyBorder="1" applyAlignment="1">
      <alignment vertical="center"/>
    </xf>
    <xf numFmtId="38" fontId="8" fillId="0" borderId="0" xfId="8" applyFont="1" applyFill="1" applyBorder="1" applyAlignment="1">
      <alignment horizontal="right" vertical="center"/>
    </xf>
    <xf numFmtId="0" fontId="9" fillId="0" borderId="0" xfId="4" applyFont="1" applyAlignment="1">
      <alignment vertical="center"/>
    </xf>
    <xf numFmtId="0" fontId="9" fillId="0" borderId="106" xfId="4" applyFont="1" applyBorder="1" applyAlignment="1">
      <alignment horizontal="center" vertical="center"/>
    </xf>
    <xf numFmtId="0" fontId="9" fillId="5" borderId="73" xfId="4" applyFont="1" applyFill="1" applyBorder="1" applyAlignment="1">
      <alignment horizontal="left" vertical="center"/>
    </xf>
    <xf numFmtId="0" fontId="9" fillId="5" borderId="68" xfId="4" applyFont="1" applyFill="1" applyBorder="1" applyAlignment="1">
      <alignment horizontal="left" vertical="center"/>
    </xf>
    <xf numFmtId="0" fontId="9" fillId="5" borderId="72" xfId="4" applyFont="1" applyFill="1" applyBorder="1" applyAlignment="1">
      <alignment horizontal="left" vertical="center"/>
    </xf>
    <xf numFmtId="0" fontId="9" fillId="9" borderId="101" xfId="4" applyFont="1" applyFill="1" applyBorder="1" applyAlignment="1">
      <alignment vertical="center"/>
    </xf>
    <xf numFmtId="0" fontId="9" fillId="9" borderId="102" xfId="4" applyFont="1" applyFill="1" applyBorder="1" applyAlignment="1">
      <alignment vertical="center"/>
    </xf>
    <xf numFmtId="0" fontId="9" fillId="9" borderId="103" xfId="4" applyFont="1" applyFill="1" applyBorder="1" applyAlignment="1">
      <alignment vertical="center"/>
    </xf>
    <xf numFmtId="0" fontId="9" fillId="5" borderId="0" xfId="4" applyFont="1" applyFill="1" applyAlignment="1">
      <alignment horizontal="center" vertical="center"/>
    </xf>
    <xf numFmtId="0" fontId="9" fillId="5" borderId="75" xfId="4" applyFont="1" applyFill="1" applyBorder="1" applyAlignment="1">
      <alignment horizontal="center" vertical="center"/>
    </xf>
    <xf numFmtId="0" fontId="9" fillId="5" borderId="76" xfId="4" applyFont="1" applyFill="1" applyBorder="1" applyAlignment="1">
      <alignment horizontal="center" vertical="center"/>
    </xf>
    <xf numFmtId="0" fontId="5" fillId="5" borderId="30" xfId="4" applyFont="1" applyFill="1" applyBorder="1" applyAlignment="1">
      <alignment horizontal="center" vertical="center"/>
    </xf>
    <xf numFmtId="0" fontId="5" fillId="0" borderId="29" xfId="4" applyFont="1" applyBorder="1" applyAlignment="1">
      <alignment horizontal="center" vertical="center"/>
    </xf>
    <xf numFmtId="0" fontId="9" fillId="5" borderId="59" xfId="4" applyFont="1" applyFill="1" applyBorder="1" applyAlignment="1">
      <alignment vertical="center"/>
    </xf>
    <xf numFmtId="0" fontId="9" fillId="0" borderId="54" xfId="4" applyFont="1" applyBorder="1" applyAlignment="1">
      <alignment vertical="center"/>
    </xf>
    <xf numFmtId="0" fontId="9" fillId="0" borderId="58" xfId="4" applyFont="1" applyBorder="1" applyAlignment="1">
      <alignment vertical="center"/>
    </xf>
    <xf numFmtId="0" fontId="5" fillId="0" borderId="16" xfId="6" applyFont="1" applyBorder="1" applyAlignment="1">
      <alignment horizontal="center" vertical="center"/>
    </xf>
    <xf numFmtId="0" fontId="5" fillId="0" borderId="15" xfId="6" applyFont="1" applyBorder="1" applyAlignment="1">
      <alignment horizontal="center" vertical="center"/>
    </xf>
    <xf numFmtId="0" fontId="5" fillId="0" borderId="14" xfId="6" applyFont="1" applyBorder="1" applyAlignment="1">
      <alignment horizontal="center" vertical="center"/>
    </xf>
    <xf numFmtId="0" fontId="5" fillId="0" borderId="4" xfId="6" applyFont="1" applyBorder="1" applyAlignment="1">
      <alignment horizontal="center" vertical="center"/>
    </xf>
    <xf numFmtId="0" fontId="5" fillId="0" borderId="6" xfId="6" applyFont="1" applyBorder="1" applyAlignment="1">
      <alignment horizontal="center" vertical="center"/>
    </xf>
    <xf numFmtId="0" fontId="5" fillId="0" borderId="5" xfId="6" applyFont="1" applyBorder="1" applyAlignment="1">
      <alignment horizontal="center" vertical="center"/>
    </xf>
    <xf numFmtId="0" fontId="5" fillId="0" borderId="24" xfId="6" applyFont="1" applyBorder="1" applyAlignment="1">
      <alignment horizontal="center" vertical="center"/>
    </xf>
    <xf numFmtId="0" fontId="5" fillId="0" borderId="23" xfId="6" applyFont="1" applyBorder="1" applyAlignment="1">
      <alignment horizontal="center" vertical="center"/>
    </xf>
    <xf numFmtId="0" fontId="5" fillId="0" borderId="22" xfId="6" applyFont="1" applyBorder="1" applyAlignment="1">
      <alignment horizontal="center" vertical="center"/>
    </xf>
    <xf numFmtId="0" fontId="5" fillId="0" borderId="21" xfId="6" applyFont="1" applyBorder="1" applyAlignment="1">
      <alignment horizontal="center" vertical="center"/>
    </xf>
    <xf numFmtId="0" fontId="2" fillId="8" borderId="1" xfId="6" applyFont="1" applyFill="1" applyBorder="1" applyAlignment="1">
      <alignment horizontal="center" vertical="center" wrapText="1"/>
    </xf>
    <xf numFmtId="0" fontId="2" fillId="8" borderId="108" xfId="6" applyFont="1" applyFill="1" applyBorder="1" applyAlignment="1">
      <alignment horizontal="center" vertical="center" wrapText="1"/>
    </xf>
    <xf numFmtId="0" fontId="5" fillId="10" borderId="106" xfId="6" applyFont="1" applyFill="1" applyBorder="1" applyAlignment="1">
      <alignment horizontal="center" vertical="center"/>
    </xf>
    <xf numFmtId="0" fontId="5" fillId="10" borderId="120" xfId="6" applyFont="1" applyFill="1" applyBorder="1" applyAlignment="1">
      <alignment horizontal="center" vertical="center"/>
    </xf>
    <xf numFmtId="0" fontId="24" fillId="8" borderId="1" xfId="9" applyFill="1" applyBorder="1" applyAlignment="1">
      <alignment horizontal="center" vertical="center"/>
    </xf>
    <xf numFmtId="0" fontId="2" fillId="8" borderId="1" xfId="6" applyFont="1" applyFill="1" applyBorder="1" applyAlignment="1">
      <alignment horizontal="center" vertical="center"/>
    </xf>
    <xf numFmtId="0" fontId="2" fillId="8" borderId="117" xfId="6" applyFont="1" applyFill="1" applyBorder="1" applyAlignment="1">
      <alignment horizontal="center" vertical="center"/>
    </xf>
    <xf numFmtId="0" fontId="2" fillId="8" borderId="108" xfId="6" applyFont="1" applyFill="1" applyBorder="1" applyAlignment="1">
      <alignment horizontal="center" vertical="center"/>
    </xf>
    <xf numFmtId="0" fontId="2" fillId="8" borderId="116" xfId="6" applyFont="1" applyFill="1" applyBorder="1" applyAlignment="1">
      <alignment horizontal="center" vertical="center"/>
    </xf>
    <xf numFmtId="0" fontId="9" fillId="5" borderId="72" xfId="4" applyFont="1" applyFill="1" applyBorder="1" applyAlignment="1">
      <alignment horizontal="center" vertical="center"/>
    </xf>
    <xf numFmtId="0" fontId="9" fillId="5" borderId="29" xfId="4" applyFont="1" applyFill="1" applyBorder="1" applyAlignment="1">
      <alignment horizontal="center" vertical="center"/>
    </xf>
    <xf numFmtId="0" fontId="9" fillId="5" borderId="77" xfId="4" applyFont="1" applyFill="1" applyBorder="1" applyAlignment="1">
      <alignment horizontal="center" vertical="center"/>
    </xf>
    <xf numFmtId="0" fontId="5" fillId="10" borderId="101" xfId="6" applyFont="1" applyFill="1" applyBorder="1" applyAlignment="1">
      <alignment horizontal="center" vertical="center"/>
    </xf>
    <xf numFmtId="0" fontId="5" fillId="10" borderId="105" xfId="6" applyFont="1" applyFill="1" applyBorder="1" applyAlignment="1">
      <alignment horizontal="center" vertical="center"/>
    </xf>
    <xf numFmtId="0" fontId="5" fillId="0" borderId="118" xfId="6" applyFont="1" applyBorder="1" applyAlignment="1">
      <alignment horizontal="center" vertical="center"/>
    </xf>
    <xf numFmtId="0" fontId="5" fillId="0" borderId="7" xfId="6" applyFont="1" applyBorder="1" applyAlignment="1">
      <alignment horizontal="center" vertical="center"/>
    </xf>
    <xf numFmtId="0" fontId="2" fillId="8" borderId="119" xfId="6" applyFont="1" applyFill="1" applyBorder="1" applyAlignment="1">
      <alignment horizontal="center" vertical="center"/>
    </xf>
    <xf numFmtId="0" fontId="2" fillId="8" borderId="10" xfId="6" applyFont="1" applyFill="1" applyBorder="1" applyAlignment="1">
      <alignment horizontal="center" vertical="center"/>
    </xf>
    <xf numFmtId="0" fontId="2" fillId="8" borderId="30" xfId="6" applyFont="1" applyFill="1" applyBorder="1" applyAlignment="1">
      <alignment horizontal="center" vertical="center"/>
    </xf>
    <xf numFmtId="0" fontId="2" fillId="8" borderId="27" xfId="6" applyFont="1" applyFill="1" applyBorder="1" applyAlignment="1">
      <alignment horizontal="center" vertical="center"/>
    </xf>
    <xf numFmtId="38" fontId="9" fillId="0" borderId="84" xfId="4" applyNumberFormat="1" applyFont="1" applyBorder="1" applyAlignment="1">
      <alignment horizontal="center" vertical="center"/>
    </xf>
    <xf numFmtId="0" fontId="9" fillId="0" borderId="83" xfId="4" applyFont="1" applyBorder="1" applyAlignment="1">
      <alignment horizontal="center" vertical="center"/>
    </xf>
    <xf numFmtId="177" fontId="8" fillId="0" borderId="95" xfId="4" applyNumberFormat="1" applyBorder="1" applyAlignment="1">
      <alignment horizontal="center" vertical="center"/>
    </xf>
    <xf numFmtId="177" fontId="8" fillId="0" borderId="94" xfId="4" applyNumberFormat="1" applyBorder="1" applyAlignment="1">
      <alignment horizontal="center" vertical="center"/>
    </xf>
    <xf numFmtId="177" fontId="8" fillId="0" borderId="40" xfId="4" applyNumberFormat="1" applyBorder="1" applyAlignment="1">
      <alignment horizontal="center" vertical="center"/>
    </xf>
    <xf numFmtId="177" fontId="8" fillId="0" borderId="39" xfId="4" applyNumberFormat="1" applyBorder="1" applyAlignment="1">
      <alignment horizontal="center" vertical="center"/>
    </xf>
    <xf numFmtId="0" fontId="9" fillId="5" borderId="43" xfId="4" applyFont="1" applyFill="1" applyBorder="1" applyAlignment="1">
      <alignment horizontal="left" vertical="center"/>
    </xf>
    <xf numFmtId="0" fontId="9" fillId="5" borderId="0" xfId="4" applyFont="1" applyFill="1" applyAlignment="1">
      <alignment horizontal="left" vertical="center"/>
    </xf>
    <xf numFmtId="0" fontId="9" fillId="5" borderId="75" xfId="4" applyFont="1" applyFill="1" applyBorder="1" applyAlignment="1">
      <alignment horizontal="left" vertical="center"/>
    </xf>
    <xf numFmtId="0" fontId="9" fillId="5" borderId="73" xfId="4" applyFont="1" applyFill="1" applyBorder="1" applyAlignment="1">
      <alignment vertical="center"/>
    </xf>
    <xf numFmtId="0" fontId="9" fillId="0" borderId="68" xfId="4" applyFont="1" applyBorder="1" applyAlignment="1">
      <alignment vertical="center"/>
    </xf>
    <xf numFmtId="0" fontId="9" fillId="0" borderId="72" xfId="4" applyFont="1" applyBorder="1" applyAlignment="1">
      <alignment vertical="center"/>
    </xf>
    <xf numFmtId="0" fontId="9" fillId="5" borderId="67" xfId="4" applyFont="1" applyFill="1" applyBorder="1" applyAlignment="1">
      <alignment vertical="center"/>
    </xf>
    <xf numFmtId="0" fontId="9" fillId="0" borderId="62" xfId="4" applyFont="1" applyBorder="1" applyAlignment="1">
      <alignment vertical="center"/>
    </xf>
    <xf numFmtId="0" fontId="9" fillId="0" borderId="66" xfId="4" applyFont="1" applyBorder="1" applyAlignment="1">
      <alignment vertical="center"/>
    </xf>
    <xf numFmtId="38" fontId="8" fillId="8" borderId="64" xfId="8" applyFont="1" applyFill="1" applyBorder="1" applyAlignment="1">
      <alignment horizontal="right" vertical="center"/>
    </xf>
    <xf numFmtId="38" fontId="8" fillId="8" borderId="63" xfId="8" applyFont="1" applyFill="1" applyBorder="1" applyAlignment="1">
      <alignment horizontal="right" vertical="center"/>
    </xf>
  </cellXfs>
  <cellStyles count="10">
    <cellStyle name="パーセント 2" xfId="3" xr:uid="{4DF405ED-EF84-4DA2-8A87-258DB5178957}"/>
    <cellStyle name="パーセント 3" xfId="7" xr:uid="{32750CA9-9AE4-7F42-A3A6-1DE0D4D15DE1}"/>
    <cellStyle name="ハイパーリンク" xfId="9" builtinId="8"/>
    <cellStyle name="桁区切り 2" xfId="1" xr:uid="{83B1510C-C0EF-468F-BE8B-DBDF55D24D8B}"/>
    <cellStyle name="桁区切り 2 2" xfId="5" xr:uid="{12FF4816-7F19-6343-9E53-49AFEB039DC0}"/>
    <cellStyle name="桁区切り 3" xfId="8" xr:uid="{5133051F-B725-5945-BA9C-C879DE5F2A6B}"/>
    <cellStyle name="標準" xfId="0" builtinId="0"/>
    <cellStyle name="標準 2" xfId="6" xr:uid="{450975BD-055F-A042-A0E4-130D708B5EAE}"/>
    <cellStyle name="標準 3" xfId="2" xr:uid="{6D2C6E4F-85D0-46D9-B3B9-025047FB7EE6}"/>
    <cellStyle name="標準 3 2" xfId="4" xr:uid="{B35AF0B6-04F3-9942-A3FF-0A3310464E6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ta-net.org" TargetMode="External"/><Relationship Id="rId1" Type="http://schemas.openxmlformats.org/officeDocument/2006/relationships/hyperlink" Target="mailto:info@ta-ne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3DCD-2404-6846-8AF9-CE8846FC17B5}">
  <sheetPr>
    <pageSetUpPr fitToPage="1"/>
  </sheetPr>
  <dimension ref="A1:P133"/>
  <sheetViews>
    <sheetView tabSelected="1" view="pageBreakPreview" topLeftCell="B1" zoomScale="145" zoomScaleNormal="100" zoomScaleSheetLayoutView="145" workbookViewId="0">
      <pane ySplit="1" topLeftCell="A104" activePane="bottomLeft" state="frozen"/>
      <selection pane="bottomLeft" activeCell="M110" sqref="M110"/>
    </sheetView>
  </sheetViews>
  <sheetFormatPr defaultColWidth="7.69140625" defaultRowHeight="13"/>
  <cols>
    <col min="1" max="1" width="6.84375" style="2" customWidth="1"/>
    <col min="2" max="2" width="3.3828125" style="2" customWidth="1"/>
    <col min="3" max="3" width="8.53515625" style="2" customWidth="1"/>
    <col min="4" max="4" width="8.53515625" style="174" customWidth="1"/>
    <col min="5" max="5" width="9.84375" style="174" customWidth="1"/>
    <col min="6" max="6" width="22.69140625" style="182" customWidth="1"/>
    <col min="7" max="7" width="4.53515625" style="6" customWidth="1"/>
    <col min="8" max="8" width="5" style="5" customWidth="1"/>
    <col min="9" max="9" width="8" style="6" customWidth="1"/>
    <col min="10" max="10" width="5" style="5" customWidth="1"/>
    <col min="11" max="11" width="4.69140625" style="6" customWidth="1"/>
    <col min="12" max="12" width="5" style="5" customWidth="1"/>
    <col min="13" max="13" width="16" style="4" customWidth="1"/>
    <col min="14" max="14" width="16.15234375" style="4" customWidth="1"/>
    <col min="15" max="15" width="16.15234375" style="171" customWidth="1"/>
    <col min="16" max="16" width="6.3046875" style="2" customWidth="1"/>
    <col min="17" max="17" width="9.3046875" style="2" customWidth="1"/>
    <col min="18" max="16384" width="7.69140625" style="2"/>
  </cols>
  <sheetData>
    <row r="1" spans="1:16" s="121" customFormat="1" ht="15" customHeight="1" thickBot="1">
      <c r="A1" s="126" t="s">
        <v>6</v>
      </c>
      <c r="B1" s="334" t="s">
        <v>71</v>
      </c>
      <c r="C1" s="335"/>
      <c r="D1" s="161" t="s">
        <v>91</v>
      </c>
      <c r="E1" s="161" t="s">
        <v>96</v>
      </c>
      <c r="F1" s="177" t="s">
        <v>70</v>
      </c>
      <c r="G1" s="335" t="s">
        <v>69</v>
      </c>
      <c r="H1" s="335"/>
      <c r="I1" s="336" t="s">
        <v>68</v>
      </c>
      <c r="J1" s="337"/>
      <c r="K1" s="336" t="s">
        <v>68</v>
      </c>
      <c r="L1" s="337"/>
      <c r="M1" s="124" t="s">
        <v>67</v>
      </c>
      <c r="N1" s="123" t="s">
        <v>66</v>
      </c>
      <c r="O1" s="173" t="s">
        <v>94</v>
      </c>
      <c r="P1" s="338" t="s">
        <v>64</v>
      </c>
    </row>
    <row r="2" spans="1:16" ht="18.75" customHeight="1" thickBot="1">
      <c r="A2" s="346" t="s">
        <v>63</v>
      </c>
      <c r="B2" s="340" t="s">
        <v>62</v>
      </c>
      <c r="C2" s="341"/>
      <c r="D2" s="342" t="s">
        <v>10</v>
      </c>
      <c r="E2" s="342" t="s">
        <v>97</v>
      </c>
      <c r="F2" s="293" t="s">
        <v>216</v>
      </c>
      <c r="G2" s="101">
        <v>15</v>
      </c>
      <c r="H2" s="109" t="s">
        <v>61</v>
      </c>
      <c r="I2" s="99">
        <v>45</v>
      </c>
      <c r="J2" s="98" t="s">
        <v>59</v>
      </c>
      <c r="K2" s="99">
        <v>2</v>
      </c>
      <c r="L2" s="98" t="s">
        <v>23</v>
      </c>
      <c r="M2" s="97">
        <v>1500</v>
      </c>
      <c r="N2" s="96">
        <f>PRODUCT(G2,I2,K2,M2)</f>
        <v>2025000</v>
      </c>
      <c r="O2" s="163"/>
      <c r="P2" s="338"/>
    </row>
    <row r="3" spans="1:16" ht="18.75" customHeight="1">
      <c r="A3" s="347"/>
      <c r="B3" s="320"/>
      <c r="C3" s="321"/>
      <c r="D3" s="342"/>
      <c r="E3" s="342"/>
      <c r="F3" s="287" t="s">
        <v>215</v>
      </c>
      <c r="G3" s="92">
        <v>10</v>
      </c>
      <c r="H3" s="109" t="s">
        <v>61</v>
      </c>
      <c r="I3" s="50">
        <v>45</v>
      </c>
      <c r="J3" s="98" t="s">
        <v>59</v>
      </c>
      <c r="K3" s="50">
        <v>4</v>
      </c>
      <c r="L3" s="98" t="s">
        <v>23</v>
      </c>
      <c r="M3" s="89">
        <v>1500</v>
      </c>
      <c r="N3" s="96">
        <f>PRODUCT(G3,I3,K3,M3)</f>
        <v>2700000</v>
      </c>
      <c r="O3" s="164"/>
      <c r="P3" s="338"/>
    </row>
    <row r="4" spans="1:16" ht="18.75" customHeight="1">
      <c r="A4" s="347"/>
      <c r="B4" s="86"/>
      <c r="C4" s="85"/>
      <c r="D4" s="342"/>
      <c r="E4" s="342"/>
      <c r="F4" s="287" t="s">
        <v>214</v>
      </c>
      <c r="G4" s="92">
        <v>3</v>
      </c>
      <c r="H4" s="108" t="s">
        <v>60</v>
      </c>
      <c r="I4" s="50">
        <v>45</v>
      </c>
      <c r="J4" s="107" t="s">
        <v>59</v>
      </c>
      <c r="K4" s="50">
        <v>1</v>
      </c>
      <c r="L4" s="107" t="s">
        <v>23</v>
      </c>
      <c r="M4" s="89">
        <v>1500</v>
      </c>
      <c r="N4" s="37">
        <f>PRODUCT(G4,I4,K4,M4)</f>
        <v>202500</v>
      </c>
      <c r="O4" s="164"/>
      <c r="P4" s="338"/>
    </row>
    <row r="5" spans="1:16" ht="18.75" customHeight="1">
      <c r="A5" s="347"/>
      <c r="B5" s="86"/>
      <c r="C5" s="85"/>
      <c r="D5" s="174" t="s">
        <v>0</v>
      </c>
      <c r="E5" s="174" t="s">
        <v>97</v>
      </c>
      <c r="F5" s="179" t="s">
        <v>86</v>
      </c>
      <c r="G5" s="117"/>
      <c r="H5" s="116"/>
      <c r="I5" s="115">
        <v>12</v>
      </c>
      <c r="J5" s="114" t="s">
        <v>87</v>
      </c>
      <c r="K5" s="115">
        <v>1</v>
      </c>
      <c r="L5" s="114" t="s">
        <v>88</v>
      </c>
      <c r="M5" s="113">
        <v>80000</v>
      </c>
      <c r="N5" s="112">
        <f>I5*K5*M5</f>
        <v>960000</v>
      </c>
      <c r="O5" s="165"/>
      <c r="P5" s="338"/>
    </row>
    <row r="6" spans="1:16" ht="18.75" customHeight="1" thickBot="1">
      <c r="A6" s="347"/>
      <c r="B6" s="86"/>
      <c r="C6" s="85"/>
      <c r="F6" s="179"/>
      <c r="G6" s="106"/>
      <c r="H6" s="119"/>
      <c r="I6" s="104"/>
      <c r="J6" s="105"/>
      <c r="K6" s="104"/>
      <c r="L6" s="105"/>
      <c r="M6" s="103"/>
      <c r="N6" s="102">
        <f>PRODUCT(G6,I6,K6,M6)</f>
        <v>0</v>
      </c>
      <c r="O6" s="166"/>
      <c r="P6" s="338"/>
    </row>
    <row r="7" spans="1:16" ht="18.75" customHeight="1" thickBot="1">
      <c r="A7" s="361"/>
      <c r="B7" s="32"/>
      <c r="C7" s="159"/>
      <c r="D7" s="194"/>
      <c r="E7" s="194"/>
      <c r="F7" s="195" t="s">
        <v>58</v>
      </c>
      <c r="G7" s="196"/>
      <c r="H7" s="197"/>
      <c r="I7" s="198"/>
      <c r="J7" s="199"/>
      <c r="K7" s="198"/>
      <c r="L7" s="199"/>
      <c r="M7" s="200"/>
      <c r="N7" s="201">
        <f>SUBTOTAL(109,N2:N6)</f>
        <v>5887500</v>
      </c>
      <c r="O7" s="202"/>
      <c r="P7" s="338"/>
    </row>
    <row r="8" spans="1:16" ht="18.75" customHeight="1" thickBot="1">
      <c r="A8" s="266"/>
      <c r="B8" s="43"/>
      <c r="C8" s="42"/>
      <c r="D8" s="194"/>
      <c r="E8" s="194"/>
      <c r="F8" s="195"/>
      <c r="G8" s="298"/>
      <c r="H8" s="299"/>
      <c r="I8" s="300"/>
      <c r="J8" s="301"/>
      <c r="K8" s="298"/>
      <c r="L8" s="301"/>
      <c r="M8" s="302"/>
      <c r="N8" s="303"/>
      <c r="O8" s="304"/>
      <c r="P8" s="338"/>
    </row>
    <row r="9" spans="1:16" ht="18.75" customHeight="1" thickBot="1">
      <c r="A9" s="346" t="s">
        <v>57</v>
      </c>
      <c r="B9" s="328" t="s">
        <v>56</v>
      </c>
      <c r="C9" s="339"/>
      <c r="D9" s="174" t="s">
        <v>89</v>
      </c>
      <c r="E9" s="174" t="s">
        <v>136</v>
      </c>
      <c r="F9" s="305" t="s">
        <v>55</v>
      </c>
      <c r="G9" s="306"/>
      <c r="H9" s="307"/>
      <c r="I9" s="308">
        <v>3</v>
      </c>
      <c r="J9" s="309" t="s">
        <v>52</v>
      </c>
      <c r="K9" s="306">
        <v>2</v>
      </c>
      <c r="L9" s="310" t="s">
        <v>54</v>
      </c>
      <c r="M9" s="311">
        <v>14000</v>
      </c>
      <c r="N9" s="37">
        <f t="shared" ref="N9:N11" si="0">PRODUCT(G9,I9,K9,M9)</f>
        <v>84000</v>
      </c>
      <c r="O9" s="164"/>
      <c r="P9" s="338"/>
    </row>
    <row r="10" spans="1:16" ht="18.75" customHeight="1" thickBot="1">
      <c r="A10" s="347"/>
      <c r="B10" s="94"/>
      <c r="C10" s="160"/>
      <c r="D10" s="322" t="s">
        <v>0</v>
      </c>
      <c r="E10" s="174" t="s">
        <v>235</v>
      </c>
      <c r="F10" s="313" t="s">
        <v>236</v>
      </c>
      <c r="G10" s="314"/>
      <c r="H10" s="315"/>
      <c r="I10" s="316">
        <v>2</v>
      </c>
      <c r="J10" s="317" t="s">
        <v>230</v>
      </c>
      <c r="K10" s="314">
        <v>2</v>
      </c>
      <c r="L10" s="318" t="s">
        <v>228</v>
      </c>
      <c r="M10" s="319">
        <v>33000</v>
      </c>
      <c r="N10" s="37">
        <f>PRODUCT(G10,I10,K10,M10)</f>
        <v>132000</v>
      </c>
      <c r="O10" s="167"/>
      <c r="P10" s="338"/>
    </row>
    <row r="11" spans="1:16" ht="18.75" customHeight="1" thickBot="1">
      <c r="A11" s="347"/>
      <c r="B11" s="94"/>
      <c r="C11" s="160"/>
      <c r="D11" s="323"/>
      <c r="E11" s="174" t="s">
        <v>136</v>
      </c>
      <c r="F11" s="313" t="s">
        <v>234</v>
      </c>
      <c r="G11" s="314"/>
      <c r="H11" s="315"/>
      <c r="I11" s="316">
        <v>1</v>
      </c>
      <c r="J11" s="317" t="s">
        <v>230</v>
      </c>
      <c r="K11" s="314">
        <v>5</v>
      </c>
      <c r="L11" s="318" t="s">
        <v>228</v>
      </c>
      <c r="M11" s="319">
        <v>11000</v>
      </c>
      <c r="N11" s="37">
        <f t="shared" si="0"/>
        <v>55000</v>
      </c>
      <c r="O11" s="167"/>
      <c r="P11" s="338"/>
    </row>
    <row r="12" spans="1:16" ht="18.75" customHeight="1" thickBot="1">
      <c r="A12" s="347"/>
      <c r="B12" s="32"/>
      <c r="C12" s="159"/>
      <c r="D12" s="194"/>
      <c r="E12" s="194"/>
      <c r="F12" s="195" t="s">
        <v>50</v>
      </c>
      <c r="G12" s="196"/>
      <c r="H12" s="197"/>
      <c r="I12" s="198"/>
      <c r="J12" s="199"/>
      <c r="K12" s="198"/>
      <c r="L12" s="199"/>
      <c r="M12" s="200"/>
      <c r="N12" s="201">
        <f>SUBTOTAL(109,N9:N11)</f>
        <v>271000</v>
      </c>
      <c r="O12" s="202"/>
      <c r="P12" s="338"/>
    </row>
    <row r="13" spans="1:16" ht="18.75" customHeight="1" thickBot="1">
      <c r="A13" s="347"/>
      <c r="B13" s="328" t="s">
        <v>224</v>
      </c>
      <c r="C13" s="329"/>
      <c r="D13" s="345" t="s">
        <v>223</v>
      </c>
      <c r="E13" s="174" t="s">
        <v>136</v>
      </c>
      <c r="F13" s="293" t="s">
        <v>213</v>
      </c>
      <c r="G13" s="101">
        <v>20</v>
      </c>
      <c r="H13" s="109" t="s">
        <v>52</v>
      </c>
      <c r="I13" s="99">
        <v>2</v>
      </c>
      <c r="J13" s="118" t="s">
        <v>149</v>
      </c>
      <c r="K13" s="99">
        <v>1</v>
      </c>
      <c r="L13" s="118" t="s">
        <v>51</v>
      </c>
      <c r="M13" s="97">
        <v>9800</v>
      </c>
      <c r="N13" s="120">
        <f t="shared" ref="N13:N29" si="1">PRODUCT(G13,I13,K13,M13)</f>
        <v>392000</v>
      </c>
      <c r="O13" s="168"/>
      <c r="P13" s="338"/>
    </row>
    <row r="14" spans="1:16" ht="18.75" customHeight="1" thickBot="1">
      <c r="A14" s="347"/>
      <c r="B14" s="330"/>
      <c r="C14" s="331"/>
      <c r="D14" s="345"/>
      <c r="E14" s="174" t="s">
        <v>136</v>
      </c>
      <c r="F14" s="287" t="s">
        <v>212</v>
      </c>
      <c r="G14" s="92"/>
      <c r="H14" s="108"/>
      <c r="I14" s="50">
        <v>20</v>
      </c>
      <c r="J14" s="90" t="s">
        <v>52</v>
      </c>
      <c r="K14" s="50">
        <v>1</v>
      </c>
      <c r="L14" s="90" t="s">
        <v>51</v>
      </c>
      <c r="M14" s="89">
        <v>21640</v>
      </c>
      <c r="N14" s="120">
        <f t="shared" si="1"/>
        <v>432800</v>
      </c>
      <c r="O14" s="168"/>
      <c r="P14" s="338"/>
    </row>
    <row r="15" spans="1:16" ht="18.75" customHeight="1" thickBot="1">
      <c r="A15" s="347"/>
      <c r="B15" s="330"/>
      <c r="C15" s="331"/>
      <c r="D15" s="345"/>
      <c r="E15" s="174" t="s">
        <v>136</v>
      </c>
      <c r="F15" s="287" t="s">
        <v>211</v>
      </c>
      <c r="G15" s="92">
        <v>2</v>
      </c>
      <c r="H15" s="108" t="s">
        <v>52</v>
      </c>
      <c r="I15" s="50">
        <v>1</v>
      </c>
      <c r="J15" s="90" t="s">
        <v>149</v>
      </c>
      <c r="K15" s="50">
        <v>1</v>
      </c>
      <c r="L15" s="90" t="s">
        <v>51</v>
      </c>
      <c r="M15" s="89">
        <v>9800</v>
      </c>
      <c r="N15" s="120">
        <f t="shared" si="1"/>
        <v>19600</v>
      </c>
      <c r="O15" s="168"/>
      <c r="P15" s="338"/>
    </row>
    <row r="16" spans="1:16" ht="18.75" customHeight="1" thickBot="1">
      <c r="A16" s="347"/>
      <c r="B16" s="330"/>
      <c r="C16" s="331"/>
      <c r="D16" s="345"/>
      <c r="E16" s="174" t="s">
        <v>136</v>
      </c>
      <c r="F16" s="287" t="s">
        <v>210</v>
      </c>
      <c r="G16" s="92"/>
      <c r="H16" s="108"/>
      <c r="I16" s="50">
        <v>2</v>
      </c>
      <c r="J16" s="90" t="s">
        <v>52</v>
      </c>
      <c r="K16" s="50">
        <v>1</v>
      </c>
      <c r="L16" s="90" t="s">
        <v>51</v>
      </c>
      <c r="M16" s="89">
        <v>21640</v>
      </c>
      <c r="N16" s="120">
        <f t="shared" si="1"/>
        <v>43280</v>
      </c>
      <c r="O16" s="168"/>
      <c r="P16" s="338"/>
    </row>
    <row r="17" spans="1:16" ht="18.75" customHeight="1" thickBot="1">
      <c r="A17" s="347"/>
      <c r="B17" s="330"/>
      <c r="C17" s="331"/>
      <c r="D17" s="345"/>
      <c r="E17" s="174" t="s">
        <v>225</v>
      </c>
      <c r="F17" s="287" t="s">
        <v>209</v>
      </c>
      <c r="G17" s="92">
        <v>10</v>
      </c>
      <c r="H17" s="108" t="s">
        <v>52</v>
      </c>
      <c r="I17" s="50">
        <v>7</v>
      </c>
      <c r="J17" s="90" t="s">
        <v>149</v>
      </c>
      <c r="K17" s="50">
        <v>1</v>
      </c>
      <c r="L17" s="90" t="s">
        <v>51</v>
      </c>
      <c r="M17" s="89">
        <v>9800</v>
      </c>
      <c r="N17" s="120">
        <f t="shared" si="1"/>
        <v>686000</v>
      </c>
      <c r="O17" s="168"/>
      <c r="P17" s="338"/>
    </row>
    <row r="18" spans="1:16" ht="18.75" customHeight="1" thickBot="1">
      <c r="A18" s="347"/>
      <c r="B18" s="330"/>
      <c r="C18" s="331"/>
      <c r="D18" s="345"/>
      <c r="E18" s="174" t="s">
        <v>225</v>
      </c>
      <c r="F18" s="287" t="s">
        <v>208</v>
      </c>
      <c r="G18" s="92"/>
      <c r="H18" s="108"/>
      <c r="I18" s="50">
        <v>10</v>
      </c>
      <c r="J18" s="90" t="s">
        <v>52</v>
      </c>
      <c r="K18" s="50">
        <v>1</v>
      </c>
      <c r="L18" s="90" t="s">
        <v>51</v>
      </c>
      <c r="M18" s="89">
        <v>33420</v>
      </c>
      <c r="N18" s="120">
        <f t="shared" si="1"/>
        <v>334200</v>
      </c>
      <c r="O18" s="168"/>
      <c r="P18" s="338"/>
    </row>
    <row r="19" spans="1:16" ht="18.75" customHeight="1" thickBot="1">
      <c r="A19" s="347"/>
      <c r="B19" s="330"/>
      <c r="C19" s="331"/>
      <c r="D19" s="345"/>
      <c r="E19" s="174" t="s">
        <v>225</v>
      </c>
      <c r="F19" s="287" t="s">
        <v>207</v>
      </c>
      <c r="G19" s="92">
        <v>2</v>
      </c>
      <c r="H19" s="108" t="s">
        <v>52</v>
      </c>
      <c r="I19" s="50">
        <v>1</v>
      </c>
      <c r="J19" s="90" t="s">
        <v>149</v>
      </c>
      <c r="K19" s="50">
        <v>1</v>
      </c>
      <c r="L19" s="90" t="s">
        <v>51</v>
      </c>
      <c r="M19" s="89">
        <v>9800</v>
      </c>
      <c r="N19" s="120">
        <f t="shared" si="1"/>
        <v>19600</v>
      </c>
      <c r="O19" s="168"/>
      <c r="P19" s="338"/>
    </row>
    <row r="20" spans="1:16" ht="18.75" customHeight="1" thickBot="1">
      <c r="A20" s="347"/>
      <c r="B20" s="330"/>
      <c r="C20" s="331"/>
      <c r="D20" s="345"/>
      <c r="E20" s="174" t="s">
        <v>225</v>
      </c>
      <c r="F20" s="287" t="s">
        <v>206</v>
      </c>
      <c r="G20" s="92"/>
      <c r="H20" s="108"/>
      <c r="I20" s="50">
        <v>2</v>
      </c>
      <c r="J20" s="90" t="s">
        <v>52</v>
      </c>
      <c r="K20" s="50">
        <v>1</v>
      </c>
      <c r="L20" s="90" t="s">
        <v>51</v>
      </c>
      <c r="M20" s="89">
        <v>33420</v>
      </c>
      <c r="N20" s="120">
        <f t="shared" si="1"/>
        <v>66840</v>
      </c>
      <c r="O20" s="168"/>
      <c r="P20" s="338"/>
    </row>
    <row r="21" spans="1:16" ht="18.75" customHeight="1" thickBot="1">
      <c r="A21" s="347"/>
      <c r="B21" s="330"/>
      <c r="C21" s="331"/>
      <c r="D21" s="345"/>
      <c r="E21" s="174" t="s">
        <v>222</v>
      </c>
      <c r="F21" s="287" t="s">
        <v>205</v>
      </c>
      <c r="G21" s="92">
        <v>8</v>
      </c>
      <c r="H21" s="108" t="s">
        <v>52</v>
      </c>
      <c r="I21" s="50">
        <v>4</v>
      </c>
      <c r="J21" s="90" t="s">
        <v>149</v>
      </c>
      <c r="K21" s="50">
        <v>1</v>
      </c>
      <c r="L21" s="90" t="s">
        <v>51</v>
      </c>
      <c r="M21" s="89">
        <v>9800</v>
      </c>
      <c r="N21" s="120">
        <f t="shared" si="1"/>
        <v>313600</v>
      </c>
      <c r="O21" s="168"/>
      <c r="P21" s="338"/>
    </row>
    <row r="22" spans="1:16" ht="18.75" customHeight="1" thickBot="1">
      <c r="A22" s="347"/>
      <c r="B22" s="330"/>
      <c r="C22" s="331"/>
      <c r="D22" s="345"/>
      <c r="E22" s="174" t="s">
        <v>222</v>
      </c>
      <c r="F22" s="287" t="s">
        <v>204</v>
      </c>
      <c r="G22" s="92"/>
      <c r="H22" s="108"/>
      <c r="I22" s="50">
        <v>8</v>
      </c>
      <c r="J22" s="90" t="s">
        <v>52</v>
      </c>
      <c r="K22" s="50">
        <v>1</v>
      </c>
      <c r="L22" s="90" t="s">
        <v>51</v>
      </c>
      <c r="M22" s="89">
        <v>29460</v>
      </c>
      <c r="N22" s="120">
        <f t="shared" si="1"/>
        <v>235680</v>
      </c>
      <c r="O22" s="168"/>
      <c r="P22" s="338"/>
    </row>
    <row r="23" spans="1:16" ht="18.75" customHeight="1" thickBot="1">
      <c r="A23" s="347"/>
      <c r="B23" s="330"/>
      <c r="C23" s="331"/>
      <c r="D23" s="345"/>
      <c r="E23" s="174" t="s">
        <v>222</v>
      </c>
      <c r="F23" s="287" t="s">
        <v>203</v>
      </c>
      <c r="G23" s="92">
        <v>10</v>
      </c>
      <c r="H23" s="108" t="s">
        <v>52</v>
      </c>
      <c r="I23" s="50">
        <v>2</v>
      </c>
      <c r="J23" s="90" t="s">
        <v>149</v>
      </c>
      <c r="K23" s="50">
        <v>1</v>
      </c>
      <c r="L23" s="90" t="s">
        <v>51</v>
      </c>
      <c r="M23" s="89">
        <v>9800</v>
      </c>
      <c r="N23" s="120">
        <f t="shared" si="1"/>
        <v>196000</v>
      </c>
      <c r="O23" s="168"/>
      <c r="P23" s="338"/>
    </row>
    <row r="24" spans="1:16" ht="18.75" customHeight="1" thickBot="1">
      <c r="A24" s="347"/>
      <c r="B24" s="330"/>
      <c r="C24" s="331"/>
      <c r="D24" s="345"/>
      <c r="E24" s="174" t="s">
        <v>222</v>
      </c>
      <c r="F24" s="287" t="s">
        <v>202</v>
      </c>
      <c r="G24" s="92"/>
      <c r="H24" s="108"/>
      <c r="I24" s="50">
        <v>10</v>
      </c>
      <c r="J24" s="90" t="s">
        <v>52</v>
      </c>
      <c r="K24" s="50">
        <v>1</v>
      </c>
      <c r="L24" s="90" t="s">
        <v>51</v>
      </c>
      <c r="M24" s="89">
        <v>29460</v>
      </c>
      <c r="N24" s="120">
        <f t="shared" si="1"/>
        <v>294600</v>
      </c>
      <c r="O24" s="168"/>
      <c r="P24" s="338"/>
    </row>
    <row r="25" spans="1:16" ht="18.75" customHeight="1" thickBot="1">
      <c r="A25" s="347"/>
      <c r="B25" s="330"/>
      <c r="C25" s="331"/>
      <c r="D25" s="345"/>
      <c r="E25" s="174" t="s">
        <v>222</v>
      </c>
      <c r="F25" s="287" t="s">
        <v>201</v>
      </c>
      <c r="G25" s="92">
        <v>2</v>
      </c>
      <c r="H25" s="108" t="s">
        <v>52</v>
      </c>
      <c r="I25" s="50">
        <v>1</v>
      </c>
      <c r="J25" s="90" t="s">
        <v>149</v>
      </c>
      <c r="K25" s="50">
        <v>1</v>
      </c>
      <c r="L25" s="90" t="s">
        <v>51</v>
      </c>
      <c r="M25" s="89">
        <v>9800</v>
      </c>
      <c r="N25" s="120">
        <f t="shared" si="1"/>
        <v>19600</v>
      </c>
      <c r="O25" s="168"/>
      <c r="P25" s="338"/>
    </row>
    <row r="26" spans="1:16" ht="18.75" customHeight="1" thickBot="1">
      <c r="A26" s="347"/>
      <c r="B26" s="330"/>
      <c r="C26" s="331"/>
      <c r="D26" s="345"/>
      <c r="E26" s="174" t="s">
        <v>222</v>
      </c>
      <c r="F26" s="287" t="s">
        <v>200</v>
      </c>
      <c r="G26" s="92"/>
      <c r="H26" s="108"/>
      <c r="I26" s="50">
        <v>2</v>
      </c>
      <c r="J26" s="90" t="s">
        <v>52</v>
      </c>
      <c r="K26" s="50">
        <v>1</v>
      </c>
      <c r="L26" s="90" t="s">
        <v>51</v>
      </c>
      <c r="M26" s="89">
        <v>27740</v>
      </c>
      <c r="N26" s="120">
        <f t="shared" si="1"/>
        <v>55480</v>
      </c>
      <c r="O26" s="168"/>
      <c r="P26" s="338"/>
    </row>
    <row r="27" spans="1:16" ht="18.75" customHeight="1" thickBot="1">
      <c r="A27" s="347"/>
      <c r="B27" s="330"/>
      <c r="C27" s="331"/>
      <c r="D27" s="345"/>
      <c r="E27" s="174" t="s">
        <v>136</v>
      </c>
      <c r="F27" s="287" t="s">
        <v>199</v>
      </c>
      <c r="G27" s="92">
        <v>2</v>
      </c>
      <c r="H27" s="108" t="s">
        <v>52</v>
      </c>
      <c r="I27" s="50">
        <v>2</v>
      </c>
      <c r="J27" s="90" t="s">
        <v>149</v>
      </c>
      <c r="K27" s="50">
        <v>2</v>
      </c>
      <c r="L27" s="90" t="s">
        <v>51</v>
      </c>
      <c r="M27" s="89">
        <v>9800</v>
      </c>
      <c r="N27" s="120">
        <f t="shared" si="1"/>
        <v>78400</v>
      </c>
      <c r="O27" s="168"/>
      <c r="P27" s="338"/>
    </row>
    <row r="28" spans="1:16" ht="18.75" customHeight="1" thickBot="1">
      <c r="A28" s="347"/>
      <c r="B28" s="330"/>
      <c r="C28" s="331"/>
      <c r="D28" s="345"/>
      <c r="E28" s="174" t="s">
        <v>136</v>
      </c>
      <c r="F28" s="287" t="s">
        <v>198</v>
      </c>
      <c r="G28" s="92"/>
      <c r="H28" s="108"/>
      <c r="I28" s="50">
        <v>2</v>
      </c>
      <c r="J28" s="90" t="s">
        <v>52</v>
      </c>
      <c r="K28" s="50">
        <v>1</v>
      </c>
      <c r="L28" s="90" t="s">
        <v>51</v>
      </c>
      <c r="M28" s="89">
        <v>32920</v>
      </c>
      <c r="N28" s="120">
        <f t="shared" si="1"/>
        <v>65840</v>
      </c>
      <c r="O28" s="168"/>
      <c r="P28" s="338"/>
    </row>
    <row r="29" spans="1:16" ht="18.75" customHeight="1">
      <c r="A29" s="347"/>
      <c r="B29" s="330"/>
      <c r="C29" s="331"/>
      <c r="D29" s="345"/>
      <c r="E29" s="174" t="s">
        <v>136</v>
      </c>
      <c r="F29" s="287" t="s">
        <v>197</v>
      </c>
      <c r="G29" s="92"/>
      <c r="H29" s="108"/>
      <c r="I29" s="50">
        <v>2</v>
      </c>
      <c r="J29" s="90" t="s">
        <v>52</v>
      </c>
      <c r="K29" s="50">
        <v>1</v>
      </c>
      <c r="L29" s="90" t="s">
        <v>51</v>
      </c>
      <c r="M29" s="89">
        <v>39520</v>
      </c>
      <c r="N29" s="120">
        <f t="shared" si="1"/>
        <v>79040</v>
      </c>
      <c r="O29" s="168"/>
      <c r="P29" s="338"/>
    </row>
    <row r="30" spans="1:16" ht="18.75" customHeight="1">
      <c r="A30" s="347"/>
      <c r="B30" s="330"/>
      <c r="C30" s="331"/>
      <c r="D30" s="345" t="s">
        <v>0</v>
      </c>
      <c r="E30" s="174" t="s">
        <v>98</v>
      </c>
      <c r="F30" s="178" t="s">
        <v>108</v>
      </c>
      <c r="G30" s="255"/>
      <c r="H30" s="258"/>
      <c r="I30" s="255"/>
      <c r="J30" s="256"/>
      <c r="K30" s="255">
        <v>5</v>
      </c>
      <c r="L30" s="256" t="s">
        <v>93</v>
      </c>
      <c r="M30" s="228">
        <v>20000</v>
      </c>
      <c r="N30" s="112">
        <f t="shared" ref="N30:N35" si="2">PRODUCT(G30,I30,K30,M30)</f>
        <v>100000</v>
      </c>
      <c r="O30" s="168"/>
      <c r="P30" s="338"/>
    </row>
    <row r="31" spans="1:16" ht="18.75" customHeight="1">
      <c r="A31" s="347"/>
      <c r="B31" s="330"/>
      <c r="C31" s="331"/>
      <c r="D31" s="345"/>
      <c r="E31" s="174" t="s">
        <v>11</v>
      </c>
      <c r="F31" s="178" t="s">
        <v>109</v>
      </c>
      <c r="G31" s="238"/>
      <c r="H31" s="239"/>
      <c r="I31" s="238">
        <v>2</v>
      </c>
      <c r="J31" s="241" t="s">
        <v>88</v>
      </c>
      <c r="K31" s="238">
        <v>2</v>
      </c>
      <c r="L31" s="241" t="s">
        <v>93</v>
      </c>
      <c r="M31" s="228">
        <v>30000</v>
      </c>
      <c r="N31" s="112">
        <f>PRODUCT(G31,I31,K31,M31)</f>
        <v>120000</v>
      </c>
      <c r="O31" s="168"/>
      <c r="P31" s="338"/>
    </row>
    <row r="32" spans="1:16" ht="18.75" customHeight="1">
      <c r="A32" s="347"/>
      <c r="B32" s="330"/>
      <c r="C32" s="331"/>
      <c r="D32" s="345"/>
      <c r="E32" s="174" t="s">
        <v>11</v>
      </c>
      <c r="F32" s="178" t="s">
        <v>110</v>
      </c>
      <c r="G32" s="238"/>
      <c r="H32" s="239"/>
      <c r="I32" s="238">
        <v>2</v>
      </c>
      <c r="J32" s="241" t="s">
        <v>88</v>
      </c>
      <c r="K32" s="238">
        <v>3</v>
      </c>
      <c r="L32" s="241" t="s">
        <v>93</v>
      </c>
      <c r="M32" s="228">
        <v>30000</v>
      </c>
      <c r="N32" s="112">
        <f>PRODUCT(G32,I32,K32,M32)</f>
        <v>180000</v>
      </c>
      <c r="O32" s="168"/>
      <c r="P32" s="338"/>
    </row>
    <row r="33" spans="1:16" ht="18.75" customHeight="1">
      <c r="A33" s="347"/>
      <c r="B33" s="330"/>
      <c r="C33" s="331"/>
      <c r="D33" s="345"/>
      <c r="E33" s="174" t="s">
        <v>11</v>
      </c>
      <c r="F33" s="178" t="s">
        <v>112</v>
      </c>
      <c r="G33" s="238"/>
      <c r="H33" s="239"/>
      <c r="I33" s="238">
        <v>1</v>
      </c>
      <c r="J33" s="241" t="s">
        <v>88</v>
      </c>
      <c r="K33" s="238">
        <v>3</v>
      </c>
      <c r="L33" s="241" t="s">
        <v>93</v>
      </c>
      <c r="M33" s="228">
        <v>50000</v>
      </c>
      <c r="N33" s="112">
        <f>PRODUCT(G33,I33,K33,M33)</f>
        <v>150000</v>
      </c>
      <c r="O33" s="168"/>
      <c r="P33" s="338"/>
    </row>
    <row r="34" spans="1:16" ht="18.75" customHeight="1">
      <c r="A34" s="347"/>
      <c r="B34" s="330"/>
      <c r="C34" s="331"/>
      <c r="D34" s="345"/>
      <c r="E34" s="174" t="s">
        <v>95</v>
      </c>
      <c r="F34" s="178" t="s">
        <v>113</v>
      </c>
      <c r="G34" s="238"/>
      <c r="H34" s="239"/>
      <c r="I34" s="238">
        <v>1</v>
      </c>
      <c r="J34" s="241" t="s">
        <v>88</v>
      </c>
      <c r="K34" s="238">
        <v>2</v>
      </c>
      <c r="L34" s="241" t="s">
        <v>93</v>
      </c>
      <c r="M34" s="228">
        <v>20000</v>
      </c>
      <c r="N34" s="112">
        <f>PRODUCT(G34,I34,K34,M34)</f>
        <v>40000</v>
      </c>
      <c r="O34" s="168" t="s">
        <v>114</v>
      </c>
      <c r="P34" s="338"/>
    </row>
    <row r="35" spans="1:16" ht="33" customHeight="1" thickBot="1">
      <c r="A35" s="347"/>
      <c r="B35" s="330"/>
      <c r="C35" s="331"/>
      <c r="D35" s="345"/>
      <c r="E35" s="176" t="s">
        <v>107</v>
      </c>
      <c r="F35" s="180" t="s">
        <v>106</v>
      </c>
      <c r="I35" s="45"/>
      <c r="J35" s="44"/>
      <c r="K35" s="45">
        <v>12</v>
      </c>
      <c r="L35" s="44" t="s">
        <v>87</v>
      </c>
      <c r="M35" s="158">
        <v>10000</v>
      </c>
      <c r="N35" s="112">
        <f t="shared" si="2"/>
        <v>120000</v>
      </c>
      <c r="O35" s="168" t="s">
        <v>115</v>
      </c>
      <c r="P35" s="338"/>
    </row>
    <row r="36" spans="1:16" ht="18.75" customHeight="1" thickBot="1">
      <c r="A36" s="347"/>
      <c r="B36" s="332"/>
      <c r="C36" s="333"/>
      <c r="D36" s="194"/>
      <c r="E36" s="194"/>
      <c r="F36" s="195" t="s">
        <v>48</v>
      </c>
      <c r="G36" s="196"/>
      <c r="H36" s="197"/>
      <c r="I36" s="198"/>
      <c r="J36" s="199"/>
      <c r="K36" s="198"/>
      <c r="L36" s="199"/>
      <c r="M36" s="200"/>
      <c r="N36" s="201">
        <f>SUBTOTAL(109,N13:N35)</f>
        <v>4042560</v>
      </c>
      <c r="O36" s="203"/>
      <c r="P36" s="338"/>
    </row>
    <row r="37" spans="1:16" ht="18.75" customHeight="1">
      <c r="A37" s="347"/>
      <c r="B37" s="328" t="s">
        <v>47</v>
      </c>
      <c r="C37" s="348"/>
      <c r="D37" s="174" t="s">
        <v>10</v>
      </c>
      <c r="E37" s="174" t="s">
        <v>136</v>
      </c>
      <c r="F37" s="293" t="s">
        <v>196</v>
      </c>
      <c r="G37" s="101"/>
      <c r="H37" s="109"/>
      <c r="I37" s="99"/>
      <c r="J37" s="98"/>
      <c r="K37" s="99">
        <v>1</v>
      </c>
      <c r="L37" s="118" t="s">
        <v>51</v>
      </c>
      <c r="M37" s="97">
        <v>50000</v>
      </c>
      <c r="N37" s="96">
        <f>PRODUCT(G37,I37,K37,M37)</f>
        <v>50000</v>
      </c>
      <c r="O37" s="163"/>
      <c r="P37" s="338"/>
    </row>
    <row r="38" spans="1:16" ht="18.75" customHeight="1">
      <c r="A38" s="347"/>
      <c r="B38" s="86"/>
      <c r="C38" s="85"/>
      <c r="D38" s="174" t="s">
        <v>10</v>
      </c>
      <c r="E38" s="174" t="s">
        <v>136</v>
      </c>
      <c r="F38" s="291" t="s">
        <v>195</v>
      </c>
      <c r="G38" s="92"/>
      <c r="H38" s="91"/>
      <c r="I38" s="50"/>
      <c r="J38" s="90"/>
      <c r="K38" s="50">
        <v>1</v>
      </c>
      <c r="L38" s="90" t="s">
        <v>51</v>
      </c>
      <c r="M38" s="89">
        <v>50000</v>
      </c>
      <c r="N38" s="37">
        <f>PRODUCT(G38,I38,K38,M38)</f>
        <v>50000</v>
      </c>
      <c r="O38" s="164"/>
      <c r="P38" s="338"/>
    </row>
    <row r="39" spans="1:16" ht="18.75" customHeight="1" thickBot="1">
      <c r="A39" s="347"/>
      <c r="B39" s="86"/>
      <c r="C39" s="85"/>
      <c r="D39" s="174" t="s">
        <v>10</v>
      </c>
      <c r="E39" s="174" t="s">
        <v>136</v>
      </c>
      <c r="F39" s="295" t="s">
        <v>194</v>
      </c>
      <c r="G39" s="117"/>
      <c r="H39" s="116"/>
      <c r="I39" s="115"/>
      <c r="J39" s="114"/>
      <c r="K39" s="115">
        <v>1</v>
      </c>
      <c r="L39" s="114" t="s">
        <v>123</v>
      </c>
      <c r="M39" s="113">
        <v>108740</v>
      </c>
      <c r="N39" s="112">
        <f>PRODUCT(G39,I39,K39,M39)</f>
        <v>108740</v>
      </c>
      <c r="O39" s="165"/>
      <c r="P39" s="338"/>
    </row>
    <row r="40" spans="1:16" ht="18.75" customHeight="1" thickBot="1">
      <c r="A40" s="347"/>
      <c r="B40" s="32"/>
      <c r="C40" s="159"/>
      <c r="D40" s="194"/>
      <c r="E40" s="194"/>
      <c r="F40" s="195" t="s">
        <v>46</v>
      </c>
      <c r="G40" s="196"/>
      <c r="H40" s="197"/>
      <c r="I40" s="198"/>
      <c r="J40" s="199"/>
      <c r="K40" s="198"/>
      <c r="L40" s="199"/>
      <c r="M40" s="200"/>
      <c r="N40" s="201">
        <f>SUBTOTAL(109,N37:N39)</f>
        <v>208740</v>
      </c>
      <c r="O40" s="202"/>
      <c r="P40" s="338"/>
    </row>
    <row r="41" spans="1:16" ht="18.75" customHeight="1">
      <c r="A41" s="347"/>
      <c r="B41" s="328" t="s">
        <v>45</v>
      </c>
      <c r="C41" s="339"/>
      <c r="D41" s="174" t="s">
        <v>90</v>
      </c>
      <c r="E41" s="174" t="s">
        <v>136</v>
      </c>
      <c r="F41" s="292" t="s">
        <v>193</v>
      </c>
      <c r="G41" s="101"/>
      <c r="H41" s="100"/>
      <c r="I41" s="99">
        <v>1</v>
      </c>
      <c r="J41" s="118" t="s">
        <v>123</v>
      </c>
      <c r="K41" s="99">
        <v>1</v>
      </c>
      <c r="L41" s="118" t="s">
        <v>54</v>
      </c>
      <c r="M41" s="97">
        <v>10000</v>
      </c>
      <c r="N41" s="96">
        <f>PRODUCT(G41,I41,K41,M41)</f>
        <v>10000</v>
      </c>
      <c r="O41" s="163"/>
      <c r="P41" s="338"/>
    </row>
    <row r="42" spans="1:16" ht="18.75" customHeight="1" thickBot="1">
      <c r="A42" s="347"/>
      <c r="B42" s="86"/>
      <c r="C42" s="85"/>
      <c r="D42" s="174" t="s">
        <v>0</v>
      </c>
      <c r="E42" s="174" t="s">
        <v>97</v>
      </c>
      <c r="F42" s="179" t="s">
        <v>111</v>
      </c>
      <c r="G42" s="117"/>
      <c r="H42" s="116"/>
      <c r="I42" s="115"/>
      <c r="J42" s="114"/>
      <c r="K42" s="115"/>
      <c r="L42" s="114"/>
      <c r="M42" s="113">
        <v>20000</v>
      </c>
      <c r="N42" s="112">
        <f>PRODUCT(G42,I42,K42,M42)</f>
        <v>20000</v>
      </c>
      <c r="O42" s="165"/>
      <c r="P42" s="338"/>
    </row>
    <row r="43" spans="1:16" ht="18.75" customHeight="1" thickBot="1">
      <c r="A43" s="347"/>
      <c r="B43" s="32"/>
      <c r="C43" s="159"/>
      <c r="D43" s="194"/>
      <c r="E43" s="194"/>
      <c r="F43" s="195" t="s">
        <v>44</v>
      </c>
      <c r="G43" s="196"/>
      <c r="H43" s="197"/>
      <c r="I43" s="198"/>
      <c r="J43" s="199"/>
      <c r="K43" s="198"/>
      <c r="L43" s="199"/>
      <c r="M43" s="200"/>
      <c r="N43" s="201">
        <f>SUBTOTAL(109,N41:N42)</f>
        <v>30000</v>
      </c>
      <c r="O43" s="202"/>
      <c r="P43" s="338"/>
    </row>
    <row r="44" spans="1:16" ht="18.75" customHeight="1" thickBot="1">
      <c r="A44" s="347"/>
      <c r="B44" s="328" t="s">
        <v>42</v>
      </c>
      <c r="C44" s="329"/>
      <c r="D44" s="322" t="s">
        <v>223</v>
      </c>
      <c r="E44" s="174" t="s">
        <v>136</v>
      </c>
      <c r="F44" s="293" t="s">
        <v>192</v>
      </c>
      <c r="G44" s="110"/>
      <c r="H44" s="109"/>
      <c r="I44" s="99">
        <v>1</v>
      </c>
      <c r="J44" s="118" t="s">
        <v>123</v>
      </c>
      <c r="K44" s="99">
        <v>2</v>
      </c>
      <c r="L44" s="118" t="s">
        <v>54</v>
      </c>
      <c r="M44" s="97">
        <v>65887</v>
      </c>
      <c r="N44" s="112">
        <f t="shared" ref="N44:N47" si="3">PRODUCT(G44,I44,K44,M44)</f>
        <v>131774</v>
      </c>
      <c r="O44" s="312"/>
      <c r="P44" s="338"/>
    </row>
    <row r="45" spans="1:16" ht="18.75" customHeight="1" thickBot="1">
      <c r="A45" s="347"/>
      <c r="B45" s="330"/>
      <c r="C45" s="331"/>
      <c r="D45" s="324"/>
      <c r="E45" s="174" t="s">
        <v>136</v>
      </c>
      <c r="F45" s="291" t="s">
        <v>191</v>
      </c>
      <c r="G45" s="92"/>
      <c r="H45" s="91"/>
      <c r="I45" s="50">
        <v>4</v>
      </c>
      <c r="J45" s="90" t="s">
        <v>189</v>
      </c>
      <c r="K45" s="50">
        <v>2</v>
      </c>
      <c r="L45" s="90" t="s">
        <v>54</v>
      </c>
      <c r="M45" s="89">
        <v>1650</v>
      </c>
      <c r="N45" s="112">
        <f t="shared" si="3"/>
        <v>13200</v>
      </c>
      <c r="O45" s="312"/>
      <c r="P45" s="338"/>
    </row>
    <row r="46" spans="1:16" ht="18.75" customHeight="1" thickBot="1">
      <c r="A46" s="347"/>
      <c r="B46" s="330"/>
      <c r="C46" s="331"/>
      <c r="D46" s="324"/>
      <c r="E46" s="174" t="s">
        <v>136</v>
      </c>
      <c r="F46" s="291" t="s">
        <v>190</v>
      </c>
      <c r="G46" s="92"/>
      <c r="H46" s="91"/>
      <c r="I46" s="50">
        <v>4</v>
      </c>
      <c r="J46" s="90" t="s">
        <v>189</v>
      </c>
      <c r="K46" s="50">
        <v>2</v>
      </c>
      <c r="L46" s="90" t="s">
        <v>54</v>
      </c>
      <c r="M46" s="89">
        <v>1530</v>
      </c>
      <c r="N46" s="112">
        <f t="shared" si="3"/>
        <v>12240</v>
      </c>
      <c r="O46" s="312"/>
      <c r="P46" s="338"/>
    </row>
    <row r="47" spans="1:16" ht="18.75" customHeight="1" thickBot="1">
      <c r="A47" s="347"/>
      <c r="B47" s="330"/>
      <c r="C47" s="331"/>
      <c r="D47" s="323"/>
      <c r="E47" s="174" t="s">
        <v>136</v>
      </c>
      <c r="F47" s="291" t="s">
        <v>188</v>
      </c>
      <c r="G47" s="92"/>
      <c r="H47" s="91"/>
      <c r="I47" s="50"/>
      <c r="J47" s="90"/>
      <c r="K47" s="50">
        <v>600</v>
      </c>
      <c r="L47" s="90" t="s">
        <v>51</v>
      </c>
      <c r="M47" s="89">
        <v>153</v>
      </c>
      <c r="N47" s="112">
        <f t="shared" si="3"/>
        <v>91800</v>
      </c>
      <c r="O47" s="312"/>
      <c r="P47" s="338"/>
    </row>
    <row r="48" spans="1:16" ht="18.75" customHeight="1">
      <c r="A48" s="347"/>
      <c r="B48" s="330"/>
      <c r="C48" s="331"/>
      <c r="D48" s="322" t="s">
        <v>0</v>
      </c>
      <c r="E48" s="174" t="s">
        <v>95</v>
      </c>
      <c r="F48" s="178" t="s">
        <v>41</v>
      </c>
      <c r="G48" s="110"/>
      <c r="H48" s="109"/>
      <c r="I48" s="99"/>
      <c r="J48" s="118"/>
      <c r="K48" s="99">
        <v>12</v>
      </c>
      <c r="L48" s="98" t="s">
        <v>37</v>
      </c>
      <c r="M48" s="97">
        <v>10000</v>
      </c>
      <c r="N48" s="96">
        <f>PRODUCT(G48,I48,K48,M48)</f>
        <v>120000</v>
      </c>
      <c r="O48" s="163" t="s">
        <v>103</v>
      </c>
      <c r="P48" s="338"/>
    </row>
    <row r="49" spans="1:16" ht="18.75" customHeight="1">
      <c r="A49" s="347"/>
      <c r="B49" s="330"/>
      <c r="C49" s="331"/>
      <c r="D49" s="324"/>
      <c r="E49" s="174" t="s">
        <v>100</v>
      </c>
      <c r="F49" s="178" t="s">
        <v>40</v>
      </c>
      <c r="G49" s="92"/>
      <c r="H49" s="91"/>
      <c r="I49" s="50"/>
      <c r="J49" s="90"/>
      <c r="K49" s="50">
        <v>12</v>
      </c>
      <c r="L49" s="107" t="s">
        <v>37</v>
      </c>
      <c r="M49" s="89">
        <v>10000</v>
      </c>
      <c r="N49" s="37">
        <f>PRODUCT(G49,I49,K49,M49)</f>
        <v>120000</v>
      </c>
      <c r="O49" s="343" t="s">
        <v>104</v>
      </c>
      <c r="P49" s="338"/>
    </row>
    <row r="50" spans="1:16" ht="48" customHeight="1" thickBot="1">
      <c r="A50" s="347"/>
      <c r="B50" s="330"/>
      <c r="C50" s="331"/>
      <c r="D50" s="323"/>
      <c r="E50" s="174" t="s">
        <v>99</v>
      </c>
      <c r="F50" s="178" t="s">
        <v>40</v>
      </c>
      <c r="G50" s="117"/>
      <c r="H50" s="116"/>
      <c r="I50" s="115"/>
      <c r="J50" s="114"/>
      <c r="K50" s="115">
        <v>12</v>
      </c>
      <c r="L50" s="114" t="s">
        <v>87</v>
      </c>
      <c r="M50" s="113">
        <v>5000</v>
      </c>
      <c r="N50" s="112">
        <f>PRODUCT(G50,I50,K50,M50)</f>
        <v>60000</v>
      </c>
      <c r="O50" s="344"/>
      <c r="P50" s="338"/>
    </row>
    <row r="51" spans="1:16" ht="18.75" customHeight="1" thickBot="1">
      <c r="A51" s="347"/>
      <c r="B51" s="32"/>
      <c r="C51" s="159"/>
      <c r="D51" s="194"/>
      <c r="E51" s="194"/>
      <c r="F51" s="195" t="s">
        <v>39</v>
      </c>
      <c r="G51" s="196"/>
      <c r="H51" s="197"/>
      <c r="I51" s="198"/>
      <c r="J51" s="199"/>
      <c r="K51" s="198"/>
      <c r="L51" s="199"/>
      <c r="M51" s="200"/>
      <c r="N51" s="201">
        <f>SUBTOTAL(109,N44:N50)</f>
        <v>549014</v>
      </c>
      <c r="O51" s="202"/>
      <c r="P51" s="338"/>
    </row>
    <row r="52" spans="1:16" ht="20">
      <c r="A52" s="347"/>
      <c r="B52" s="328" t="s">
        <v>38</v>
      </c>
      <c r="C52" s="339"/>
      <c r="D52" s="345" t="s">
        <v>10</v>
      </c>
      <c r="E52" s="176" t="s">
        <v>107</v>
      </c>
      <c r="F52" s="293" t="s">
        <v>187</v>
      </c>
      <c r="G52" s="110"/>
      <c r="H52" s="109"/>
      <c r="I52" s="99">
        <v>2</v>
      </c>
      <c r="J52" s="118" t="s">
        <v>52</v>
      </c>
      <c r="K52" s="99">
        <v>50</v>
      </c>
      <c r="L52" s="118" t="s">
        <v>51</v>
      </c>
      <c r="M52" s="97">
        <v>8000</v>
      </c>
      <c r="N52" s="96">
        <f>PRODUCT(G52,I52,K52,M52)</f>
        <v>800000</v>
      </c>
      <c r="O52" s="163"/>
      <c r="P52" s="338"/>
    </row>
    <row r="53" spans="1:16" ht="20">
      <c r="A53" s="347"/>
      <c r="B53" s="94"/>
      <c r="C53" s="160"/>
      <c r="D53" s="345"/>
      <c r="E53" s="176" t="s">
        <v>107</v>
      </c>
      <c r="F53" s="287" t="s">
        <v>186</v>
      </c>
      <c r="G53" s="92"/>
      <c r="H53" s="108"/>
      <c r="I53" s="50">
        <v>2</v>
      </c>
      <c r="J53" s="90" t="s">
        <v>52</v>
      </c>
      <c r="K53" s="50">
        <v>10</v>
      </c>
      <c r="L53" s="90" t="s">
        <v>51</v>
      </c>
      <c r="M53" s="89">
        <v>8000</v>
      </c>
      <c r="N53" s="37">
        <f>PRODUCT(G53,I53,K53,M53)</f>
        <v>160000</v>
      </c>
      <c r="O53" s="164"/>
      <c r="P53" s="338"/>
    </row>
    <row r="54" spans="1:16" ht="20">
      <c r="A54" s="347"/>
      <c r="B54" s="94"/>
      <c r="C54" s="160"/>
      <c r="D54" s="345"/>
      <c r="E54" s="174" t="s">
        <v>136</v>
      </c>
      <c r="F54" s="287" t="s">
        <v>185</v>
      </c>
      <c r="G54" s="265"/>
      <c r="H54" s="108"/>
      <c r="I54" s="50">
        <v>1</v>
      </c>
      <c r="J54" s="90" t="s">
        <v>52</v>
      </c>
      <c r="K54" s="50">
        <v>1</v>
      </c>
      <c r="L54" s="90" t="s">
        <v>51</v>
      </c>
      <c r="M54" s="89">
        <v>110000</v>
      </c>
      <c r="N54" s="37">
        <f t="shared" ref="N54:N55" si="4">PRODUCT(G54,I54,K54,M54)</f>
        <v>110000</v>
      </c>
      <c r="O54" s="164"/>
      <c r="P54" s="338"/>
    </row>
    <row r="55" spans="1:16" ht="32" customHeight="1">
      <c r="A55" s="347"/>
      <c r="B55" s="94"/>
      <c r="C55" s="160"/>
      <c r="D55" s="345"/>
      <c r="E55" s="174" t="s">
        <v>136</v>
      </c>
      <c r="F55" s="287" t="s">
        <v>184</v>
      </c>
      <c r="G55" s="265"/>
      <c r="H55" s="108"/>
      <c r="I55" s="50">
        <v>1</v>
      </c>
      <c r="J55" s="90" t="s">
        <v>52</v>
      </c>
      <c r="K55" s="50">
        <v>1</v>
      </c>
      <c r="L55" s="90" t="s">
        <v>51</v>
      </c>
      <c r="M55" s="89">
        <v>66000</v>
      </c>
      <c r="N55" s="37">
        <f t="shared" si="4"/>
        <v>66000</v>
      </c>
      <c r="O55" s="164"/>
      <c r="P55" s="338"/>
    </row>
    <row r="56" spans="1:16" ht="18.75" customHeight="1">
      <c r="A56" s="347"/>
      <c r="B56" s="330"/>
      <c r="C56" s="359"/>
      <c r="D56" s="345"/>
      <c r="E56" s="174" t="s">
        <v>136</v>
      </c>
      <c r="F56" s="287" t="s">
        <v>183</v>
      </c>
      <c r="G56" s="265"/>
      <c r="H56" s="108"/>
      <c r="I56" s="50">
        <v>1</v>
      </c>
      <c r="J56" s="90" t="s">
        <v>52</v>
      </c>
      <c r="K56" s="50">
        <v>1</v>
      </c>
      <c r="L56" s="90" t="s">
        <v>51</v>
      </c>
      <c r="M56" s="89">
        <v>165000</v>
      </c>
      <c r="N56" s="37">
        <f>PRODUCT(G56,I56,K56,M56)</f>
        <v>165000</v>
      </c>
      <c r="O56" s="164"/>
      <c r="P56" s="338"/>
    </row>
    <row r="57" spans="1:16" ht="18.75" customHeight="1">
      <c r="A57" s="347"/>
      <c r="B57" s="94"/>
      <c r="C57" s="160"/>
      <c r="D57" s="345"/>
      <c r="E57" s="174" t="s">
        <v>136</v>
      </c>
      <c r="F57" s="287" t="s">
        <v>182</v>
      </c>
      <c r="G57" s="265"/>
      <c r="H57" s="108"/>
      <c r="I57" s="50">
        <v>1</v>
      </c>
      <c r="J57" s="90" t="s">
        <v>52</v>
      </c>
      <c r="K57" s="50">
        <v>1</v>
      </c>
      <c r="L57" s="90" t="s">
        <v>51</v>
      </c>
      <c r="M57" s="89">
        <v>55000</v>
      </c>
      <c r="N57" s="37">
        <f>PRODUCT(G57,I57,K57,M57)</f>
        <v>55000</v>
      </c>
      <c r="O57" s="167"/>
      <c r="P57" s="338"/>
    </row>
    <row r="58" spans="1:16" ht="18.75" customHeight="1">
      <c r="A58" s="347"/>
      <c r="B58" s="94"/>
      <c r="C58" s="160"/>
      <c r="D58" s="345"/>
      <c r="E58" s="174" t="s">
        <v>136</v>
      </c>
      <c r="F58" s="287" t="s">
        <v>181</v>
      </c>
      <c r="G58" s="265"/>
      <c r="H58" s="108"/>
      <c r="I58" s="50">
        <v>1</v>
      </c>
      <c r="J58" s="90" t="s">
        <v>52</v>
      </c>
      <c r="K58" s="50">
        <v>1</v>
      </c>
      <c r="L58" s="90" t="s">
        <v>51</v>
      </c>
      <c r="M58" s="89">
        <v>165000</v>
      </c>
      <c r="N58" s="37">
        <f t="shared" ref="N58:N85" si="5">PRODUCT(G58,I58,K58,M58)</f>
        <v>165000</v>
      </c>
      <c r="O58" s="167"/>
      <c r="P58" s="338"/>
    </row>
    <row r="59" spans="1:16" ht="18.75" customHeight="1">
      <c r="A59" s="347"/>
      <c r="B59" s="94"/>
      <c r="C59" s="160"/>
      <c r="D59" s="345"/>
      <c r="E59" s="174" t="s">
        <v>136</v>
      </c>
      <c r="F59" s="287" t="s">
        <v>180</v>
      </c>
      <c r="G59" s="265"/>
      <c r="H59" s="108"/>
      <c r="I59" s="50">
        <v>1</v>
      </c>
      <c r="J59" s="90" t="s">
        <v>52</v>
      </c>
      <c r="K59" s="50">
        <v>1</v>
      </c>
      <c r="L59" s="90" t="s">
        <v>51</v>
      </c>
      <c r="M59" s="89">
        <v>55000</v>
      </c>
      <c r="N59" s="37">
        <f t="shared" si="5"/>
        <v>55000</v>
      </c>
      <c r="O59" s="167"/>
      <c r="P59" s="338"/>
    </row>
    <row r="60" spans="1:16" ht="18.75" customHeight="1">
      <c r="A60" s="347"/>
      <c r="B60" s="94"/>
      <c r="C60" s="160"/>
      <c r="D60" s="345"/>
      <c r="E60" s="174" t="s">
        <v>136</v>
      </c>
      <c r="F60" s="287" t="s">
        <v>179</v>
      </c>
      <c r="G60" s="265"/>
      <c r="H60" s="108"/>
      <c r="I60" s="50">
        <v>1</v>
      </c>
      <c r="J60" s="90" t="s">
        <v>52</v>
      </c>
      <c r="K60" s="50">
        <v>1</v>
      </c>
      <c r="L60" s="90" t="s">
        <v>51</v>
      </c>
      <c r="M60" s="89">
        <v>33000</v>
      </c>
      <c r="N60" s="37">
        <f t="shared" si="5"/>
        <v>33000</v>
      </c>
      <c r="O60" s="167"/>
      <c r="P60" s="338"/>
    </row>
    <row r="61" spans="1:16" ht="18.75" customHeight="1">
      <c r="A61" s="347"/>
      <c r="B61" s="94"/>
      <c r="C61" s="160"/>
      <c r="D61" s="345"/>
      <c r="E61" s="174" t="s">
        <v>136</v>
      </c>
      <c r="F61" s="287" t="s">
        <v>178</v>
      </c>
      <c r="G61" s="265"/>
      <c r="H61" s="108"/>
      <c r="I61" s="50">
        <v>1</v>
      </c>
      <c r="J61" s="90" t="s">
        <v>52</v>
      </c>
      <c r="K61" s="50">
        <v>1</v>
      </c>
      <c r="L61" s="90" t="s">
        <v>51</v>
      </c>
      <c r="M61" s="89">
        <v>5500</v>
      </c>
      <c r="N61" s="37">
        <f t="shared" si="5"/>
        <v>5500</v>
      </c>
      <c r="O61" s="167"/>
      <c r="P61" s="338"/>
    </row>
    <row r="62" spans="1:16" ht="18.75" customHeight="1">
      <c r="A62" s="347"/>
      <c r="B62" s="94"/>
      <c r="C62" s="160"/>
      <c r="D62" s="345"/>
      <c r="E62" s="174" t="s">
        <v>136</v>
      </c>
      <c r="F62" s="287" t="s">
        <v>177</v>
      </c>
      <c r="G62" s="265"/>
      <c r="H62" s="108"/>
      <c r="I62" s="50">
        <v>3</v>
      </c>
      <c r="J62" s="90" t="s">
        <v>52</v>
      </c>
      <c r="K62" s="50">
        <v>1</v>
      </c>
      <c r="L62" s="90" t="s">
        <v>51</v>
      </c>
      <c r="M62" s="89">
        <v>55000</v>
      </c>
      <c r="N62" s="37">
        <f t="shared" si="5"/>
        <v>165000</v>
      </c>
      <c r="O62" s="167"/>
      <c r="P62" s="338"/>
    </row>
    <row r="63" spans="1:16" ht="18.75" customHeight="1">
      <c r="A63" s="347"/>
      <c r="B63" s="94"/>
      <c r="C63" s="160"/>
      <c r="D63" s="345"/>
      <c r="E63" s="174" t="s">
        <v>136</v>
      </c>
      <c r="F63" s="287" t="s">
        <v>176</v>
      </c>
      <c r="G63" s="265"/>
      <c r="H63" s="108"/>
      <c r="I63" s="50">
        <v>1</v>
      </c>
      <c r="J63" s="90" t="s">
        <v>52</v>
      </c>
      <c r="K63" s="50">
        <v>1</v>
      </c>
      <c r="L63" s="90" t="s">
        <v>51</v>
      </c>
      <c r="M63" s="89">
        <v>55000</v>
      </c>
      <c r="N63" s="37">
        <f t="shared" si="5"/>
        <v>55000</v>
      </c>
      <c r="O63" s="167"/>
      <c r="P63" s="338"/>
    </row>
    <row r="64" spans="1:16" ht="18.75" customHeight="1">
      <c r="A64" s="347"/>
      <c r="B64" s="94"/>
      <c r="C64" s="160"/>
      <c r="D64" s="345"/>
      <c r="E64" s="174" t="s">
        <v>136</v>
      </c>
      <c r="F64" s="287" t="s">
        <v>175</v>
      </c>
      <c r="G64" s="265"/>
      <c r="H64" s="108"/>
      <c r="I64" s="50">
        <v>1</v>
      </c>
      <c r="J64" s="90" t="s">
        <v>52</v>
      </c>
      <c r="K64" s="50">
        <v>1</v>
      </c>
      <c r="L64" s="90" t="s">
        <v>51</v>
      </c>
      <c r="M64" s="89">
        <v>55000</v>
      </c>
      <c r="N64" s="37">
        <f t="shared" si="5"/>
        <v>55000</v>
      </c>
      <c r="O64" s="167"/>
      <c r="P64" s="338"/>
    </row>
    <row r="65" spans="1:16" ht="18.75" customHeight="1">
      <c r="A65" s="347"/>
      <c r="B65" s="94"/>
      <c r="C65" s="160"/>
      <c r="D65" s="345"/>
      <c r="E65" s="174" t="s">
        <v>136</v>
      </c>
      <c r="F65" s="287" t="s">
        <v>174</v>
      </c>
      <c r="G65" s="265"/>
      <c r="H65" s="108"/>
      <c r="I65" s="50">
        <v>5</v>
      </c>
      <c r="J65" s="90" t="s">
        <v>52</v>
      </c>
      <c r="K65" s="50">
        <v>1</v>
      </c>
      <c r="L65" s="90" t="s">
        <v>51</v>
      </c>
      <c r="M65" s="89">
        <v>5500</v>
      </c>
      <c r="N65" s="37">
        <f t="shared" si="5"/>
        <v>27500</v>
      </c>
      <c r="O65" s="167"/>
      <c r="P65" s="338"/>
    </row>
    <row r="66" spans="1:16" ht="18.75" customHeight="1">
      <c r="A66" s="347"/>
      <c r="B66" s="94"/>
      <c r="C66" s="160"/>
      <c r="D66" s="345"/>
      <c r="E66" s="174" t="s">
        <v>222</v>
      </c>
      <c r="F66" s="287" t="s">
        <v>173</v>
      </c>
      <c r="G66" s="265"/>
      <c r="H66" s="108"/>
      <c r="I66" s="50">
        <v>2</v>
      </c>
      <c r="J66" s="90" t="s">
        <v>52</v>
      </c>
      <c r="K66" s="50">
        <v>1</v>
      </c>
      <c r="L66" s="90" t="s">
        <v>51</v>
      </c>
      <c r="M66" s="89">
        <v>22000</v>
      </c>
      <c r="N66" s="37">
        <f t="shared" si="5"/>
        <v>44000</v>
      </c>
      <c r="O66" s="167"/>
      <c r="P66" s="338"/>
    </row>
    <row r="67" spans="1:16" ht="18.75" customHeight="1">
      <c r="A67" s="347"/>
      <c r="B67" s="94"/>
      <c r="C67" s="160"/>
      <c r="D67" s="345"/>
      <c r="E67" s="174" t="s">
        <v>222</v>
      </c>
      <c r="F67" s="287" t="s">
        <v>172</v>
      </c>
      <c r="G67" s="265"/>
      <c r="H67" s="108"/>
      <c r="I67" s="50">
        <v>2</v>
      </c>
      <c r="J67" s="90" t="s">
        <v>52</v>
      </c>
      <c r="K67" s="50">
        <v>1</v>
      </c>
      <c r="L67" s="90" t="s">
        <v>51</v>
      </c>
      <c r="M67" s="89">
        <v>11000</v>
      </c>
      <c r="N67" s="37">
        <f t="shared" si="5"/>
        <v>22000</v>
      </c>
      <c r="O67" s="167"/>
      <c r="P67" s="338"/>
    </row>
    <row r="68" spans="1:16" ht="18.75" customHeight="1">
      <c r="A68" s="347"/>
      <c r="B68" s="94"/>
      <c r="C68" s="160"/>
      <c r="D68" s="345"/>
      <c r="E68" s="174" t="s">
        <v>222</v>
      </c>
      <c r="F68" s="287" t="s">
        <v>171</v>
      </c>
      <c r="G68" s="265"/>
      <c r="H68" s="108"/>
      <c r="I68" s="50">
        <v>3</v>
      </c>
      <c r="J68" s="90" t="s">
        <v>52</v>
      </c>
      <c r="K68" s="50">
        <v>1</v>
      </c>
      <c r="L68" s="90" t="s">
        <v>51</v>
      </c>
      <c r="M68" s="89">
        <v>5500</v>
      </c>
      <c r="N68" s="37">
        <f t="shared" si="5"/>
        <v>16500</v>
      </c>
      <c r="O68" s="167"/>
      <c r="P68" s="338"/>
    </row>
    <row r="69" spans="1:16" ht="18.75" customHeight="1">
      <c r="A69" s="347"/>
      <c r="B69" s="94"/>
      <c r="C69" s="160"/>
      <c r="D69" s="345"/>
      <c r="E69" s="174" t="s">
        <v>222</v>
      </c>
      <c r="F69" s="287" t="s">
        <v>170</v>
      </c>
      <c r="G69" s="265"/>
      <c r="H69" s="108"/>
      <c r="I69" s="50">
        <v>2</v>
      </c>
      <c r="J69" s="90" t="s">
        <v>52</v>
      </c>
      <c r="K69" s="50">
        <v>1</v>
      </c>
      <c r="L69" s="90" t="s">
        <v>51</v>
      </c>
      <c r="M69" s="89">
        <v>11000</v>
      </c>
      <c r="N69" s="37">
        <f t="shared" si="5"/>
        <v>22000</v>
      </c>
      <c r="O69" s="167"/>
      <c r="P69" s="338"/>
    </row>
    <row r="70" spans="1:16" ht="18.75" customHeight="1">
      <c r="A70" s="347"/>
      <c r="B70" s="94"/>
      <c r="C70" s="160"/>
      <c r="D70" s="345"/>
      <c r="E70" s="174" t="s">
        <v>226</v>
      </c>
      <c r="F70" s="287" t="s">
        <v>169</v>
      </c>
      <c r="G70" s="265">
        <v>2</v>
      </c>
      <c r="H70" s="108" t="s">
        <v>52</v>
      </c>
      <c r="I70" s="50">
        <v>2</v>
      </c>
      <c r="J70" s="90" t="s">
        <v>125</v>
      </c>
      <c r="K70" s="50">
        <v>2</v>
      </c>
      <c r="L70" s="90" t="s">
        <v>51</v>
      </c>
      <c r="M70" s="89">
        <v>27500</v>
      </c>
      <c r="N70" s="37">
        <f t="shared" si="5"/>
        <v>220000</v>
      </c>
      <c r="O70" s="167"/>
      <c r="P70" s="338"/>
    </row>
    <row r="71" spans="1:16" ht="18.75" customHeight="1">
      <c r="A71" s="347"/>
      <c r="B71" s="94"/>
      <c r="C71" s="160"/>
      <c r="D71" s="345"/>
      <c r="E71" s="174" t="s">
        <v>226</v>
      </c>
      <c r="F71" s="287" t="s">
        <v>168</v>
      </c>
      <c r="G71" s="265"/>
      <c r="H71" s="108"/>
      <c r="I71" s="50">
        <v>2</v>
      </c>
      <c r="J71" s="90" t="s">
        <v>52</v>
      </c>
      <c r="K71" s="50">
        <v>2</v>
      </c>
      <c r="L71" s="90" t="s">
        <v>51</v>
      </c>
      <c r="M71" s="89">
        <v>5000</v>
      </c>
      <c r="N71" s="37">
        <f t="shared" si="5"/>
        <v>20000</v>
      </c>
      <c r="O71" s="167"/>
      <c r="P71" s="338"/>
    </row>
    <row r="72" spans="1:16" ht="18.75" customHeight="1">
      <c r="A72" s="347"/>
      <c r="B72" s="94"/>
      <c r="C72" s="160"/>
      <c r="D72" s="345"/>
      <c r="E72" s="174" t="s">
        <v>226</v>
      </c>
      <c r="F72" s="287" t="s">
        <v>167</v>
      </c>
      <c r="G72" s="265">
        <v>2</v>
      </c>
      <c r="H72" s="108" t="s">
        <v>52</v>
      </c>
      <c r="I72" s="50">
        <v>7</v>
      </c>
      <c r="J72" s="90" t="s">
        <v>54</v>
      </c>
      <c r="K72" s="50">
        <v>2</v>
      </c>
      <c r="L72" s="90" t="s">
        <v>51</v>
      </c>
      <c r="M72" s="89">
        <v>11000</v>
      </c>
      <c r="N72" s="37">
        <f t="shared" si="5"/>
        <v>308000</v>
      </c>
      <c r="O72" s="167"/>
      <c r="P72" s="338"/>
    </row>
    <row r="73" spans="1:16" ht="18.75" customHeight="1">
      <c r="A73" s="347"/>
      <c r="B73" s="94"/>
      <c r="C73" s="160"/>
      <c r="D73" s="345"/>
      <c r="E73" s="174" t="s">
        <v>226</v>
      </c>
      <c r="F73" s="287" t="s">
        <v>166</v>
      </c>
      <c r="G73" s="265">
        <v>1</v>
      </c>
      <c r="H73" s="108" t="s">
        <v>52</v>
      </c>
      <c r="I73" s="50">
        <v>30</v>
      </c>
      <c r="J73" s="90" t="s">
        <v>53</v>
      </c>
      <c r="K73" s="50">
        <v>2</v>
      </c>
      <c r="L73" s="90" t="s">
        <v>51</v>
      </c>
      <c r="M73" s="89">
        <v>5500</v>
      </c>
      <c r="N73" s="37">
        <f t="shared" si="5"/>
        <v>330000</v>
      </c>
      <c r="O73" s="167"/>
      <c r="P73" s="338"/>
    </row>
    <row r="74" spans="1:16" ht="18.75" customHeight="1">
      <c r="A74" s="347"/>
      <c r="B74" s="94"/>
      <c r="C74" s="160"/>
      <c r="D74" s="345"/>
      <c r="E74" s="174" t="s">
        <v>226</v>
      </c>
      <c r="F74" s="287" t="s">
        <v>165</v>
      </c>
      <c r="G74" s="265">
        <v>2</v>
      </c>
      <c r="H74" s="108" t="s">
        <v>52</v>
      </c>
      <c r="I74" s="50">
        <v>7</v>
      </c>
      <c r="J74" s="90" t="s">
        <v>54</v>
      </c>
      <c r="K74" s="50">
        <v>2</v>
      </c>
      <c r="L74" s="90" t="s">
        <v>51</v>
      </c>
      <c r="M74" s="89">
        <v>11000</v>
      </c>
      <c r="N74" s="37">
        <f t="shared" si="5"/>
        <v>308000</v>
      </c>
      <c r="O74" s="167"/>
      <c r="P74" s="338"/>
    </row>
    <row r="75" spans="1:16" ht="18.75" customHeight="1">
      <c r="A75" s="347"/>
      <c r="B75" s="94"/>
      <c r="C75" s="160"/>
      <c r="D75" s="345"/>
      <c r="E75" s="174" t="s">
        <v>226</v>
      </c>
      <c r="F75" s="287" t="s">
        <v>164</v>
      </c>
      <c r="G75" s="265"/>
      <c r="H75" s="108"/>
      <c r="I75" s="50">
        <v>2</v>
      </c>
      <c r="J75" s="90" t="s">
        <v>52</v>
      </c>
      <c r="K75" s="50">
        <v>2</v>
      </c>
      <c r="L75" s="90" t="s">
        <v>51</v>
      </c>
      <c r="M75" s="89">
        <v>5500</v>
      </c>
      <c r="N75" s="37">
        <f t="shared" si="5"/>
        <v>22000</v>
      </c>
      <c r="O75" s="167"/>
      <c r="P75" s="338"/>
    </row>
    <row r="76" spans="1:16" ht="18.75" customHeight="1">
      <c r="A76" s="347"/>
      <c r="B76" s="94"/>
      <c r="C76" s="160"/>
      <c r="D76" s="345"/>
      <c r="E76" s="174" t="s">
        <v>226</v>
      </c>
      <c r="F76" s="287" t="s">
        <v>163</v>
      </c>
      <c r="G76" s="265"/>
      <c r="H76" s="108"/>
      <c r="I76" s="50">
        <v>1</v>
      </c>
      <c r="J76" s="90" t="s">
        <v>52</v>
      </c>
      <c r="K76" s="50">
        <v>2</v>
      </c>
      <c r="L76" s="90" t="s">
        <v>51</v>
      </c>
      <c r="M76" s="89">
        <v>33000</v>
      </c>
      <c r="N76" s="37">
        <f t="shared" si="5"/>
        <v>66000</v>
      </c>
      <c r="O76" s="167"/>
      <c r="P76" s="338"/>
    </row>
    <row r="77" spans="1:16" ht="18.75" customHeight="1">
      <c r="A77" s="347"/>
      <c r="B77" s="94"/>
      <c r="C77" s="160"/>
      <c r="D77" s="345"/>
      <c r="E77" s="174" t="s">
        <v>222</v>
      </c>
      <c r="F77" s="287" t="s">
        <v>162</v>
      </c>
      <c r="G77" s="265"/>
      <c r="H77" s="108"/>
      <c r="I77" s="50">
        <v>15</v>
      </c>
      <c r="J77" s="90" t="s">
        <v>52</v>
      </c>
      <c r="K77" s="50">
        <v>1</v>
      </c>
      <c r="L77" s="90" t="s">
        <v>51</v>
      </c>
      <c r="M77" s="89">
        <v>20000</v>
      </c>
      <c r="N77" s="37">
        <f t="shared" si="5"/>
        <v>300000</v>
      </c>
      <c r="O77" s="167"/>
      <c r="P77" s="338"/>
    </row>
    <row r="78" spans="1:16" ht="18.75" customHeight="1">
      <c r="A78" s="347"/>
      <c r="B78" s="94"/>
      <c r="C78" s="160"/>
      <c r="D78" s="345"/>
      <c r="E78" s="174" t="s">
        <v>222</v>
      </c>
      <c r="F78" s="287" t="s">
        <v>161</v>
      </c>
      <c r="G78" s="265"/>
      <c r="H78" s="108"/>
      <c r="I78" s="50">
        <v>3</v>
      </c>
      <c r="J78" s="90" t="s">
        <v>52</v>
      </c>
      <c r="K78" s="50">
        <v>1</v>
      </c>
      <c r="L78" s="90" t="s">
        <v>51</v>
      </c>
      <c r="M78" s="89">
        <v>33000</v>
      </c>
      <c r="N78" s="37">
        <f t="shared" si="5"/>
        <v>99000</v>
      </c>
      <c r="O78" s="167"/>
      <c r="P78" s="338"/>
    </row>
    <row r="79" spans="1:16" ht="18.75" customHeight="1">
      <c r="A79" s="347"/>
      <c r="B79" s="94"/>
      <c r="C79" s="160"/>
      <c r="D79" s="345"/>
      <c r="E79" s="174" t="s">
        <v>136</v>
      </c>
      <c r="F79" s="287" t="s">
        <v>160</v>
      </c>
      <c r="G79" s="265"/>
      <c r="H79" s="108"/>
      <c r="I79" s="50"/>
      <c r="J79" s="90"/>
      <c r="K79" s="50">
        <v>1</v>
      </c>
      <c r="L79" s="90" t="s">
        <v>51</v>
      </c>
      <c r="M79" s="89">
        <v>80000</v>
      </c>
      <c r="N79" s="37">
        <f t="shared" si="5"/>
        <v>80000</v>
      </c>
      <c r="O79" s="167"/>
      <c r="P79" s="338"/>
    </row>
    <row r="80" spans="1:16" ht="18.75" customHeight="1">
      <c r="A80" s="347"/>
      <c r="B80" s="94"/>
      <c r="C80" s="160"/>
      <c r="D80" s="345"/>
      <c r="E80" s="174" t="s">
        <v>136</v>
      </c>
      <c r="F80" s="287" t="s">
        <v>159</v>
      </c>
      <c r="G80" s="265"/>
      <c r="H80" s="108"/>
      <c r="I80" s="50">
        <v>1</v>
      </c>
      <c r="J80" s="90" t="s">
        <v>52</v>
      </c>
      <c r="K80" s="50">
        <v>1</v>
      </c>
      <c r="L80" s="90" t="s">
        <v>137</v>
      </c>
      <c r="M80" s="89">
        <v>11000</v>
      </c>
      <c r="N80" s="37">
        <f t="shared" si="5"/>
        <v>11000</v>
      </c>
      <c r="O80" s="167"/>
      <c r="P80" s="338"/>
    </row>
    <row r="81" spans="1:16" ht="18.75" customHeight="1">
      <c r="A81" s="347"/>
      <c r="B81" s="94"/>
      <c r="C81" s="160"/>
      <c r="D81" s="345"/>
      <c r="E81" s="174" t="s">
        <v>136</v>
      </c>
      <c r="F81" s="287" t="s">
        <v>158</v>
      </c>
      <c r="G81" s="265"/>
      <c r="H81" s="108"/>
      <c r="I81" s="50"/>
      <c r="J81" s="90"/>
      <c r="K81" s="50">
        <v>1</v>
      </c>
      <c r="L81" s="90" t="s">
        <v>51</v>
      </c>
      <c r="M81" s="89">
        <v>200000</v>
      </c>
      <c r="N81" s="37">
        <f t="shared" si="5"/>
        <v>200000</v>
      </c>
      <c r="O81" s="167"/>
      <c r="P81" s="338"/>
    </row>
    <row r="82" spans="1:16" ht="18.75" customHeight="1">
      <c r="A82" s="347"/>
      <c r="B82" s="94"/>
      <c r="C82" s="160"/>
      <c r="D82" s="345"/>
      <c r="E82" s="174" t="s">
        <v>136</v>
      </c>
      <c r="F82" s="287" t="s">
        <v>157</v>
      </c>
      <c r="G82" s="265"/>
      <c r="H82" s="108"/>
      <c r="I82" s="50">
        <v>2000</v>
      </c>
      <c r="J82" s="90" t="s">
        <v>156</v>
      </c>
      <c r="K82" s="50">
        <v>5</v>
      </c>
      <c r="L82" s="90" t="s">
        <v>51</v>
      </c>
      <c r="M82" s="89">
        <v>3</v>
      </c>
      <c r="N82" s="37">
        <f t="shared" si="5"/>
        <v>30000</v>
      </c>
      <c r="O82" s="167"/>
      <c r="P82" s="338"/>
    </row>
    <row r="83" spans="1:16" ht="18.75" customHeight="1">
      <c r="A83" s="347"/>
      <c r="B83" s="94"/>
      <c r="C83" s="160"/>
      <c r="D83" s="345"/>
      <c r="E83" s="174" t="s">
        <v>136</v>
      </c>
      <c r="F83" s="287" t="s">
        <v>155</v>
      </c>
      <c r="G83" s="265"/>
      <c r="H83" s="108"/>
      <c r="I83" s="50">
        <v>5</v>
      </c>
      <c r="J83" s="90" t="s">
        <v>52</v>
      </c>
      <c r="K83" s="50">
        <v>1</v>
      </c>
      <c r="L83" s="90" t="s">
        <v>123</v>
      </c>
      <c r="M83" s="89">
        <v>11000</v>
      </c>
      <c r="N83" s="37">
        <f t="shared" si="5"/>
        <v>55000</v>
      </c>
      <c r="O83" s="167"/>
      <c r="P83" s="338"/>
    </row>
    <row r="84" spans="1:16" ht="18.75" customHeight="1">
      <c r="A84" s="347"/>
      <c r="B84" s="94"/>
      <c r="C84" s="160"/>
      <c r="D84" s="345"/>
      <c r="E84" s="174" t="s">
        <v>136</v>
      </c>
      <c r="F84" s="287" t="s">
        <v>154</v>
      </c>
      <c r="G84" s="265"/>
      <c r="H84" s="108"/>
      <c r="I84" s="50"/>
      <c r="J84" s="90"/>
      <c r="K84" s="50">
        <v>1</v>
      </c>
      <c r="L84" s="90" t="s">
        <v>123</v>
      </c>
      <c r="M84" s="89">
        <v>800000</v>
      </c>
      <c r="N84" s="37">
        <f t="shared" si="5"/>
        <v>800000</v>
      </c>
      <c r="O84" s="167"/>
      <c r="P84" s="338"/>
    </row>
    <row r="85" spans="1:16" ht="18.75" customHeight="1">
      <c r="A85" s="347"/>
      <c r="B85" s="94"/>
      <c r="C85" s="160"/>
      <c r="D85" s="345"/>
      <c r="E85" s="174" t="s">
        <v>136</v>
      </c>
      <c r="F85" s="287" t="s">
        <v>153</v>
      </c>
      <c r="G85" s="265"/>
      <c r="H85" s="108"/>
      <c r="I85" s="50"/>
      <c r="J85" s="90"/>
      <c r="K85" s="50">
        <v>1</v>
      </c>
      <c r="L85" s="90" t="s">
        <v>123</v>
      </c>
      <c r="M85" s="89">
        <v>500000</v>
      </c>
      <c r="N85" s="37">
        <f t="shared" si="5"/>
        <v>500000</v>
      </c>
      <c r="O85" s="167"/>
      <c r="P85" s="338"/>
    </row>
    <row r="86" spans="1:16" ht="18.75" customHeight="1">
      <c r="A86" s="347"/>
      <c r="B86" s="86"/>
      <c r="C86" s="85"/>
      <c r="D86" s="322" t="s">
        <v>0</v>
      </c>
      <c r="E86" s="174" t="s">
        <v>101</v>
      </c>
      <c r="F86" s="178" t="s">
        <v>102</v>
      </c>
      <c r="G86" s="238"/>
      <c r="H86" s="252"/>
      <c r="I86" s="238">
        <v>2</v>
      </c>
      <c r="J86" s="240" t="s">
        <v>93</v>
      </c>
      <c r="K86" s="238">
        <v>12</v>
      </c>
      <c r="L86" s="241" t="s">
        <v>87</v>
      </c>
      <c r="M86" s="257">
        <v>3000</v>
      </c>
      <c r="N86" s="228">
        <f t="shared" ref="N86:N92" si="6">PRODUCT(G86,I86,K86,M86)</f>
        <v>72000</v>
      </c>
      <c r="O86" s="167" t="s">
        <v>105</v>
      </c>
      <c r="P86" s="338"/>
    </row>
    <row r="87" spans="1:16" ht="18.75" customHeight="1">
      <c r="A87" s="347"/>
      <c r="B87" s="86"/>
      <c r="C87" s="85"/>
      <c r="D87" s="324"/>
      <c r="E87" s="174" t="s">
        <v>226</v>
      </c>
      <c r="F87" s="178" t="s">
        <v>227</v>
      </c>
      <c r="H87" s="46"/>
      <c r="I87" s="6">
        <v>2</v>
      </c>
      <c r="J87" s="5" t="s">
        <v>88</v>
      </c>
      <c r="K87" s="6">
        <v>3</v>
      </c>
      <c r="L87" s="46" t="s">
        <v>228</v>
      </c>
      <c r="M87" s="22">
        <v>50000</v>
      </c>
      <c r="N87" s="228">
        <f t="shared" si="6"/>
        <v>300000</v>
      </c>
      <c r="O87" s="167"/>
      <c r="P87" s="338"/>
    </row>
    <row r="88" spans="1:16" ht="18.75" customHeight="1">
      <c r="A88" s="347"/>
      <c r="B88" s="86"/>
      <c r="C88" s="85"/>
      <c r="D88" s="324"/>
      <c r="E88" s="174" t="s">
        <v>226</v>
      </c>
      <c r="F88" s="178" t="s">
        <v>229</v>
      </c>
      <c r="H88" s="46"/>
      <c r="I88" s="6">
        <v>2</v>
      </c>
      <c r="J88" s="5" t="s">
        <v>230</v>
      </c>
      <c r="K88" s="6">
        <v>3</v>
      </c>
      <c r="L88" s="46" t="s">
        <v>228</v>
      </c>
      <c r="M88" s="22">
        <v>50000</v>
      </c>
      <c r="N88" s="228">
        <f t="shared" si="6"/>
        <v>300000</v>
      </c>
      <c r="O88" s="167"/>
      <c r="P88" s="338"/>
    </row>
    <row r="89" spans="1:16" ht="18.75" customHeight="1">
      <c r="A89" s="347"/>
      <c r="B89" s="86"/>
      <c r="C89" s="85"/>
      <c r="D89" s="324"/>
      <c r="E89" s="174" t="s">
        <v>226</v>
      </c>
      <c r="F89" s="178" t="s">
        <v>233</v>
      </c>
      <c r="H89" s="46"/>
      <c r="I89" s="6">
        <v>2</v>
      </c>
      <c r="J89" s="5" t="s">
        <v>230</v>
      </c>
      <c r="K89" s="6">
        <v>3</v>
      </c>
      <c r="L89" s="46" t="s">
        <v>228</v>
      </c>
      <c r="M89" s="22">
        <v>30000</v>
      </c>
      <c r="N89" s="228">
        <f t="shared" si="6"/>
        <v>180000</v>
      </c>
      <c r="O89" s="167"/>
      <c r="P89" s="338"/>
    </row>
    <row r="90" spans="1:16" ht="18.75" customHeight="1">
      <c r="A90" s="347"/>
      <c r="B90" s="86"/>
      <c r="C90" s="85"/>
      <c r="D90" s="324"/>
      <c r="E90" s="174" t="s">
        <v>226</v>
      </c>
      <c r="F90" s="178" t="s">
        <v>231</v>
      </c>
      <c r="H90" s="46"/>
      <c r="K90" s="6">
        <v>3</v>
      </c>
      <c r="L90" s="46" t="s">
        <v>228</v>
      </c>
      <c r="M90" s="22">
        <v>11000</v>
      </c>
      <c r="N90" s="228">
        <f t="shared" si="6"/>
        <v>33000</v>
      </c>
      <c r="O90" s="167"/>
      <c r="P90" s="338"/>
    </row>
    <row r="91" spans="1:16" ht="18.75" customHeight="1">
      <c r="A91" s="347"/>
      <c r="B91" s="86"/>
      <c r="C91" s="85"/>
      <c r="D91" s="324"/>
      <c r="E91" s="174" t="s">
        <v>226</v>
      </c>
      <c r="F91" s="178" t="s">
        <v>232</v>
      </c>
      <c r="H91" s="46"/>
      <c r="K91" s="6">
        <v>3</v>
      </c>
      <c r="L91" s="46" t="s">
        <v>228</v>
      </c>
      <c r="M91" s="22">
        <v>11000</v>
      </c>
      <c r="N91" s="228">
        <f t="shared" si="6"/>
        <v>33000</v>
      </c>
      <c r="O91" s="167"/>
      <c r="P91" s="338"/>
    </row>
    <row r="92" spans="1:16" ht="18.75" customHeight="1">
      <c r="A92" s="347"/>
      <c r="B92" s="86"/>
      <c r="C92" s="85"/>
      <c r="D92" s="324"/>
      <c r="E92" s="174" t="s">
        <v>222</v>
      </c>
      <c r="F92" s="178" t="s">
        <v>237</v>
      </c>
      <c r="H92" s="46"/>
      <c r="I92" s="6">
        <v>2</v>
      </c>
      <c r="J92" s="5" t="s">
        <v>230</v>
      </c>
      <c r="K92" s="6">
        <v>3</v>
      </c>
      <c r="L92" s="46" t="s">
        <v>228</v>
      </c>
      <c r="M92" s="22">
        <v>15000</v>
      </c>
      <c r="N92" s="228">
        <f t="shared" si="6"/>
        <v>90000</v>
      </c>
      <c r="O92" s="167"/>
      <c r="P92" s="338"/>
    </row>
    <row r="93" spans="1:16" ht="31" customHeight="1">
      <c r="A93" s="347"/>
      <c r="B93" s="86"/>
      <c r="C93" s="85"/>
      <c r="D93" s="324"/>
      <c r="E93" s="176" t="s">
        <v>107</v>
      </c>
      <c r="F93" s="178" t="s">
        <v>138</v>
      </c>
      <c r="G93" s="265"/>
      <c r="H93" s="108"/>
      <c r="I93" s="262">
        <v>2</v>
      </c>
      <c r="J93" s="261" t="s">
        <v>23</v>
      </c>
      <c r="K93" s="262">
        <v>40</v>
      </c>
      <c r="L93" s="261" t="s">
        <v>24</v>
      </c>
      <c r="M93" s="260">
        <v>6000</v>
      </c>
      <c r="N93" s="228">
        <f t="shared" ref="N93:N94" si="7">PRODUCT(G93,I93,K93,M93)</f>
        <v>480000</v>
      </c>
      <c r="O93" s="167"/>
      <c r="P93" s="338"/>
    </row>
    <row r="94" spans="1:16" ht="31" customHeight="1" thickBot="1">
      <c r="A94" s="347"/>
      <c r="B94" s="86"/>
      <c r="C94" s="85"/>
      <c r="D94" s="323"/>
      <c r="E94" s="176" t="s">
        <v>107</v>
      </c>
      <c r="F94" s="178" t="s">
        <v>139</v>
      </c>
      <c r="G94" s="265"/>
      <c r="H94" s="108"/>
      <c r="I94" s="262">
        <v>2</v>
      </c>
      <c r="J94" s="261" t="s">
        <v>124</v>
      </c>
      <c r="K94" s="262">
        <v>20</v>
      </c>
      <c r="L94" s="261" t="s">
        <v>24</v>
      </c>
      <c r="M94" s="260">
        <v>6000</v>
      </c>
      <c r="N94" s="228">
        <f t="shared" si="7"/>
        <v>240000</v>
      </c>
      <c r="O94" s="167"/>
      <c r="P94" s="338"/>
    </row>
    <row r="95" spans="1:16" ht="18.75" customHeight="1" thickBot="1">
      <c r="A95" s="347"/>
      <c r="B95" s="32"/>
      <c r="C95" s="159"/>
      <c r="D95" s="194"/>
      <c r="E95" s="194"/>
      <c r="F95" s="195" t="s">
        <v>36</v>
      </c>
      <c r="G95" s="196"/>
      <c r="H95" s="197"/>
      <c r="I95" s="198"/>
      <c r="J95" s="199"/>
      <c r="K95" s="198"/>
      <c r="L95" s="199"/>
      <c r="M95" s="200"/>
      <c r="N95" s="201">
        <f>SUBTOTAL(109,N52:N94)</f>
        <v>7098500</v>
      </c>
      <c r="O95" s="202"/>
      <c r="P95" s="338"/>
    </row>
    <row r="96" spans="1:16" ht="18.75" customHeight="1" thickBot="1">
      <c r="A96" s="347"/>
      <c r="B96" s="328" t="s">
        <v>35</v>
      </c>
      <c r="C96" s="339"/>
      <c r="D96" s="325" t="s">
        <v>10</v>
      </c>
      <c r="E96" s="174" t="s">
        <v>136</v>
      </c>
      <c r="F96" s="292" t="s">
        <v>152</v>
      </c>
      <c r="G96" s="101"/>
      <c r="H96" s="100"/>
      <c r="I96" s="99">
        <v>20</v>
      </c>
      <c r="J96" s="118" t="s">
        <v>52</v>
      </c>
      <c r="K96" s="99">
        <v>2</v>
      </c>
      <c r="L96" s="118" t="s">
        <v>149</v>
      </c>
      <c r="M96" s="97">
        <v>1000</v>
      </c>
      <c r="N96" s="96">
        <f>PRODUCT(G96,I96,K96,M96)</f>
        <v>40000</v>
      </c>
      <c r="O96" s="163"/>
      <c r="P96" s="338"/>
    </row>
    <row r="97" spans="1:16" ht="18.75" customHeight="1">
      <c r="A97" s="347"/>
      <c r="B97" s="94"/>
      <c r="C97" s="160"/>
      <c r="D97" s="326"/>
      <c r="E97" s="174" t="s">
        <v>135</v>
      </c>
      <c r="F97" s="291" t="s">
        <v>151</v>
      </c>
      <c r="G97" s="92"/>
      <c r="H97" s="91"/>
      <c r="I97" s="50">
        <v>18</v>
      </c>
      <c r="J97" s="90" t="s">
        <v>52</v>
      </c>
      <c r="K97" s="50">
        <v>11</v>
      </c>
      <c r="L97" s="90" t="s">
        <v>149</v>
      </c>
      <c r="M97" s="89">
        <v>1000</v>
      </c>
      <c r="N97" s="96">
        <f>PRODUCT(G97,I97,K97,M97)</f>
        <v>198000</v>
      </c>
      <c r="O97" s="164"/>
      <c r="P97" s="338"/>
    </row>
    <row r="98" spans="1:16" ht="18.75" customHeight="1" thickBot="1">
      <c r="A98" s="347"/>
      <c r="B98" s="330"/>
      <c r="C98" s="360"/>
      <c r="D98" s="327"/>
      <c r="E98" s="174" t="s">
        <v>135</v>
      </c>
      <c r="F98" s="291" t="s">
        <v>150</v>
      </c>
      <c r="G98" s="92"/>
      <c r="H98" s="91"/>
      <c r="I98" s="50">
        <v>30</v>
      </c>
      <c r="J98" s="90" t="s">
        <v>52</v>
      </c>
      <c r="K98" s="50">
        <v>1</v>
      </c>
      <c r="L98" s="90" t="s">
        <v>149</v>
      </c>
      <c r="M98" s="89">
        <v>1000</v>
      </c>
      <c r="N98" s="37">
        <f>PRODUCT(G98,I98,K98,M98)</f>
        <v>30000</v>
      </c>
      <c r="O98" s="164"/>
      <c r="P98" s="338"/>
    </row>
    <row r="99" spans="1:16" ht="18.75" customHeight="1" thickBot="1">
      <c r="A99" s="347"/>
      <c r="B99" s="32"/>
      <c r="C99" s="159"/>
      <c r="D99" s="194"/>
      <c r="E99" s="194"/>
      <c r="F99" s="195" t="s">
        <v>34</v>
      </c>
      <c r="G99" s="196"/>
      <c r="H99" s="199"/>
      <c r="I99" s="198"/>
      <c r="J99" s="199"/>
      <c r="K99" s="198"/>
      <c r="L99" s="199"/>
      <c r="M99" s="200"/>
      <c r="N99" s="201">
        <f>SUBTOTAL(109,N96:N98)</f>
        <v>268000</v>
      </c>
      <c r="O99" s="202"/>
      <c r="P99" s="338"/>
    </row>
    <row r="100" spans="1:16" ht="22.5" customHeight="1" thickBot="1">
      <c r="A100" s="353"/>
      <c r="B100" s="354"/>
      <c r="C100" s="355"/>
      <c r="F100" s="181"/>
      <c r="I100" s="45"/>
      <c r="J100" s="82"/>
      <c r="K100" s="45"/>
      <c r="L100" s="82"/>
      <c r="M100" s="22"/>
      <c r="N100" s="81"/>
      <c r="O100" s="167"/>
    </row>
    <row r="101" spans="1:16" ht="22.5" customHeight="1">
      <c r="A101" s="356"/>
      <c r="B101" s="357"/>
      <c r="C101" s="358"/>
      <c r="D101" s="206"/>
      <c r="E101" s="206"/>
      <c r="F101" s="227" t="s">
        <v>116</v>
      </c>
      <c r="G101" s="207"/>
      <c r="H101" s="208"/>
      <c r="I101" s="209" t="s">
        <v>26</v>
      </c>
      <c r="J101" s="210"/>
      <c r="K101" s="209" t="s">
        <v>26</v>
      </c>
      <c r="L101" s="210"/>
      <c r="M101" s="211" t="s">
        <v>26</v>
      </c>
      <c r="N101" s="212">
        <f>SUM(N7,N12,N36,N40,N43,N51,N95,N6,N100)</f>
        <v>18087314</v>
      </c>
      <c r="O101" s="213"/>
    </row>
    <row r="102" spans="1:16" ht="22.5" customHeight="1" thickBot="1">
      <c r="A102" s="351"/>
      <c r="B102" s="351"/>
      <c r="C102" s="351"/>
      <c r="D102" s="121"/>
      <c r="E102" s="121"/>
      <c r="F102" s="204"/>
      <c r="G102" s="350"/>
      <c r="H102" s="350"/>
      <c r="I102" s="2"/>
      <c r="J102" s="205"/>
      <c r="M102" s="22" t="s">
        <v>26</v>
      </c>
      <c r="N102" s="22"/>
      <c r="O102" s="169"/>
    </row>
    <row r="103" spans="1:16" ht="22.5" customHeight="1">
      <c r="A103" s="188" t="s">
        <v>117</v>
      </c>
      <c r="B103" s="189"/>
      <c r="C103" s="189"/>
      <c r="D103" s="352" t="s">
        <v>10</v>
      </c>
      <c r="E103" s="190"/>
      <c r="F103" s="191" t="s">
        <v>119</v>
      </c>
      <c r="G103" s="101"/>
      <c r="H103" s="109"/>
      <c r="I103" s="99"/>
      <c r="J103" s="98"/>
      <c r="K103" s="99">
        <v>1</v>
      </c>
      <c r="L103" s="98" t="s">
        <v>24</v>
      </c>
      <c r="M103" s="242">
        <v>13500000</v>
      </c>
      <c r="N103" s="249">
        <f>PRODUCT(G103,I103,K103,M103)</f>
        <v>13500000</v>
      </c>
      <c r="O103" s="243"/>
    </row>
    <row r="104" spans="1:16" ht="22.5" customHeight="1">
      <c r="A104" s="43"/>
      <c r="B104" s="42"/>
      <c r="C104" s="42"/>
      <c r="D104" s="323"/>
      <c r="E104" s="175"/>
      <c r="F104" s="185" t="s">
        <v>118</v>
      </c>
      <c r="G104" s="232"/>
      <c r="H104" s="250"/>
      <c r="I104" s="232"/>
      <c r="J104" s="235"/>
      <c r="K104" s="232">
        <v>1</v>
      </c>
      <c r="L104" s="235" t="s">
        <v>93</v>
      </c>
      <c r="M104" s="251">
        <v>200000</v>
      </c>
      <c r="N104" s="237">
        <f>PRODUCT(G104,I104,K104,M104)</f>
        <v>200000</v>
      </c>
      <c r="O104" s="192"/>
    </row>
    <row r="105" spans="1:16" ht="22.5" customHeight="1">
      <c r="A105" s="43"/>
      <c r="B105" s="42"/>
      <c r="C105" s="42"/>
      <c r="D105" s="345" t="s">
        <v>0</v>
      </c>
      <c r="F105" s="1" t="s">
        <v>1</v>
      </c>
      <c r="G105" s="238"/>
      <c r="H105" s="252"/>
      <c r="I105" s="238"/>
      <c r="J105" s="252"/>
      <c r="K105" s="238">
        <v>20</v>
      </c>
      <c r="L105" s="252" t="s">
        <v>23</v>
      </c>
      <c r="M105" s="254">
        <v>10000</v>
      </c>
      <c r="N105" s="228">
        <f t="shared" ref="N105:N107" si="8">PRODUCT(G105,I105,K105,M105)</f>
        <v>200000</v>
      </c>
      <c r="O105" s="193"/>
    </row>
    <row r="106" spans="1:16" ht="22.5" customHeight="1">
      <c r="A106" s="43"/>
      <c r="B106" s="42"/>
      <c r="C106" s="42"/>
      <c r="D106" s="345"/>
      <c r="F106" s="1" t="s">
        <v>2</v>
      </c>
      <c r="G106" s="238"/>
      <c r="H106" s="252"/>
      <c r="I106" s="238"/>
      <c r="J106" s="252"/>
      <c r="K106" s="229">
        <v>20</v>
      </c>
      <c r="L106" s="252" t="s">
        <v>23</v>
      </c>
      <c r="M106" s="254">
        <v>5000</v>
      </c>
      <c r="N106" s="228">
        <f t="shared" si="8"/>
        <v>100000</v>
      </c>
      <c r="O106" s="193"/>
    </row>
    <row r="107" spans="1:16" ht="22.5" customHeight="1">
      <c r="A107" s="43"/>
      <c r="B107" s="42"/>
      <c r="C107" s="42"/>
      <c r="D107" s="345"/>
      <c r="F107" s="1" t="s">
        <v>3</v>
      </c>
      <c r="G107" s="238"/>
      <c r="H107" s="252"/>
      <c r="I107" s="238"/>
      <c r="J107" s="252"/>
      <c r="K107" s="229">
        <v>2</v>
      </c>
      <c r="L107" s="252" t="s">
        <v>221</v>
      </c>
      <c r="M107" s="254">
        <v>10000</v>
      </c>
      <c r="N107" s="228">
        <f t="shared" si="8"/>
        <v>20000</v>
      </c>
      <c r="O107" s="193"/>
    </row>
    <row r="108" spans="1:16" ht="22.5" customHeight="1">
      <c r="A108" s="43"/>
      <c r="B108" s="42"/>
      <c r="C108" s="42"/>
      <c r="D108" s="345"/>
      <c r="F108" s="229" t="s">
        <v>4</v>
      </c>
      <c r="G108" s="238"/>
      <c r="H108" s="239"/>
      <c r="I108" s="238"/>
      <c r="J108" s="239"/>
      <c r="K108" s="229">
        <v>15</v>
      </c>
      <c r="L108" s="252" t="s">
        <v>23</v>
      </c>
      <c r="M108" s="254">
        <v>3000</v>
      </c>
      <c r="N108" s="228">
        <f>PRODUCT(G108,I108,K108,M108)</f>
        <v>45000</v>
      </c>
      <c r="O108" s="193"/>
    </row>
    <row r="109" spans="1:16" ht="22.5" customHeight="1">
      <c r="A109" s="43"/>
      <c r="B109" s="42"/>
      <c r="C109" s="42"/>
      <c r="D109" s="345"/>
      <c r="F109" s="1" t="s">
        <v>92</v>
      </c>
      <c r="G109" s="238"/>
      <c r="H109" s="239"/>
      <c r="I109" s="238"/>
      <c r="J109" s="240"/>
      <c r="K109" s="229">
        <v>10</v>
      </c>
      <c r="L109" s="241" t="s">
        <v>93</v>
      </c>
      <c r="M109" s="253">
        <v>30000</v>
      </c>
      <c r="N109" s="228">
        <f t="shared" ref="N109:N113" si="9">PRODUCT(G109,I109,K109,M109)</f>
        <v>300000</v>
      </c>
      <c r="O109" s="193"/>
    </row>
    <row r="110" spans="1:16" ht="22.5" customHeight="1">
      <c r="A110" s="43"/>
      <c r="B110" s="42"/>
      <c r="C110" s="42"/>
      <c r="D110" s="345"/>
      <c r="F110" s="1" t="s">
        <v>5</v>
      </c>
      <c r="G110" s="238"/>
      <c r="H110" s="239"/>
      <c r="I110" s="238"/>
      <c r="J110" s="240"/>
      <c r="K110" s="229">
        <v>5</v>
      </c>
      <c r="L110" s="241" t="s">
        <v>93</v>
      </c>
      <c r="M110" s="230">
        <v>33000</v>
      </c>
      <c r="N110" s="228">
        <f t="shared" si="9"/>
        <v>165000</v>
      </c>
      <c r="O110" s="193"/>
    </row>
    <row r="111" spans="1:16" ht="41" customHeight="1">
      <c r="A111" s="43"/>
      <c r="B111" s="42"/>
      <c r="C111" s="42"/>
      <c r="D111" s="345"/>
      <c r="F111" s="1" t="s">
        <v>121</v>
      </c>
      <c r="G111" s="238"/>
      <c r="H111" s="239"/>
      <c r="I111" s="238"/>
      <c r="J111" s="240"/>
      <c r="K111" s="229">
        <v>3</v>
      </c>
      <c r="L111" s="241" t="s">
        <v>93</v>
      </c>
      <c r="M111" s="230">
        <v>250000</v>
      </c>
      <c r="N111" s="228">
        <f t="shared" si="9"/>
        <v>750000</v>
      </c>
      <c r="O111" s="193"/>
    </row>
    <row r="112" spans="1:16" ht="22.5" customHeight="1">
      <c r="A112" s="43"/>
      <c r="B112" s="42"/>
      <c r="C112" s="42"/>
      <c r="D112" s="345"/>
      <c r="F112" s="1" t="s">
        <v>120</v>
      </c>
      <c r="G112" s="232"/>
      <c r="H112" s="231"/>
      <c r="I112" s="232"/>
      <c r="J112" s="233"/>
      <c r="K112" s="234">
        <v>20</v>
      </c>
      <c r="L112" s="235" t="s">
        <v>93</v>
      </c>
      <c r="M112" s="236">
        <v>1000</v>
      </c>
      <c r="N112" s="237">
        <f t="shared" si="9"/>
        <v>20000</v>
      </c>
      <c r="O112" s="193"/>
    </row>
    <row r="113" spans="1:15" ht="22.5" customHeight="1">
      <c r="A113" s="43"/>
      <c r="B113" s="42"/>
      <c r="C113" s="42"/>
      <c r="F113" s="162" t="s">
        <v>8</v>
      </c>
      <c r="G113" s="238"/>
      <c r="H113" s="239"/>
      <c r="I113" s="238"/>
      <c r="J113" s="240"/>
      <c r="K113" s="238"/>
      <c r="L113" s="241"/>
      <c r="M113" s="230">
        <v>2828095</v>
      </c>
      <c r="N113" s="228">
        <f t="shared" si="9"/>
        <v>2828095</v>
      </c>
      <c r="O113" s="193"/>
    </row>
    <row r="114" spans="1:15" ht="22.5" customHeight="1" thickBot="1">
      <c r="A114" s="32"/>
      <c r="B114" s="159"/>
      <c r="C114" s="159"/>
      <c r="D114" s="214"/>
      <c r="E114" s="214"/>
      <c r="F114" s="247" t="s">
        <v>22</v>
      </c>
      <c r="G114" s="215"/>
      <c r="H114" s="216"/>
      <c r="I114" s="217"/>
      <c r="J114" s="218"/>
      <c r="K114" s="217"/>
      <c r="L114" s="218"/>
      <c r="M114" s="219"/>
      <c r="N114" s="248">
        <f>SUM(N103:N113)</f>
        <v>18128095</v>
      </c>
      <c r="O114" s="220"/>
    </row>
    <row r="115" spans="1:15" ht="22.5" customHeight="1" thickBot="1">
      <c r="A115" s="349" t="s">
        <v>9</v>
      </c>
      <c r="B115" s="349"/>
      <c r="C115" s="349"/>
      <c r="D115" s="244"/>
      <c r="E115" s="244"/>
      <c r="F115" s="245"/>
      <c r="G115" s="221"/>
      <c r="H115" s="222"/>
      <c r="I115" s="223"/>
      <c r="J115" s="224"/>
      <c r="K115" s="223"/>
      <c r="L115" s="224"/>
      <c r="M115" s="225"/>
      <c r="N115" s="246">
        <f>N114-N101</f>
        <v>40781</v>
      </c>
      <c r="O115" s="226"/>
    </row>
    <row r="116" spans="1:15" ht="11.25" customHeight="1">
      <c r="A116" s="24"/>
      <c r="B116" s="24"/>
      <c r="C116" s="24"/>
      <c r="D116" s="186"/>
      <c r="E116" s="186"/>
      <c r="F116" s="187"/>
      <c r="M116" s="23"/>
      <c r="N116" s="22"/>
      <c r="O116" s="169"/>
    </row>
    <row r="117" spans="1:15" s="8" customFormat="1" ht="15" customHeight="1">
      <c r="D117" s="18"/>
      <c r="E117" s="18"/>
      <c r="F117" s="183"/>
      <c r="O117" s="170"/>
    </row>
    <row r="118" spans="1:15" s="8" customFormat="1" ht="15" customHeight="1">
      <c r="D118" s="18"/>
      <c r="E118" s="18"/>
      <c r="F118" s="183"/>
      <c r="O118" s="170"/>
    </row>
    <row r="133" spans="6:15">
      <c r="F133" s="184"/>
      <c r="G133" s="2"/>
      <c r="H133" s="2"/>
      <c r="I133" s="2"/>
      <c r="J133" s="2"/>
      <c r="K133" s="2"/>
      <c r="L133" s="2"/>
      <c r="M133" s="2"/>
      <c r="N133" s="2"/>
      <c r="O133" s="172"/>
    </row>
  </sheetData>
  <mergeCells count="35">
    <mergeCell ref="D105:D112"/>
    <mergeCell ref="G102:H102"/>
    <mergeCell ref="A102:C102"/>
    <mergeCell ref="D103:D104"/>
    <mergeCell ref="D2:D4"/>
    <mergeCell ref="D13:D29"/>
    <mergeCell ref="D52:D85"/>
    <mergeCell ref="A100:C100"/>
    <mergeCell ref="A101:C101"/>
    <mergeCell ref="B56:C56"/>
    <mergeCell ref="B96:C96"/>
    <mergeCell ref="B98:C98"/>
    <mergeCell ref="A2:A7"/>
    <mergeCell ref="A9:A99"/>
    <mergeCell ref="B9:C9"/>
    <mergeCell ref="B37:C37"/>
    <mergeCell ref="B41:C41"/>
    <mergeCell ref="A115:C115"/>
    <mergeCell ref="P1:P99"/>
    <mergeCell ref="B52:C52"/>
    <mergeCell ref="B2:C2"/>
    <mergeCell ref="E2:E4"/>
    <mergeCell ref="O49:O50"/>
    <mergeCell ref="D30:D35"/>
    <mergeCell ref="B44:C50"/>
    <mergeCell ref="B13:C36"/>
    <mergeCell ref="B1:C1"/>
    <mergeCell ref="G1:H1"/>
    <mergeCell ref="I1:J1"/>
    <mergeCell ref="K1:L1"/>
    <mergeCell ref="D10:D11"/>
    <mergeCell ref="D44:D47"/>
    <mergeCell ref="D96:D98"/>
    <mergeCell ref="D86:D94"/>
    <mergeCell ref="D48:D50"/>
  </mergeCells>
  <phoneticPr fontId="1"/>
  <dataValidations count="6">
    <dataValidation allowBlank="1" showInputMessage="1" showErrorMessage="1" promptTitle="計算式が入力されています。" prompt="特別な理由がない限り、手入力しないでください。" sqref="G102:H102 N101:O102 N114:O114 O51:O99 O2:O49 N2:N99" xr:uid="{6238A0B1-7644-C742-92A1-1EE91EC613DD}"/>
    <dataValidation allowBlank="1" showInputMessage="1" showErrorMessage="1" promptTitle="内示額と同額でない場合は、同額となるよう調整してください。" prompt="なお、計算式が入力されていますので、特別な理由がない限り、手入力しないでください。" sqref="N115:O115" xr:uid="{BF265F81-E4DD-D143-B4CE-0E37F912F768}"/>
    <dataValidation allowBlank="1" showInputMessage="1" showErrorMessage="1" prompt="単位を入力してください。" sqref="L42 J5:J6 L5:L6 H5:H6 J50 H42 H50 L50 J42" xr:uid="{B2F18385-2FA8-EA47-9057-DB5A80AAD0AE}"/>
    <dataValidation allowBlank="1" showInputMessage="1" showErrorMessage="1" prompt="１年以上の耐久性、または５万円以上は備品と判断されるため、計上できません。" sqref="F42" xr:uid="{0295A8EF-36D7-304F-8E00-0F52EA884795}"/>
    <dataValidation allowBlank="1" showInputMessage="1" showErrorMessage="1" prompt="時給単価を入力してください。" sqref="M5:M6" xr:uid="{26458ADF-993A-D745-B9EB-3906685C0D67}"/>
    <dataValidation allowBlank="1" showInputMessage="1" showErrorMessage="1" prompt="団体が直接雇用している方のみ計上できます。" sqref="F5:F6" xr:uid="{2343E0E3-26BA-3345-8AB5-0B06AAA41278}"/>
  </dataValidations>
  <printOptions horizontalCentered="1" verticalCentered="1"/>
  <pageMargins left="0.59055118110236227" right="0.59055118110236227" top="0.59055118110236227" bottom="0.59055118110236227" header="0.19685039370078741" footer="0.19685039370078741"/>
  <pageSetup paperSize="9" scale="33" firstPageNumber="14" orientation="portrait" useFirstPageNumber="1" horizontalDpi="300" verticalDpi="300" r:id="rId1"/>
  <headerFooter alignWithMargins="0">
    <oddHeader>&amp;A</oddHeader>
  </headerFooter>
  <rowBreaks count="1" manualBreakCount="1">
    <brk id="132" max="16383" man="1"/>
  </rowBreaks>
  <ignoredErrors>
    <ignoredError sqref="N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9072-7D5C-6D44-90EF-B13A843DFCA5}">
  <sheetPr>
    <pageSetUpPr fitToPage="1"/>
  </sheetPr>
  <dimension ref="A1:N140"/>
  <sheetViews>
    <sheetView view="pageBreakPreview" topLeftCell="B26" zoomScale="142" zoomScaleNormal="100" zoomScaleSheetLayoutView="100" workbookViewId="0">
      <selection activeCell="D111" sqref="D111:L111"/>
    </sheetView>
  </sheetViews>
  <sheetFormatPr defaultColWidth="7.69140625" defaultRowHeight="13"/>
  <cols>
    <col min="1" max="1" width="6.84375" style="2" customWidth="1"/>
    <col min="2" max="3" width="7.53515625" style="2" customWidth="1"/>
    <col min="4" max="4" width="20.3828125" style="7" customWidth="1"/>
    <col min="5" max="5" width="4.53515625" style="6" customWidth="1"/>
    <col min="6" max="6" width="5" style="5" customWidth="1"/>
    <col min="7" max="7" width="4.69140625" style="6" customWidth="1"/>
    <col min="8" max="8" width="5" style="5" customWidth="1"/>
    <col min="9" max="9" width="4.69140625" style="6" customWidth="1"/>
    <col min="10" max="10" width="5" style="5" customWidth="1"/>
    <col min="11" max="12" width="13.53515625" style="4" customWidth="1"/>
    <col min="13" max="13" width="10.15234375" style="3" customWidth="1"/>
    <col min="14" max="14" width="9.3046875" style="2" customWidth="1"/>
    <col min="15" max="16384" width="7.69140625" style="2"/>
  </cols>
  <sheetData>
    <row r="1" spans="1:14">
      <c r="A1" s="2" t="s">
        <v>85</v>
      </c>
    </row>
    <row r="2" spans="1:14">
      <c r="A2" s="2" t="s">
        <v>84</v>
      </c>
    </row>
    <row r="3" spans="1:14" ht="13.5" thickBot="1"/>
    <row r="4" spans="1:14" s="8" customFormat="1" ht="15" customHeight="1" thickBot="1">
      <c r="B4" s="8" t="s">
        <v>83</v>
      </c>
      <c r="E4" s="8" t="s">
        <v>82</v>
      </c>
      <c r="K4" s="264" t="s">
        <v>81</v>
      </c>
    </row>
    <row r="5" spans="1:14" s="8" customFormat="1" ht="15" customHeight="1"/>
    <row r="6" spans="1:14" s="8" customFormat="1" ht="15" customHeight="1" thickBot="1">
      <c r="B6" s="8" t="s">
        <v>134</v>
      </c>
    </row>
    <row r="7" spans="1:14" s="8" customFormat="1" ht="15" customHeight="1">
      <c r="B7" s="389" t="s">
        <v>133</v>
      </c>
      <c r="C7" s="390"/>
      <c r="D7" s="263" t="s">
        <v>132</v>
      </c>
      <c r="E7" s="379" t="s">
        <v>131</v>
      </c>
      <c r="F7" s="379"/>
      <c r="G7" s="379"/>
      <c r="H7" s="379"/>
      <c r="I7" s="379" t="s">
        <v>130</v>
      </c>
      <c r="J7" s="379"/>
      <c r="K7" s="380"/>
    </row>
    <row r="8" spans="1:14" s="8" customFormat="1" ht="15" customHeight="1">
      <c r="B8" s="391" t="s">
        <v>129</v>
      </c>
      <c r="C8" s="392"/>
      <c r="D8" s="382" t="s">
        <v>220</v>
      </c>
      <c r="E8" s="377" t="s">
        <v>219</v>
      </c>
      <c r="F8" s="377"/>
      <c r="G8" s="377"/>
      <c r="H8" s="377"/>
      <c r="I8" s="381" t="s">
        <v>127</v>
      </c>
      <c r="J8" s="382"/>
      <c r="K8" s="383"/>
    </row>
    <row r="9" spans="1:14" s="8" customFormat="1" ht="23" customHeight="1">
      <c r="B9" s="393" t="s">
        <v>217</v>
      </c>
      <c r="C9" s="394"/>
      <c r="D9" s="382"/>
      <c r="E9" s="377"/>
      <c r="F9" s="377"/>
      <c r="G9" s="377"/>
      <c r="H9" s="377"/>
      <c r="I9" s="382"/>
      <c r="J9" s="382"/>
      <c r="K9" s="383"/>
    </row>
    <row r="10" spans="1:14" s="8" customFormat="1" ht="23" customHeight="1">
      <c r="B10" s="391" t="s">
        <v>128</v>
      </c>
      <c r="C10" s="392"/>
      <c r="D10" s="382" t="s">
        <v>218</v>
      </c>
      <c r="E10" s="377" t="s">
        <v>218</v>
      </c>
      <c r="F10" s="377"/>
      <c r="G10" s="377"/>
      <c r="H10" s="377"/>
      <c r="I10" s="381" t="s">
        <v>127</v>
      </c>
      <c r="J10" s="382"/>
      <c r="K10" s="383"/>
    </row>
    <row r="11" spans="1:14" s="8" customFormat="1" ht="23" customHeight="1" thickBot="1">
      <c r="B11" s="395" t="s">
        <v>217</v>
      </c>
      <c r="C11" s="396"/>
      <c r="D11" s="384"/>
      <c r="E11" s="378"/>
      <c r="F11" s="378"/>
      <c r="G11" s="378"/>
      <c r="H11" s="378"/>
      <c r="I11" s="384"/>
      <c r="J11" s="384"/>
      <c r="K11" s="385"/>
    </row>
    <row r="12" spans="1:14" ht="13.5" thickBot="1"/>
    <row r="13" spans="1:14" ht="15" customHeight="1">
      <c r="A13" s="157" t="s">
        <v>74</v>
      </c>
      <c r="B13" s="153" t="s">
        <v>80</v>
      </c>
      <c r="C13" s="153"/>
      <c r="D13" s="156"/>
      <c r="E13" s="154"/>
      <c r="F13" s="155"/>
      <c r="G13" s="154"/>
      <c r="H13" s="155"/>
      <c r="I13" s="154"/>
      <c r="J13" s="153"/>
      <c r="K13" s="152"/>
      <c r="L13" s="152"/>
      <c r="M13" s="151"/>
      <c r="N13" s="147"/>
    </row>
    <row r="14" spans="1:14" ht="15" customHeight="1">
      <c r="A14" s="141" t="s">
        <v>74</v>
      </c>
      <c r="B14" s="150"/>
      <c r="C14" s="136" t="s">
        <v>79</v>
      </c>
      <c r="D14" s="140"/>
      <c r="E14" s="139"/>
      <c r="F14" s="138"/>
      <c r="G14" s="139"/>
      <c r="H14" s="138"/>
      <c r="I14" s="139"/>
      <c r="J14" s="138"/>
      <c r="K14" s="136"/>
      <c r="L14" s="149"/>
      <c r="M14" s="148"/>
      <c r="N14" s="147"/>
    </row>
    <row r="15" spans="1:14" ht="15" customHeight="1">
      <c r="A15" s="141" t="s">
        <v>74</v>
      </c>
      <c r="B15" s="136" t="s">
        <v>78</v>
      </c>
      <c r="C15" s="140"/>
      <c r="D15" s="139"/>
      <c r="E15" s="138"/>
      <c r="F15" s="139"/>
      <c r="G15" s="138"/>
      <c r="H15" s="139"/>
      <c r="I15" s="138"/>
      <c r="J15" s="137"/>
      <c r="K15" s="137"/>
      <c r="L15" s="136"/>
      <c r="M15" s="135"/>
    </row>
    <row r="16" spans="1:14" ht="15" customHeight="1">
      <c r="A16" s="141" t="s">
        <v>74</v>
      </c>
      <c r="B16" s="145" t="s">
        <v>77</v>
      </c>
      <c r="C16" s="144"/>
      <c r="D16" s="143"/>
      <c r="E16" s="142"/>
      <c r="F16" s="143"/>
      <c r="G16" s="142"/>
      <c r="H16" s="143"/>
      <c r="I16" s="142"/>
      <c r="J16" s="146"/>
      <c r="K16" s="146"/>
      <c r="L16" s="145"/>
      <c r="M16" s="135"/>
    </row>
    <row r="17" spans="1:13" ht="15" customHeight="1">
      <c r="A17" s="141"/>
      <c r="B17" s="145" t="s">
        <v>76</v>
      </c>
      <c r="C17" s="144"/>
      <c r="D17" s="143"/>
      <c r="E17" s="142"/>
      <c r="F17" s="143"/>
      <c r="G17" s="142"/>
      <c r="H17" s="143"/>
      <c r="I17" s="142"/>
      <c r="J17" s="137"/>
      <c r="K17" s="137"/>
      <c r="L17" s="136"/>
      <c r="M17" s="135"/>
    </row>
    <row r="18" spans="1:13" ht="15" customHeight="1">
      <c r="A18" s="141" t="s">
        <v>74</v>
      </c>
      <c r="B18" s="136" t="s">
        <v>75</v>
      </c>
      <c r="C18" s="140"/>
      <c r="D18" s="139"/>
      <c r="E18" s="138"/>
      <c r="F18" s="139"/>
      <c r="G18" s="138"/>
      <c r="H18" s="139"/>
      <c r="I18" s="138"/>
      <c r="J18" s="137"/>
      <c r="K18" s="137"/>
      <c r="L18" s="136"/>
      <c r="M18" s="135"/>
    </row>
    <row r="19" spans="1:13" ht="15" customHeight="1" thickBot="1">
      <c r="A19" s="134" t="s">
        <v>74</v>
      </c>
      <c r="B19" s="129" t="s">
        <v>73</v>
      </c>
      <c r="C19" s="133"/>
      <c r="D19" s="132"/>
      <c r="E19" s="131"/>
      <c r="F19" s="132"/>
      <c r="G19" s="131"/>
      <c r="H19" s="132"/>
      <c r="I19" s="131"/>
      <c r="J19" s="130"/>
      <c r="K19" s="130"/>
      <c r="L19" s="129"/>
      <c r="M19" s="128"/>
    </row>
    <row r="20" spans="1:13" ht="15" customHeight="1" thickBot="1">
      <c r="L20" s="127"/>
      <c r="M20" s="127" t="s">
        <v>72</v>
      </c>
    </row>
    <row r="21" spans="1:13" s="121" customFormat="1" ht="15" customHeight="1" thickBot="1">
      <c r="A21" s="297" t="s">
        <v>6</v>
      </c>
      <c r="B21" s="334" t="s">
        <v>71</v>
      </c>
      <c r="C21" s="386"/>
      <c r="D21" s="125" t="s">
        <v>70</v>
      </c>
      <c r="E21" s="335" t="s">
        <v>69</v>
      </c>
      <c r="F21" s="335"/>
      <c r="G21" s="336" t="s">
        <v>68</v>
      </c>
      <c r="H21" s="337"/>
      <c r="I21" s="336" t="s">
        <v>68</v>
      </c>
      <c r="J21" s="337"/>
      <c r="K21" s="124" t="s">
        <v>67</v>
      </c>
      <c r="L21" s="123" t="s">
        <v>66</v>
      </c>
      <c r="M21" s="122" t="s">
        <v>65</v>
      </c>
    </row>
    <row r="22" spans="1:13" ht="18.75" customHeight="1">
      <c r="A22" s="328" t="s">
        <v>63</v>
      </c>
      <c r="B22" s="339"/>
      <c r="C22" s="348"/>
      <c r="D22" s="293" t="s">
        <v>216</v>
      </c>
      <c r="E22" s="101">
        <v>15</v>
      </c>
      <c r="F22" s="100" t="s">
        <v>53</v>
      </c>
      <c r="G22" s="99">
        <v>45</v>
      </c>
      <c r="H22" s="118" t="s">
        <v>126</v>
      </c>
      <c r="I22" s="99">
        <v>2</v>
      </c>
      <c r="J22" s="118" t="s">
        <v>52</v>
      </c>
      <c r="K22" s="97">
        <v>1500</v>
      </c>
      <c r="L22" s="96">
        <f>PRODUCT(E22,G22,I22,K22)</f>
        <v>2025000</v>
      </c>
      <c r="M22" s="95"/>
    </row>
    <row r="23" spans="1:13" ht="18.75" customHeight="1">
      <c r="A23" s="330"/>
      <c r="B23" s="359"/>
      <c r="C23" s="360"/>
      <c r="D23" s="287" t="s">
        <v>215</v>
      </c>
      <c r="E23" s="92">
        <v>10</v>
      </c>
      <c r="F23" s="91" t="s">
        <v>53</v>
      </c>
      <c r="G23" s="50">
        <v>45</v>
      </c>
      <c r="H23" s="90" t="s">
        <v>126</v>
      </c>
      <c r="I23" s="50">
        <v>4</v>
      </c>
      <c r="J23" s="90" t="s">
        <v>52</v>
      </c>
      <c r="K23" s="89">
        <v>1500</v>
      </c>
      <c r="L23" s="37">
        <f>PRODUCT(E23,G23,I23,K23)</f>
        <v>2700000</v>
      </c>
      <c r="M23" s="88"/>
    </row>
    <row r="24" spans="1:13" ht="18.75" customHeight="1" thickBot="1">
      <c r="A24" s="330"/>
      <c r="B24" s="359"/>
      <c r="C24" s="360"/>
      <c r="D24" s="287" t="s">
        <v>214</v>
      </c>
      <c r="E24" s="92">
        <v>3</v>
      </c>
      <c r="F24" s="91" t="s">
        <v>53</v>
      </c>
      <c r="G24" s="50">
        <v>45</v>
      </c>
      <c r="H24" s="90" t="s">
        <v>126</v>
      </c>
      <c r="I24" s="50">
        <v>1</v>
      </c>
      <c r="J24" s="90" t="s">
        <v>52</v>
      </c>
      <c r="K24" s="89">
        <v>1500</v>
      </c>
      <c r="L24" s="37">
        <f>PRODUCT(E24,G24,I24,K24)</f>
        <v>202500</v>
      </c>
      <c r="M24" s="88"/>
    </row>
    <row r="25" spans="1:13" ht="18.75" customHeight="1" thickBot="1">
      <c r="A25" s="332"/>
      <c r="B25" s="387"/>
      <c r="C25" s="388"/>
      <c r="D25" s="283" t="s">
        <v>140</v>
      </c>
      <c r="E25" s="78"/>
      <c r="F25" s="77"/>
      <c r="G25" s="76"/>
      <c r="H25" s="75"/>
      <c r="I25" s="76"/>
      <c r="J25" s="75"/>
      <c r="K25" s="282"/>
      <c r="L25" s="66">
        <f>SUM(L22:L24)</f>
        <v>4927500</v>
      </c>
      <c r="M25" s="72"/>
    </row>
    <row r="26" spans="1:13" ht="18.75" customHeight="1">
      <c r="A26" s="346" t="s">
        <v>57</v>
      </c>
      <c r="B26" s="328" t="s">
        <v>56</v>
      </c>
      <c r="C26" s="348"/>
      <c r="D26" s="293" t="s">
        <v>55</v>
      </c>
      <c r="E26" s="101"/>
      <c r="F26" s="109"/>
      <c r="G26" s="296">
        <v>3</v>
      </c>
      <c r="H26" s="98" t="s">
        <v>52</v>
      </c>
      <c r="I26" s="99">
        <v>2</v>
      </c>
      <c r="J26" s="118" t="s">
        <v>54</v>
      </c>
      <c r="K26" s="97">
        <v>14000</v>
      </c>
      <c r="L26" s="96">
        <f>PRODUCT(E26,G26,I26,K26)</f>
        <v>84000</v>
      </c>
      <c r="M26" s="95"/>
    </row>
    <row r="27" spans="1:13" ht="18.75" customHeight="1" thickBot="1">
      <c r="A27" s="347"/>
      <c r="B27" s="86"/>
      <c r="C27" s="84"/>
      <c r="D27" s="287"/>
      <c r="E27" s="92"/>
      <c r="F27" s="108"/>
      <c r="G27" s="50"/>
      <c r="H27" s="107"/>
      <c r="I27" s="50"/>
      <c r="J27" s="90"/>
      <c r="K27" s="89"/>
      <c r="L27" s="37">
        <f>PRODUCT(E27,G27,I27,K27)</f>
        <v>0</v>
      </c>
      <c r="M27" s="88"/>
    </row>
    <row r="28" spans="1:13" ht="18.75" customHeight="1" thickBot="1">
      <c r="A28" s="347"/>
      <c r="B28" s="32"/>
      <c r="C28" s="87"/>
      <c r="D28" s="283" t="s">
        <v>140</v>
      </c>
      <c r="E28" s="78"/>
      <c r="F28" s="77"/>
      <c r="G28" s="76"/>
      <c r="H28" s="75"/>
      <c r="I28" s="76"/>
      <c r="J28" s="75"/>
      <c r="K28" s="282"/>
      <c r="L28" s="66">
        <f>SUM(L26:L27)</f>
        <v>84000</v>
      </c>
      <c r="M28" s="72"/>
    </row>
    <row r="29" spans="1:13" ht="18.75" customHeight="1">
      <c r="A29" s="347"/>
      <c r="B29" s="328" t="s">
        <v>49</v>
      </c>
      <c r="C29" s="348"/>
      <c r="D29" s="293" t="s">
        <v>213</v>
      </c>
      <c r="E29" s="101">
        <v>20</v>
      </c>
      <c r="F29" s="109" t="s">
        <v>52</v>
      </c>
      <c r="G29" s="99">
        <v>2</v>
      </c>
      <c r="H29" s="118" t="s">
        <v>149</v>
      </c>
      <c r="I29" s="99">
        <v>1</v>
      </c>
      <c r="J29" s="118" t="s">
        <v>51</v>
      </c>
      <c r="K29" s="97">
        <v>9800</v>
      </c>
      <c r="L29" s="96">
        <f t="shared" ref="L29:L45" si="0">PRODUCT(E29,G29,I29,K29)</f>
        <v>392000</v>
      </c>
      <c r="M29" s="95"/>
    </row>
    <row r="30" spans="1:13" ht="18.75" customHeight="1">
      <c r="A30" s="347"/>
      <c r="B30" s="94"/>
      <c r="C30" s="93"/>
      <c r="D30" s="287" t="s">
        <v>212</v>
      </c>
      <c r="E30" s="92"/>
      <c r="F30" s="108"/>
      <c r="G30" s="50">
        <v>20</v>
      </c>
      <c r="H30" s="90" t="s">
        <v>52</v>
      </c>
      <c r="I30" s="50">
        <v>1</v>
      </c>
      <c r="J30" s="90" t="s">
        <v>51</v>
      </c>
      <c r="K30" s="89">
        <v>21640</v>
      </c>
      <c r="L30" s="37">
        <f t="shared" si="0"/>
        <v>432800</v>
      </c>
      <c r="M30" s="88"/>
    </row>
    <row r="31" spans="1:13" ht="18.75" customHeight="1">
      <c r="A31" s="347"/>
      <c r="B31" s="94"/>
      <c r="C31" s="93"/>
      <c r="D31" s="287" t="s">
        <v>211</v>
      </c>
      <c r="E31" s="92">
        <v>2</v>
      </c>
      <c r="F31" s="108" t="s">
        <v>52</v>
      </c>
      <c r="G31" s="50">
        <v>1</v>
      </c>
      <c r="H31" s="90" t="s">
        <v>149</v>
      </c>
      <c r="I31" s="50">
        <v>1</v>
      </c>
      <c r="J31" s="90" t="s">
        <v>51</v>
      </c>
      <c r="K31" s="89">
        <v>9800</v>
      </c>
      <c r="L31" s="37">
        <f t="shared" si="0"/>
        <v>19600</v>
      </c>
      <c r="M31" s="88"/>
    </row>
    <row r="32" spans="1:13" ht="18.75" customHeight="1">
      <c r="A32" s="347"/>
      <c r="B32" s="94"/>
      <c r="C32" s="93"/>
      <c r="D32" s="287" t="s">
        <v>210</v>
      </c>
      <c r="E32" s="92"/>
      <c r="F32" s="108"/>
      <c r="G32" s="50">
        <v>2</v>
      </c>
      <c r="H32" s="90" t="s">
        <v>52</v>
      </c>
      <c r="I32" s="50">
        <v>1</v>
      </c>
      <c r="J32" s="90" t="s">
        <v>51</v>
      </c>
      <c r="K32" s="89">
        <v>21640</v>
      </c>
      <c r="L32" s="37">
        <f t="shared" si="0"/>
        <v>43280</v>
      </c>
      <c r="M32" s="88"/>
    </row>
    <row r="33" spans="1:13" ht="18.75" customHeight="1">
      <c r="A33" s="347"/>
      <c r="B33" s="94"/>
      <c r="C33" s="93"/>
      <c r="D33" s="287" t="s">
        <v>209</v>
      </c>
      <c r="E33" s="92">
        <v>10</v>
      </c>
      <c r="F33" s="108" t="s">
        <v>52</v>
      </c>
      <c r="G33" s="50">
        <v>7</v>
      </c>
      <c r="H33" s="90" t="s">
        <v>149</v>
      </c>
      <c r="I33" s="50">
        <v>1</v>
      </c>
      <c r="J33" s="90" t="s">
        <v>51</v>
      </c>
      <c r="K33" s="89">
        <v>9800</v>
      </c>
      <c r="L33" s="37">
        <f t="shared" si="0"/>
        <v>686000</v>
      </c>
      <c r="M33" s="88"/>
    </row>
    <row r="34" spans="1:13" ht="18.75" customHeight="1">
      <c r="A34" s="347"/>
      <c r="B34" s="94"/>
      <c r="C34" s="93"/>
      <c r="D34" s="287" t="s">
        <v>208</v>
      </c>
      <c r="E34" s="92"/>
      <c r="F34" s="108"/>
      <c r="G34" s="50">
        <v>10</v>
      </c>
      <c r="H34" s="90" t="s">
        <v>52</v>
      </c>
      <c r="I34" s="50">
        <v>1</v>
      </c>
      <c r="J34" s="90" t="s">
        <v>51</v>
      </c>
      <c r="K34" s="89">
        <v>33420</v>
      </c>
      <c r="L34" s="37">
        <f t="shared" si="0"/>
        <v>334200</v>
      </c>
      <c r="M34" s="88"/>
    </row>
    <row r="35" spans="1:13" ht="18.75" customHeight="1">
      <c r="A35" s="347"/>
      <c r="B35" s="94"/>
      <c r="C35" s="93"/>
      <c r="D35" s="287" t="s">
        <v>207</v>
      </c>
      <c r="E35" s="92">
        <v>2</v>
      </c>
      <c r="F35" s="108" t="s">
        <v>52</v>
      </c>
      <c r="G35" s="50">
        <v>1</v>
      </c>
      <c r="H35" s="90" t="s">
        <v>149</v>
      </c>
      <c r="I35" s="50">
        <v>1</v>
      </c>
      <c r="J35" s="90" t="s">
        <v>51</v>
      </c>
      <c r="K35" s="89">
        <v>9800</v>
      </c>
      <c r="L35" s="37">
        <f t="shared" si="0"/>
        <v>19600</v>
      </c>
      <c r="M35" s="88"/>
    </row>
    <row r="36" spans="1:13" ht="18.75" customHeight="1">
      <c r="A36" s="347"/>
      <c r="B36" s="94"/>
      <c r="C36" s="93"/>
      <c r="D36" s="287" t="s">
        <v>206</v>
      </c>
      <c r="E36" s="92"/>
      <c r="F36" s="108"/>
      <c r="G36" s="50">
        <v>2</v>
      </c>
      <c r="H36" s="90" t="s">
        <v>52</v>
      </c>
      <c r="I36" s="50">
        <v>1</v>
      </c>
      <c r="J36" s="90" t="s">
        <v>51</v>
      </c>
      <c r="K36" s="89">
        <v>33420</v>
      </c>
      <c r="L36" s="37">
        <f t="shared" si="0"/>
        <v>66840</v>
      </c>
      <c r="M36" s="88"/>
    </row>
    <row r="37" spans="1:13" ht="18.75" customHeight="1">
      <c r="A37" s="347"/>
      <c r="B37" s="94"/>
      <c r="C37" s="93"/>
      <c r="D37" s="287" t="s">
        <v>205</v>
      </c>
      <c r="E37" s="92">
        <v>8</v>
      </c>
      <c r="F37" s="108" t="s">
        <v>52</v>
      </c>
      <c r="G37" s="50">
        <v>4</v>
      </c>
      <c r="H37" s="90" t="s">
        <v>149</v>
      </c>
      <c r="I37" s="50">
        <v>1</v>
      </c>
      <c r="J37" s="90" t="s">
        <v>51</v>
      </c>
      <c r="K37" s="89">
        <v>9800</v>
      </c>
      <c r="L37" s="37">
        <f t="shared" si="0"/>
        <v>313600</v>
      </c>
      <c r="M37" s="88"/>
    </row>
    <row r="38" spans="1:13" ht="18.75" customHeight="1">
      <c r="A38" s="347"/>
      <c r="B38" s="94"/>
      <c r="C38" s="93"/>
      <c r="D38" s="287" t="s">
        <v>204</v>
      </c>
      <c r="E38" s="92"/>
      <c r="F38" s="108"/>
      <c r="G38" s="50">
        <v>8</v>
      </c>
      <c r="H38" s="90" t="s">
        <v>52</v>
      </c>
      <c r="I38" s="50">
        <v>1</v>
      </c>
      <c r="J38" s="90" t="s">
        <v>51</v>
      </c>
      <c r="K38" s="89">
        <v>29460</v>
      </c>
      <c r="L38" s="37">
        <f t="shared" si="0"/>
        <v>235680</v>
      </c>
      <c r="M38" s="88"/>
    </row>
    <row r="39" spans="1:13" ht="18.75" customHeight="1">
      <c r="A39" s="347"/>
      <c r="B39" s="94"/>
      <c r="C39" s="93"/>
      <c r="D39" s="287" t="s">
        <v>203</v>
      </c>
      <c r="E39" s="92">
        <v>10</v>
      </c>
      <c r="F39" s="108" t="s">
        <v>52</v>
      </c>
      <c r="G39" s="50">
        <v>2</v>
      </c>
      <c r="H39" s="90" t="s">
        <v>149</v>
      </c>
      <c r="I39" s="50">
        <v>1</v>
      </c>
      <c r="J39" s="90" t="s">
        <v>51</v>
      </c>
      <c r="K39" s="89">
        <v>9800</v>
      </c>
      <c r="L39" s="37">
        <f t="shared" si="0"/>
        <v>196000</v>
      </c>
      <c r="M39" s="88"/>
    </row>
    <row r="40" spans="1:13" ht="18.75" customHeight="1">
      <c r="A40" s="347"/>
      <c r="B40" s="94"/>
      <c r="C40" s="93"/>
      <c r="D40" s="287" t="s">
        <v>202</v>
      </c>
      <c r="E40" s="92"/>
      <c r="F40" s="108"/>
      <c r="G40" s="50">
        <v>10</v>
      </c>
      <c r="H40" s="90" t="s">
        <v>52</v>
      </c>
      <c r="I40" s="50">
        <v>1</v>
      </c>
      <c r="J40" s="90" t="s">
        <v>51</v>
      </c>
      <c r="K40" s="89">
        <v>29460</v>
      </c>
      <c r="L40" s="37">
        <f t="shared" si="0"/>
        <v>294600</v>
      </c>
      <c r="M40" s="88"/>
    </row>
    <row r="41" spans="1:13" ht="18.75" customHeight="1">
      <c r="A41" s="347"/>
      <c r="B41" s="94"/>
      <c r="C41" s="93"/>
      <c r="D41" s="287" t="s">
        <v>201</v>
      </c>
      <c r="E41" s="92">
        <v>2</v>
      </c>
      <c r="F41" s="108" t="s">
        <v>52</v>
      </c>
      <c r="G41" s="50">
        <v>1</v>
      </c>
      <c r="H41" s="90" t="s">
        <v>149</v>
      </c>
      <c r="I41" s="50">
        <v>1</v>
      </c>
      <c r="J41" s="90" t="s">
        <v>51</v>
      </c>
      <c r="K41" s="89">
        <v>9800</v>
      </c>
      <c r="L41" s="37">
        <f t="shared" si="0"/>
        <v>19600</v>
      </c>
      <c r="M41" s="88"/>
    </row>
    <row r="42" spans="1:13" ht="18.75" customHeight="1">
      <c r="A42" s="347"/>
      <c r="B42" s="94"/>
      <c r="C42" s="93"/>
      <c r="D42" s="287" t="s">
        <v>200</v>
      </c>
      <c r="E42" s="92"/>
      <c r="F42" s="108"/>
      <c r="G42" s="50">
        <v>2</v>
      </c>
      <c r="H42" s="90" t="s">
        <v>52</v>
      </c>
      <c r="I42" s="50">
        <v>1</v>
      </c>
      <c r="J42" s="90" t="s">
        <v>51</v>
      </c>
      <c r="K42" s="89">
        <v>27740</v>
      </c>
      <c r="L42" s="37">
        <f t="shared" si="0"/>
        <v>55480</v>
      </c>
      <c r="M42" s="88"/>
    </row>
    <row r="43" spans="1:13" ht="18.75" customHeight="1">
      <c r="A43" s="347"/>
      <c r="B43" s="94"/>
      <c r="C43" s="93"/>
      <c r="D43" s="287" t="s">
        <v>199</v>
      </c>
      <c r="E43" s="92">
        <v>2</v>
      </c>
      <c r="F43" s="108" t="s">
        <v>52</v>
      </c>
      <c r="G43" s="50">
        <v>2</v>
      </c>
      <c r="H43" s="90" t="s">
        <v>149</v>
      </c>
      <c r="I43" s="50">
        <v>2</v>
      </c>
      <c r="J43" s="90" t="s">
        <v>51</v>
      </c>
      <c r="K43" s="89">
        <v>9800</v>
      </c>
      <c r="L43" s="37">
        <f t="shared" si="0"/>
        <v>78400</v>
      </c>
      <c r="M43" s="88"/>
    </row>
    <row r="44" spans="1:13" ht="18.75" customHeight="1">
      <c r="A44" s="347"/>
      <c r="B44" s="94"/>
      <c r="C44" s="93"/>
      <c r="D44" s="287" t="s">
        <v>198</v>
      </c>
      <c r="E44" s="92"/>
      <c r="F44" s="108"/>
      <c r="G44" s="50">
        <v>2</v>
      </c>
      <c r="H44" s="90" t="s">
        <v>52</v>
      </c>
      <c r="I44" s="50">
        <v>1</v>
      </c>
      <c r="J44" s="90" t="s">
        <v>51</v>
      </c>
      <c r="K44" s="89">
        <v>32920</v>
      </c>
      <c r="L44" s="37">
        <f t="shared" si="0"/>
        <v>65840</v>
      </c>
      <c r="M44" s="88"/>
    </row>
    <row r="45" spans="1:13" ht="18.75" customHeight="1" thickBot="1">
      <c r="A45" s="347"/>
      <c r="B45" s="94"/>
      <c r="C45" s="93"/>
      <c r="D45" s="287" t="s">
        <v>197</v>
      </c>
      <c r="E45" s="92"/>
      <c r="F45" s="108"/>
      <c r="G45" s="50">
        <v>2</v>
      </c>
      <c r="H45" s="90" t="s">
        <v>52</v>
      </c>
      <c r="I45" s="50">
        <v>1</v>
      </c>
      <c r="J45" s="90" t="s">
        <v>51</v>
      </c>
      <c r="K45" s="89">
        <v>39520</v>
      </c>
      <c r="L45" s="37">
        <f t="shared" si="0"/>
        <v>79040</v>
      </c>
      <c r="M45" s="88"/>
    </row>
    <row r="46" spans="1:13" ht="18.75" customHeight="1" thickBot="1">
      <c r="A46" s="347"/>
      <c r="B46" s="32"/>
      <c r="C46" s="87"/>
      <c r="D46" s="283" t="s">
        <v>140</v>
      </c>
      <c r="E46" s="78"/>
      <c r="F46" s="77"/>
      <c r="G46" s="76"/>
      <c r="H46" s="75"/>
      <c r="I46" s="76"/>
      <c r="J46" s="75"/>
      <c r="K46" s="282"/>
      <c r="L46" s="66">
        <f>SUM(L29:L45)</f>
        <v>3332560</v>
      </c>
      <c r="M46" s="72"/>
    </row>
    <row r="47" spans="1:13" ht="18.75" customHeight="1">
      <c r="A47" s="347"/>
      <c r="B47" s="328" t="s">
        <v>47</v>
      </c>
      <c r="C47" s="348"/>
      <c r="D47" s="293" t="s">
        <v>196</v>
      </c>
      <c r="E47" s="101"/>
      <c r="F47" s="109"/>
      <c r="G47" s="99"/>
      <c r="H47" s="98"/>
      <c r="I47" s="99">
        <v>1</v>
      </c>
      <c r="J47" s="118" t="s">
        <v>51</v>
      </c>
      <c r="K47" s="97">
        <v>50000</v>
      </c>
      <c r="L47" s="96">
        <f>PRODUCT(E47,G47,I47,K47)</f>
        <v>50000</v>
      </c>
      <c r="M47" s="95"/>
    </row>
    <row r="48" spans="1:13" ht="18.75" customHeight="1">
      <c r="A48" s="347"/>
      <c r="B48" s="86"/>
      <c r="C48" s="84"/>
      <c r="D48" s="291" t="s">
        <v>195</v>
      </c>
      <c r="E48" s="92"/>
      <c r="F48" s="91"/>
      <c r="G48" s="50"/>
      <c r="H48" s="90"/>
      <c r="I48" s="50">
        <v>1</v>
      </c>
      <c r="J48" s="90" t="s">
        <v>51</v>
      </c>
      <c r="K48" s="89">
        <v>50000</v>
      </c>
      <c r="L48" s="37">
        <f>PRODUCT(E48,G48,I48,K48)</f>
        <v>50000</v>
      </c>
      <c r="M48" s="88"/>
    </row>
    <row r="49" spans="1:13" ht="18.75" customHeight="1" thickBot="1">
      <c r="A49" s="347"/>
      <c r="B49" s="86"/>
      <c r="C49" s="84"/>
      <c r="D49" s="295" t="s">
        <v>194</v>
      </c>
      <c r="E49" s="117"/>
      <c r="F49" s="116"/>
      <c r="G49" s="115"/>
      <c r="H49" s="114"/>
      <c r="I49" s="115">
        <v>1</v>
      </c>
      <c r="J49" s="114" t="s">
        <v>123</v>
      </c>
      <c r="K49" s="113">
        <v>108740</v>
      </c>
      <c r="L49" s="37">
        <f>PRODUCT(E49,G49,I49,K49)</f>
        <v>108740</v>
      </c>
      <c r="M49" s="111"/>
    </row>
    <row r="50" spans="1:13" ht="18.75" customHeight="1" thickBot="1">
      <c r="A50" s="347"/>
      <c r="B50" s="32"/>
      <c r="C50" s="87"/>
      <c r="D50" s="283" t="s">
        <v>140</v>
      </c>
      <c r="E50" s="78"/>
      <c r="F50" s="77"/>
      <c r="G50" s="76"/>
      <c r="H50" s="75"/>
      <c r="I50" s="76"/>
      <c r="J50" s="75"/>
      <c r="K50" s="282"/>
      <c r="L50" s="66">
        <f>SUM(L47:L49)</f>
        <v>208740</v>
      </c>
      <c r="M50" s="72"/>
    </row>
    <row r="51" spans="1:13" ht="18.75" customHeight="1" thickBot="1">
      <c r="A51" s="347"/>
      <c r="B51" s="328" t="s">
        <v>45</v>
      </c>
      <c r="C51" s="348"/>
      <c r="D51" s="292" t="s">
        <v>193</v>
      </c>
      <c r="E51" s="101"/>
      <c r="F51" s="100"/>
      <c r="G51" s="99">
        <v>1</v>
      </c>
      <c r="H51" s="118" t="s">
        <v>123</v>
      </c>
      <c r="I51" s="99">
        <v>1</v>
      </c>
      <c r="J51" s="118" t="s">
        <v>54</v>
      </c>
      <c r="K51" s="97">
        <v>10000</v>
      </c>
      <c r="L51" s="96">
        <f>PRODUCT(E51,G51,I51,K51)</f>
        <v>10000</v>
      </c>
      <c r="M51" s="95"/>
    </row>
    <row r="52" spans="1:13" ht="18.75" customHeight="1" thickBot="1">
      <c r="A52" s="347"/>
      <c r="B52" s="32"/>
      <c r="C52" s="87"/>
      <c r="D52" s="283" t="s">
        <v>140</v>
      </c>
      <c r="E52" s="78"/>
      <c r="F52" s="77"/>
      <c r="G52" s="76"/>
      <c r="H52" s="75"/>
      <c r="I52" s="76"/>
      <c r="J52" s="75"/>
      <c r="K52" s="282"/>
      <c r="L52" s="66">
        <f>SUM(L51:L51)</f>
        <v>10000</v>
      </c>
      <c r="M52" s="72"/>
    </row>
    <row r="53" spans="1:13" ht="18.75" customHeight="1">
      <c r="A53" s="347"/>
      <c r="B53" s="328" t="s">
        <v>43</v>
      </c>
      <c r="C53" s="348"/>
      <c r="D53" s="293"/>
      <c r="E53" s="101"/>
      <c r="F53" s="109"/>
      <c r="G53" s="99"/>
      <c r="H53" s="98"/>
      <c r="I53" s="99"/>
      <c r="J53" s="118"/>
      <c r="K53" s="97"/>
      <c r="L53" s="96">
        <f>PRODUCT(E53,G53,I53,K53)</f>
        <v>0</v>
      </c>
      <c r="M53" s="95"/>
    </row>
    <row r="54" spans="1:13" ht="18.75" customHeight="1">
      <c r="A54" s="347"/>
      <c r="B54" s="330"/>
      <c r="C54" s="360"/>
      <c r="D54" s="291"/>
      <c r="E54" s="92"/>
      <c r="F54" s="91"/>
      <c r="G54" s="50"/>
      <c r="H54" s="90"/>
      <c r="I54" s="50"/>
      <c r="J54" s="90"/>
      <c r="K54" s="89"/>
      <c r="L54" s="37">
        <f>PRODUCT(E54,G54,I54,K54)</f>
        <v>0</v>
      </c>
      <c r="M54" s="88"/>
    </row>
    <row r="55" spans="1:13" ht="18.75" customHeight="1" thickBot="1">
      <c r="A55" s="347"/>
      <c r="B55" s="86"/>
      <c r="C55" s="84"/>
      <c r="D55" s="294"/>
      <c r="E55" s="106"/>
      <c r="F55" s="119"/>
      <c r="G55" s="104"/>
      <c r="H55" s="105"/>
      <c r="I55" s="104"/>
      <c r="J55" s="105"/>
      <c r="K55" s="103"/>
      <c r="L55" s="37">
        <f>PRODUCT(E55,G55,I55,K55)</f>
        <v>0</v>
      </c>
      <c r="M55" s="284"/>
    </row>
    <row r="56" spans="1:13" ht="18.75" customHeight="1" thickBot="1">
      <c r="A56" s="347"/>
      <c r="B56" s="32"/>
      <c r="C56" s="87"/>
      <c r="D56" s="283" t="s">
        <v>140</v>
      </c>
      <c r="E56" s="78"/>
      <c r="F56" s="77"/>
      <c r="G56" s="76"/>
      <c r="H56" s="75"/>
      <c r="I56" s="76"/>
      <c r="J56" s="75"/>
      <c r="K56" s="282"/>
      <c r="L56" s="66">
        <f>SUM(L53:L55)</f>
        <v>0</v>
      </c>
      <c r="M56" s="72"/>
    </row>
    <row r="57" spans="1:13" ht="18.75" customHeight="1">
      <c r="A57" s="347"/>
      <c r="B57" s="328" t="s">
        <v>42</v>
      </c>
      <c r="C57" s="348"/>
      <c r="D57" s="293" t="s">
        <v>192</v>
      </c>
      <c r="E57" s="110"/>
      <c r="F57" s="109"/>
      <c r="G57" s="99">
        <v>1</v>
      </c>
      <c r="H57" s="118" t="s">
        <v>123</v>
      </c>
      <c r="I57" s="99">
        <v>2</v>
      </c>
      <c r="J57" s="118" t="s">
        <v>54</v>
      </c>
      <c r="K57" s="97">
        <v>65887</v>
      </c>
      <c r="L57" s="96">
        <f>PRODUCT(E57,G57,I57,K57)</f>
        <v>131774</v>
      </c>
      <c r="M57" s="95"/>
    </row>
    <row r="58" spans="1:13" ht="18.75" customHeight="1">
      <c r="A58" s="347"/>
      <c r="B58" s="330"/>
      <c r="C58" s="360"/>
      <c r="D58" s="291" t="s">
        <v>191</v>
      </c>
      <c r="E58" s="92"/>
      <c r="F58" s="91"/>
      <c r="G58" s="50">
        <v>4</v>
      </c>
      <c r="H58" s="90" t="s">
        <v>189</v>
      </c>
      <c r="I58" s="50">
        <v>2</v>
      </c>
      <c r="J58" s="90" t="s">
        <v>54</v>
      </c>
      <c r="K58" s="89">
        <v>1650</v>
      </c>
      <c r="L58" s="37">
        <f>PRODUCT(E58,G58,I58,K58)</f>
        <v>13200</v>
      </c>
      <c r="M58" s="88"/>
    </row>
    <row r="59" spans="1:13" ht="18.75" customHeight="1">
      <c r="A59" s="347"/>
      <c r="B59" s="330"/>
      <c r="C59" s="360"/>
      <c r="D59" s="291" t="s">
        <v>190</v>
      </c>
      <c r="E59" s="92"/>
      <c r="F59" s="91"/>
      <c r="G59" s="50">
        <v>4</v>
      </c>
      <c r="H59" s="90" t="s">
        <v>189</v>
      </c>
      <c r="I59" s="50">
        <v>2</v>
      </c>
      <c r="J59" s="90" t="s">
        <v>54</v>
      </c>
      <c r="K59" s="89">
        <v>1530</v>
      </c>
      <c r="L59" s="37">
        <f>PRODUCT(E59,G59,I59,K59)</f>
        <v>12240</v>
      </c>
      <c r="M59" s="88"/>
    </row>
    <row r="60" spans="1:13" ht="18.75" customHeight="1" thickBot="1">
      <c r="A60" s="347"/>
      <c r="B60" s="330"/>
      <c r="C60" s="360"/>
      <c r="D60" s="291" t="s">
        <v>188</v>
      </c>
      <c r="E60" s="92"/>
      <c r="F60" s="91"/>
      <c r="G60" s="50"/>
      <c r="H60" s="90"/>
      <c r="I60" s="50">
        <v>600</v>
      </c>
      <c r="J60" s="90" t="s">
        <v>51</v>
      </c>
      <c r="K60" s="89">
        <v>153</v>
      </c>
      <c r="L60" s="37">
        <f>PRODUCT(E60,G60,I60,K60)</f>
        <v>91800</v>
      </c>
      <c r="M60" s="88"/>
    </row>
    <row r="61" spans="1:13" ht="18.75" customHeight="1" thickBot="1">
      <c r="A61" s="347"/>
      <c r="B61" s="32"/>
      <c r="C61" s="87"/>
      <c r="D61" s="283" t="s">
        <v>140</v>
      </c>
      <c r="E61" s="78"/>
      <c r="F61" s="77"/>
      <c r="G61" s="76"/>
      <c r="H61" s="75"/>
      <c r="I61" s="76"/>
      <c r="J61" s="75"/>
      <c r="K61" s="282"/>
      <c r="L61" s="66">
        <f>SUM(L57:L60)</f>
        <v>249014</v>
      </c>
      <c r="M61" s="72"/>
    </row>
    <row r="62" spans="1:13" ht="18.75" customHeight="1">
      <c r="A62" s="347"/>
      <c r="B62" s="328" t="s">
        <v>38</v>
      </c>
      <c r="C62" s="348"/>
      <c r="D62" s="293" t="s">
        <v>187</v>
      </c>
      <c r="E62" s="110"/>
      <c r="F62" s="109"/>
      <c r="G62" s="99">
        <v>2</v>
      </c>
      <c r="H62" s="118" t="s">
        <v>52</v>
      </c>
      <c r="I62" s="99">
        <v>50</v>
      </c>
      <c r="J62" s="118" t="s">
        <v>51</v>
      </c>
      <c r="K62" s="97">
        <v>8000</v>
      </c>
      <c r="L62" s="96">
        <f t="shared" ref="L62:L95" si="1">PRODUCT(E62,G62,I62,K62)</f>
        <v>800000</v>
      </c>
      <c r="M62" s="95"/>
    </row>
    <row r="63" spans="1:13" ht="18.75" customHeight="1">
      <c r="A63" s="347"/>
      <c r="B63" s="330"/>
      <c r="C63" s="360"/>
      <c r="D63" s="287" t="s">
        <v>186</v>
      </c>
      <c r="E63" s="92"/>
      <c r="F63" s="108"/>
      <c r="G63" s="50">
        <v>2</v>
      </c>
      <c r="H63" s="90" t="s">
        <v>52</v>
      </c>
      <c r="I63" s="50">
        <v>10</v>
      </c>
      <c r="J63" s="90" t="s">
        <v>51</v>
      </c>
      <c r="K63" s="89">
        <v>8000</v>
      </c>
      <c r="L63" s="37">
        <f t="shared" si="1"/>
        <v>160000</v>
      </c>
      <c r="M63" s="88"/>
    </row>
    <row r="64" spans="1:13" ht="18.75" customHeight="1">
      <c r="A64" s="347"/>
      <c r="B64" s="94"/>
      <c r="C64" s="93"/>
      <c r="D64" s="287" t="s">
        <v>185</v>
      </c>
      <c r="E64" s="265"/>
      <c r="F64" s="108"/>
      <c r="G64" s="50">
        <v>1</v>
      </c>
      <c r="H64" s="90" t="s">
        <v>52</v>
      </c>
      <c r="I64" s="50">
        <v>1</v>
      </c>
      <c r="J64" s="90" t="s">
        <v>51</v>
      </c>
      <c r="K64" s="89">
        <v>110000</v>
      </c>
      <c r="L64" s="37">
        <f t="shared" si="1"/>
        <v>110000</v>
      </c>
      <c r="M64" s="88"/>
    </row>
    <row r="65" spans="1:13" ht="18.75" customHeight="1">
      <c r="A65" s="347"/>
      <c r="B65" s="94"/>
      <c r="C65" s="93"/>
      <c r="D65" s="287" t="s">
        <v>184</v>
      </c>
      <c r="E65" s="265"/>
      <c r="F65" s="108"/>
      <c r="G65" s="50">
        <v>1</v>
      </c>
      <c r="H65" s="90" t="s">
        <v>52</v>
      </c>
      <c r="I65" s="50">
        <v>1</v>
      </c>
      <c r="J65" s="90" t="s">
        <v>51</v>
      </c>
      <c r="K65" s="89">
        <v>66000</v>
      </c>
      <c r="L65" s="37">
        <f t="shared" si="1"/>
        <v>66000</v>
      </c>
      <c r="M65" s="88"/>
    </row>
    <row r="66" spans="1:13" ht="18.75" customHeight="1">
      <c r="A66" s="347"/>
      <c r="B66" s="94"/>
      <c r="C66" s="93"/>
      <c r="D66" s="287" t="s">
        <v>183</v>
      </c>
      <c r="E66" s="265"/>
      <c r="F66" s="108"/>
      <c r="G66" s="50">
        <v>1</v>
      </c>
      <c r="H66" s="90" t="s">
        <v>52</v>
      </c>
      <c r="I66" s="50">
        <v>1</v>
      </c>
      <c r="J66" s="90" t="s">
        <v>51</v>
      </c>
      <c r="K66" s="89">
        <v>165000</v>
      </c>
      <c r="L66" s="37">
        <f t="shared" si="1"/>
        <v>165000</v>
      </c>
      <c r="M66" s="88"/>
    </row>
    <row r="67" spans="1:13" ht="18.75" customHeight="1">
      <c r="A67" s="347"/>
      <c r="B67" s="94"/>
      <c r="C67" s="93"/>
      <c r="D67" s="287" t="s">
        <v>182</v>
      </c>
      <c r="E67" s="265"/>
      <c r="F67" s="108"/>
      <c r="G67" s="50">
        <v>1</v>
      </c>
      <c r="H67" s="90" t="s">
        <v>52</v>
      </c>
      <c r="I67" s="50">
        <v>1</v>
      </c>
      <c r="J67" s="90" t="s">
        <v>51</v>
      </c>
      <c r="K67" s="89">
        <v>55000</v>
      </c>
      <c r="L67" s="37">
        <f t="shared" si="1"/>
        <v>55000</v>
      </c>
      <c r="M67" s="88"/>
    </row>
    <row r="68" spans="1:13" ht="18.75" customHeight="1">
      <c r="A68" s="347"/>
      <c r="B68" s="94"/>
      <c r="C68" s="93"/>
      <c r="D68" s="287" t="s">
        <v>181</v>
      </c>
      <c r="E68" s="265"/>
      <c r="F68" s="108"/>
      <c r="G68" s="50">
        <v>1</v>
      </c>
      <c r="H68" s="90" t="s">
        <v>52</v>
      </c>
      <c r="I68" s="50">
        <v>1</v>
      </c>
      <c r="J68" s="90" t="s">
        <v>51</v>
      </c>
      <c r="K68" s="89">
        <v>165000</v>
      </c>
      <c r="L68" s="37">
        <f t="shared" si="1"/>
        <v>165000</v>
      </c>
      <c r="M68" s="88"/>
    </row>
    <row r="69" spans="1:13" ht="18.75" customHeight="1">
      <c r="A69" s="347"/>
      <c r="B69" s="94"/>
      <c r="C69" s="93"/>
      <c r="D69" s="287" t="s">
        <v>180</v>
      </c>
      <c r="E69" s="265"/>
      <c r="F69" s="108"/>
      <c r="G69" s="50">
        <v>1</v>
      </c>
      <c r="H69" s="90" t="s">
        <v>52</v>
      </c>
      <c r="I69" s="50">
        <v>1</v>
      </c>
      <c r="J69" s="90" t="s">
        <v>51</v>
      </c>
      <c r="K69" s="89">
        <v>55000</v>
      </c>
      <c r="L69" s="37">
        <f t="shared" si="1"/>
        <v>55000</v>
      </c>
      <c r="M69" s="88"/>
    </row>
    <row r="70" spans="1:13" ht="18.75" customHeight="1">
      <c r="A70" s="347"/>
      <c r="B70" s="94"/>
      <c r="C70" s="93"/>
      <c r="D70" s="287" t="s">
        <v>179</v>
      </c>
      <c r="E70" s="265"/>
      <c r="F70" s="108"/>
      <c r="G70" s="50">
        <v>1</v>
      </c>
      <c r="H70" s="90" t="s">
        <v>52</v>
      </c>
      <c r="I70" s="50">
        <v>1</v>
      </c>
      <c r="J70" s="90" t="s">
        <v>51</v>
      </c>
      <c r="K70" s="89">
        <v>33000</v>
      </c>
      <c r="L70" s="37">
        <f t="shared" si="1"/>
        <v>33000</v>
      </c>
      <c r="M70" s="88"/>
    </row>
    <row r="71" spans="1:13" ht="18.75" customHeight="1">
      <c r="A71" s="347"/>
      <c r="B71" s="94"/>
      <c r="C71" s="93"/>
      <c r="D71" s="287" t="s">
        <v>178</v>
      </c>
      <c r="E71" s="265"/>
      <c r="F71" s="108"/>
      <c r="G71" s="50">
        <v>1</v>
      </c>
      <c r="H71" s="90" t="s">
        <v>52</v>
      </c>
      <c r="I71" s="50">
        <v>1</v>
      </c>
      <c r="J71" s="90" t="s">
        <v>51</v>
      </c>
      <c r="K71" s="89">
        <v>5500</v>
      </c>
      <c r="L71" s="37">
        <f t="shared" si="1"/>
        <v>5500</v>
      </c>
      <c r="M71" s="88"/>
    </row>
    <row r="72" spans="1:13" ht="18.75" customHeight="1">
      <c r="A72" s="347"/>
      <c r="B72" s="94"/>
      <c r="C72" s="93"/>
      <c r="D72" s="287" t="s">
        <v>177</v>
      </c>
      <c r="E72" s="265"/>
      <c r="F72" s="108"/>
      <c r="G72" s="50">
        <v>3</v>
      </c>
      <c r="H72" s="90" t="s">
        <v>52</v>
      </c>
      <c r="I72" s="50">
        <v>1</v>
      </c>
      <c r="J72" s="90" t="s">
        <v>51</v>
      </c>
      <c r="K72" s="89">
        <v>55000</v>
      </c>
      <c r="L72" s="37">
        <f t="shared" si="1"/>
        <v>165000</v>
      </c>
      <c r="M72" s="88"/>
    </row>
    <row r="73" spans="1:13" ht="18.75" customHeight="1">
      <c r="A73" s="347"/>
      <c r="B73" s="94"/>
      <c r="C73" s="93"/>
      <c r="D73" s="287" t="s">
        <v>176</v>
      </c>
      <c r="E73" s="265"/>
      <c r="F73" s="108"/>
      <c r="G73" s="50">
        <v>1</v>
      </c>
      <c r="H73" s="90" t="s">
        <v>52</v>
      </c>
      <c r="I73" s="50">
        <v>1</v>
      </c>
      <c r="J73" s="90" t="s">
        <v>51</v>
      </c>
      <c r="K73" s="89">
        <v>55000</v>
      </c>
      <c r="L73" s="37">
        <f t="shared" si="1"/>
        <v>55000</v>
      </c>
      <c r="M73" s="88"/>
    </row>
    <row r="74" spans="1:13" ht="18.75" customHeight="1">
      <c r="A74" s="347"/>
      <c r="B74" s="94"/>
      <c r="C74" s="93"/>
      <c r="D74" s="287" t="s">
        <v>175</v>
      </c>
      <c r="E74" s="265"/>
      <c r="F74" s="108"/>
      <c r="G74" s="50">
        <v>1</v>
      </c>
      <c r="H74" s="90" t="s">
        <v>52</v>
      </c>
      <c r="I74" s="50">
        <v>1</v>
      </c>
      <c r="J74" s="90" t="s">
        <v>51</v>
      </c>
      <c r="K74" s="89">
        <v>55000</v>
      </c>
      <c r="L74" s="37">
        <f t="shared" si="1"/>
        <v>55000</v>
      </c>
      <c r="M74" s="88"/>
    </row>
    <row r="75" spans="1:13" ht="18.75" customHeight="1">
      <c r="A75" s="347"/>
      <c r="B75" s="94"/>
      <c r="C75" s="93"/>
      <c r="D75" s="287" t="s">
        <v>174</v>
      </c>
      <c r="E75" s="265"/>
      <c r="F75" s="108"/>
      <c r="G75" s="50">
        <v>5</v>
      </c>
      <c r="H75" s="90" t="s">
        <v>52</v>
      </c>
      <c r="I75" s="50">
        <v>1</v>
      </c>
      <c r="J75" s="90" t="s">
        <v>51</v>
      </c>
      <c r="K75" s="89">
        <v>5500</v>
      </c>
      <c r="L75" s="37">
        <f t="shared" si="1"/>
        <v>27500</v>
      </c>
      <c r="M75" s="88"/>
    </row>
    <row r="76" spans="1:13" ht="18.75" customHeight="1">
      <c r="A76" s="347"/>
      <c r="B76" s="94"/>
      <c r="C76" s="93"/>
      <c r="D76" s="287" t="s">
        <v>173</v>
      </c>
      <c r="E76" s="265"/>
      <c r="F76" s="108"/>
      <c r="G76" s="50">
        <v>2</v>
      </c>
      <c r="H76" s="90" t="s">
        <v>52</v>
      </c>
      <c r="I76" s="50">
        <v>1</v>
      </c>
      <c r="J76" s="90" t="s">
        <v>51</v>
      </c>
      <c r="K76" s="89">
        <v>22000</v>
      </c>
      <c r="L76" s="37">
        <f t="shared" si="1"/>
        <v>44000</v>
      </c>
      <c r="M76" s="88"/>
    </row>
    <row r="77" spans="1:13" ht="18.75" customHeight="1">
      <c r="A77" s="347"/>
      <c r="B77" s="94"/>
      <c r="C77" s="93"/>
      <c r="D77" s="287" t="s">
        <v>172</v>
      </c>
      <c r="E77" s="265"/>
      <c r="F77" s="108"/>
      <c r="G77" s="50">
        <v>2</v>
      </c>
      <c r="H77" s="90" t="s">
        <v>52</v>
      </c>
      <c r="I77" s="50">
        <v>1</v>
      </c>
      <c r="J77" s="90" t="s">
        <v>51</v>
      </c>
      <c r="K77" s="89">
        <v>11000</v>
      </c>
      <c r="L77" s="37">
        <f t="shared" si="1"/>
        <v>22000</v>
      </c>
      <c r="M77" s="88"/>
    </row>
    <row r="78" spans="1:13" ht="18.75" customHeight="1">
      <c r="A78" s="347"/>
      <c r="B78" s="94"/>
      <c r="C78" s="93"/>
      <c r="D78" s="287" t="s">
        <v>171</v>
      </c>
      <c r="E78" s="265"/>
      <c r="F78" s="108"/>
      <c r="G78" s="50">
        <v>3</v>
      </c>
      <c r="H78" s="90" t="s">
        <v>52</v>
      </c>
      <c r="I78" s="50">
        <v>1</v>
      </c>
      <c r="J78" s="90" t="s">
        <v>51</v>
      </c>
      <c r="K78" s="89">
        <v>5500</v>
      </c>
      <c r="L78" s="37">
        <f t="shared" si="1"/>
        <v>16500</v>
      </c>
      <c r="M78" s="88"/>
    </row>
    <row r="79" spans="1:13" ht="18.75" customHeight="1">
      <c r="A79" s="347"/>
      <c r="B79" s="94"/>
      <c r="C79" s="93"/>
      <c r="D79" s="287" t="s">
        <v>170</v>
      </c>
      <c r="E79" s="265"/>
      <c r="F79" s="108"/>
      <c r="G79" s="50">
        <v>2</v>
      </c>
      <c r="H79" s="90" t="s">
        <v>52</v>
      </c>
      <c r="I79" s="50">
        <v>1</v>
      </c>
      <c r="J79" s="90" t="s">
        <v>51</v>
      </c>
      <c r="K79" s="89">
        <v>11000</v>
      </c>
      <c r="L79" s="37">
        <f t="shared" si="1"/>
        <v>22000</v>
      </c>
      <c r="M79" s="88"/>
    </row>
    <row r="80" spans="1:13" ht="18.75" customHeight="1">
      <c r="A80" s="347"/>
      <c r="B80" s="94"/>
      <c r="C80" s="93"/>
      <c r="D80" s="287" t="s">
        <v>169</v>
      </c>
      <c r="E80" s="265">
        <v>2</v>
      </c>
      <c r="F80" s="108" t="s">
        <v>52</v>
      </c>
      <c r="G80" s="50">
        <v>2</v>
      </c>
      <c r="H80" s="90" t="s">
        <v>125</v>
      </c>
      <c r="I80" s="50">
        <v>2</v>
      </c>
      <c r="J80" s="90" t="s">
        <v>51</v>
      </c>
      <c r="K80" s="89">
        <v>27500</v>
      </c>
      <c r="L80" s="37">
        <f t="shared" si="1"/>
        <v>220000</v>
      </c>
      <c r="M80" s="88"/>
    </row>
    <row r="81" spans="1:13" ht="18.75" customHeight="1">
      <c r="A81" s="347"/>
      <c r="B81" s="94"/>
      <c r="C81" s="93"/>
      <c r="D81" s="287" t="s">
        <v>168</v>
      </c>
      <c r="E81" s="265"/>
      <c r="F81" s="108"/>
      <c r="G81" s="50">
        <v>2</v>
      </c>
      <c r="H81" s="90" t="s">
        <v>52</v>
      </c>
      <c r="I81" s="50">
        <v>2</v>
      </c>
      <c r="J81" s="90" t="s">
        <v>51</v>
      </c>
      <c r="K81" s="89">
        <v>5000</v>
      </c>
      <c r="L81" s="37">
        <f t="shared" si="1"/>
        <v>20000</v>
      </c>
      <c r="M81" s="88"/>
    </row>
    <row r="82" spans="1:13" ht="18.75" customHeight="1">
      <c r="A82" s="347"/>
      <c r="B82" s="94"/>
      <c r="C82" s="93"/>
      <c r="D82" s="287" t="s">
        <v>167</v>
      </c>
      <c r="E82" s="265">
        <v>2</v>
      </c>
      <c r="F82" s="108" t="s">
        <v>52</v>
      </c>
      <c r="G82" s="50">
        <v>7</v>
      </c>
      <c r="H82" s="90" t="s">
        <v>54</v>
      </c>
      <c r="I82" s="50">
        <v>2</v>
      </c>
      <c r="J82" s="90" t="s">
        <v>51</v>
      </c>
      <c r="K82" s="89">
        <v>11000</v>
      </c>
      <c r="L82" s="37">
        <f t="shared" si="1"/>
        <v>308000</v>
      </c>
      <c r="M82" s="88"/>
    </row>
    <row r="83" spans="1:13" ht="18.75" customHeight="1">
      <c r="A83" s="347"/>
      <c r="B83" s="94"/>
      <c r="C83" s="93"/>
      <c r="D83" s="287" t="s">
        <v>166</v>
      </c>
      <c r="E83" s="265">
        <v>1</v>
      </c>
      <c r="F83" s="108" t="s">
        <v>52</v>
      </c>
      <c r="G83" s="50">
        <v>30</v>
      </c>
      <c r="H83" s="90" t="s">
        <v>53</v>
      </c>
      <c r="I83" s="50">
        <v>2</v>
      </c>
      <c r="J83" s="90" t="s">
        <v>51</v>
      </c>
      <c r="K83" s="89">
        <v>5500</v>
      </c>
      <c r="L83" s="37">
        <f t="shared" si="1"/>
        <v>330000</v>
      </c>
      <c r="M83" s="88"/>
    </row>
    <row r="84" spans="1:13" ht="18.75" customHeight="1">
      <c r="A84" s="347"/>
      <c r="B84" s="94"/>
      <c r="C84" s="93"/>
      <c r="D84" s="287" t="s">
        <v>165</v>
      </c>
      <c r="E84" s="265">
        <v>2</v>
      </c>
      <c r="F84" s="108" t="s">
        <v>52</v>
      </c>
      <c r="G84" s="50">
        <v>7</v>
      </c>
      <c r="H84" s="90" t="s">
        <v>54</v>
      </c>
      <c r="I84" s="50">
        <v>2</v>
      </c>
      <c r="J84" s="90" t="s">
        <v>51</v>
      </c>
      <c r="K84" s="89">
        <v>11000</v>
      </c>
      <c r="L84" s="37">
        <f t="shared" si="1"/>
        <v>308000</v>
      </c>
      <c r="M84" s="88"/>
    </row>
    <row r="85" spans="1:13" ht="18.75" customHeight="1">
      <c r="A85" s="347"/>
      <c r="B85" s="94"/>
      <c r="C85" s="93"/>
      <c r="D85" s="287" t="s">
        <v>164</v>
      </c>
      <c r="E85" s="265"/>
      <c r="F85" s="108"/>
      <c r="G85" s="50">
        <v>2</v>
      </c>
      <c r="H85" s="90" t="s">
        <v>52</v>
      </c>
      <c r="I85" s="50">
        <v>2</v>
      </c>
      <c r="J85" s="90" t="s">
        <v>51</v>
      </c>
      <c r="K85" s="89">
        <v>5500</v>
      </c>
      <c r="L85" s="37">
        <f t="shared" si="1"/>
        <v>22000</v>
      </c>
      <c r="M85" s="88"/>
    </row>
    <row r="86" spans="1:13" ht="18.75" customHeight="1">
      <c r="A86" s="347"/>
      <c r="B86" s="94"/>
      <c r="C86" s="93"/>
      <c r="D86" s="287" t="s">
        <v>163</v>
      </c>
      <c r="E86" s="265"/>
      <c r="F86" s="108"/>
      <c r="G86" s="50">
        <v>1</v>
      </c>
      <c r="H86" s="90" t="s">
        <v>52</v>
      </c>
      <c r="I86" s="50">
        <v>2</v>
      </c>
      <c r="J86" s="90" t="s">
        <v>51</v>
      </c>
      <c r="K86" s="89">
        <v>33000</v>
      </c>
      <c r="L86" s="37">
        <f t="shared" si="1"/>
        <v>66000</v>
      </c>
      <c r="M86" s="88"/>
    </row>
    <row r="87" spans="1:13" ht="18.75" customHeight="1">
      <c r="A87" s="347"/>
      <c r="B87" s="94"/>
      <c r="C87" s="93"/>
      <c r="D87" s="287" t="s">
        <v>162</v>
      </c>
      <c r="E87" s="265"/>
      <c r="F87" s="108"/>
      <c r="G87" s="50">
        <v>15</v>
      </c>
      <c r="H87" s="90" t="s">
        <v>52</v>
      </c>
      <c r="I87" s="50">
        <v>1</v>
      </c>
      <c r="J87" s="90" t="s">
        <v>51</v>
      </c>
      <c r="K87" s="89">
        <v>20000</v>
      </c>
      <c r="L87" s="37">
        <f t="shared" si="1"/>
        <v>300000</v>
      </c>
      <c r="M87" s="88"/>
    </row>
    <row r="88" spans="1:13" ht="18.75" customHeight="1">
      <c r="A88" s="347"/>
      <c r="B88" s="94"/>
      <c r="C88" s="93"/>
      <c r="D88" s="287" t="s">
        <v>161</v>
      </c>
      <c r="E88" s="265"/>
      <c r="F88" s="108"/>
      <c r="G88" s="50">
        <v>3</v>
      </c>
      <c r="H88" s="90" t="s">
        <v>52</v>
      </c>
      <c r="I88" s="50">
        <v>1</v>
      </c>
      <c r="J88" s="90" t="s">
        <v>51</v>
      </c>
      <c r="K88" s="89">
        <v>33000</v>
      </c>
      <c r="L88" s="37">
        <f t="shared" si="1"/>
        <v>99000</v>
      </c>
      <c r="M88" s="88"/>
    </row>
    <row r="89" spans="1:13" ht="18.75" customHeight="1">
      <c r="A89" s="347"/>
      <c r="B89" s="94"/>
      <c r="C89" s="93"/>
      <c r="D89" s="287" t="s">
        <v>160</v>
      </c>
      <c r="E89" s="265"/>
      <c r="F89" s="108"/>
      <c r="G89" s="50"/>
      <c r="H89" s="90"/>
      <c r="I89" s="50">
        <v>1</v>
      </c>
      <c r="J89" s="90" t="s">
        <v>51</v>
      </c>
      <c r="K89" s="89">
        <v>80000</v>
      </c>
      <c r="L89" s="37">
        <f t="shared" si="1"/>
        <v>80000</v>
      </c>
      <c r="M89" s="88"/>
    </row>
    <row r="90" spans="1:13" ht="18.75" customHeight="1">
      <c r="A90" s="347"/>
      <c r="B90" s="94"/>
      <c r="C90" s="93"/>
      <c r="D90" s="287" t="s">
        <v>159</v>
      </c>
      <c r="E90" s="265"/>
      <c r="F90" s="108"/>
      <c r="G90" s="50">
        <v>1</v>
      </c>
      <c r="H90" s="90" t="s">
        <v>52</v>
      </c>
      <c r="I90" s="50">
        <v>1</v>
      </c>
      <c r="J90" s="90" t="s">
        <v>137</v>
      </c>
      <c r="K90" s="89">
        <v>11000</v>
      </c>
      <c r="L90" s="37">
        <f t="shared" si="1"/>
        <v>11000</v>
      </c>
      <c r="M90" s="88"/>
    </row>
    <row r="91" spans="1:13" ht="18.75" customHeight="1">
      <c r="A91" s="347"/>
      <c r="B91" s="94"/>
      <c r="C91" s="93"/>
      <c r="D91" s="287" t="s">
        <v>158</v>
      </c>
      <c r="E91" s="265"/>
      <c r="F91" s="108"/>
      <c r="G91" s="50"/>
      <c r="H91" s="90"/>
      <c r="I91" s="50">
        <v>1</v>
      </c>
      <c r="J91" s="90" t="s">
        <v>51</v>
      </c>
      <c r="K91" s="89">
        <v>200000</v>
      </c>
      <c r="L91" s="37">
        <f t="shared" si="1"/>
        <v>200000</v>
      </c>
      <c r="M91" s="88"/>
    </row>
    <row r="92" spans="1:13" ht="18.75" customHeight="1">
      <c r="A92" s="347"/>
      <c r="B92" s="94"/>
      <c r="C92" s="93"/>
      <c r="D92" s="287" t="s">
        <v>157</v>
      </c>
      <c r="E92" s="265"/>
      <c r="F92" s="108"/>
      <c r="G92" s="50">
        <v>2000</v>
      </c>
      <c r="H92" s="90" t="s">
        <v>156</v>
      </c>
      <c r="I92" s="50">
        <v>5</v>
      </c>
      <c r="J92" s="90" t="s">
        <v>51</v>
      </c>
      <c r="K92" s="89">
        <v>3</v>
      </c>
      <c r="L92" s="37">
        <f t="shared" si="1"/>
        <v>30000</v>
      </c>
      <c r="M92" s="88"/>
    </row>
    <row r="93" spans="1:13" ht="18.75" customHeight="1">
      <c r="A93" s="347"/>
      <c r="B93" s="94"/>
      <c r="C93" s="93"/>
      <c r="D93" s="287" t="s">
        <v>155</v>
      </c>
      <c r="E93" s="265"/>
      <c r="F93" s="108"/>
      <c r="G93" s="50">
        <v>5</v>
      </c>
      <c r="H93" s="90" t="s">
        <v>52</v>
      </c>
      <c r="I93" s="50">
        <v>1</v>
      </c>
      <c r="J93" s="90" t="s">
        <v>123</v>
      </c>
      <c r="K93" s="89">
        <v>11000</v>
      </c>
      <c r="L93" s="37">
        <f t="shared" si="1"/>
        <v>55000</v>
      </c>
      <c r="M93" s="88"/>
    </row>
    <row r="94" spans="1:13" ht="18.75" customHeight="1">
      <c r="A94" s="347"/>
      <c r="B94" s="94"/>
      <c r="C94" s="93"/>
      <c r="D94" s="287" t="s">
        <v>154</v>
      </c>
      <c r="E94" s="265"/>
      <c r="F94" s="108"/>
      <c r="G94" s="50"/>
      <c r="H94" s="90"/>
      <c r="I94" s="50">
        <v>1</v>
      </c>
      <c r="J94" s="90" t="s">
        <v>123</v>
      </c>
      <c r="K94" s="89">
        <v>800000</v>
      </c>
      <c r="L94" s="37">
        <f t="shared" si="1"/>
        <v>800000</v>
      </c>
      <c r="M94" s="88"/>
    </row>
    <row r="95" spans="1:13" ht="18.75" customHeight="1" thickBot="1">
      <c r="A95" s="347"/>
      <c r="B95" s="94"/>
      <c r="C95" s="93"/>
      <c r="D95" s="287" t="s">
        <v>153</v>
      </c>
      <c r="E95" s="265"/>
      <c r="F95" s="108"/>
      <c r="G95" s="50"/>
      <c r="H95" s="90"/>
      <c r="I95" s="50">
        <v>1</v>
      </c>
      <c r="J95" s="90" t="s">
        <v>123</v>
      </c>
      <c r="K95" s="89">
        <v>500000</v>
      </c>
      <c r="L95" s="37">
        <f t="shared" si="1"/>
        <v>500000</v>
      </c>
      <c r="M95" s="88"/>
    </row>
    <row r="96" spans="1:13" ht="18.75" customHeight="1" thickBot="1">
      <c r="A96" s="347"/>
      <c r="B96" s="32"/>
      <c r="C96" s="87"/>
      <c r="D96" s="283" t="s">
        <v>140</v>
      </c>
      <c r="E96" s="78"/>
      <c r="F96" s="77"/>
      <c r="G96" s="76"/>
      <c r="H96" s="75"/>
      <c r="I96" s="76"/>
      <c r="J96" s="75"/>
      <c r="K96" s="282"/>
      <c r="L96" s="66">
        <f>SUM(L62:L95)</f>
        <v>5370500</v>
      </c>
      <c r="M96" s="72"/>
    </row>
    <row r="97" spans="1:14" ht="18.75" customHeight="1">
      <c r="A97" s="347"/>
      <c r="B97" s="328" t="s">
        <v>35</v>
      </c>
      <c r="C97" s="348"/>
      <c r="D97" s="292" t="s">
        <v>152</v>
      </c>
      <c r="E97" s="101"/>
      <c r="F97" s="100"/>
      <c r="G97" s="99">
        <v>20</v>
      </c>
      <c r="H97" s="118" t="s">
        <v>52</v>
      </c>
      <c r="I97" s="99">
        <v>2</v>
      </c>
      <c r="J97" s="118" t="s">
        <v>149</v>
      </c>
      <c r="K97" s="97">
        <v>1000</v>
      </c>
      <c r="L97" s="96">
        <f>PRODUCT(E97,G97,I97,K97)</f>
        <v>40000</v>
      </c>
      <c r="M97" s="95"/>
    </row>
    <row r="98" spans="1:14" ht="18.75" customHeight="1">
      <c r="A98" s="347"/>
      <c r="B98" s="94"/>
      <c r="C98" s="93"/>
      <c r="D98" s="291" t="s">
        <v>151</v>
      </c>
      <c r="E98" s="92"/>
      <c r="F98" s="91"/>
      <c r="G98" s="50">
        <v>18</v>
      </c>
      <c r="H98" s="90" t="s">
        <v>52</v>
      </c>
      <c r="I98" s="50">
        <v>11</v>
      </c>
      <c r="J98" s="90" t="s">
        <v>149</v>
      </c>
      <c r="K98" s="89">
        <v>1000</v>
      </c>
      <c r="L98" s="37">
        <f>PRODUCT(E98,G98,I98,K98)</f>
        <v>198000</v>
      </c>
      <c r="M98" s="88"/>
    </row>
    <row r="99" spans="1:14" ht="18.75" customHeight="1" thickBot="1">
      <c r="A99" s="347"/>
      <c r="B99" s="330"/>
      <c r="C99" s="360"/>
      <c r="D99" s="291" t="s">
        <v>150</v>
      </c>
      <c r="E99" s="92"/>
      <c r="F99" s="91"/>
      <c r="G99" s="50">
        <v>30</v>
      </c>
      <c r="H99" s="90" t="s">
        <v>52</v>
      </c>
      <c r="I99" s="50">
        <v>1</v>
      </c>
      <c r="J99" s="90" t="s">
        <v>149</v>
      </c>
      <c r="K99" s="89">
        <v>1000</v>
      </c>
      <c r="L99" s="37">
        <f>PRODUCT(E99,G99,I99,K99)</f>
        <v>30000</v>
      </c>
      <c r="M99" s="88"/>
    </row>
    <row r="100" spans="1:14" ht="18.75" customHeight="1" thickBot="1">
      <c r="A100" s="347"/>
      <c r="B100" s="32"/>
      <c r="C100" s="87"/>
      <c r="D100" s="283" t="s">
        <v>140</v>
      </c>
      <c r="E100" s="78"/>
      <c r="F100" s="77"/>
      <c r="G100" s="76"/>
      <c r="H100" s="75"/>
      <c r="I100" s="76"/>
      <c r="J100" s="75"/>
      <c r="K100" s="282"/>
      <c r="L100" s="66">
        <f>SUM(L97:L99)</f>
        <v>268000</v>
      </c>
      <c r="M100" s="72"/>
    </row>
    <row r="101" spans="1:14" ht="18.75" customHeight="1">
      <c r="A101" s="347"/>
      <c r="B101" s="328" t="s">
        <v>148</v>
      </c>
      <c r="C101" s="348"/>
      <c r="D101" s="290" t="s">
        <v>33</v>
      </c>
      <c r="E101" s="397">
        <v>0</v>
      </c>
      <c r="F101" s="398"/>
      <c r="G101" s="289" t="s">
        <v>147</v>
      </c>
      <c r="H101" s="288">
        <v>0.1</v>
      </c>
      <c r="I101" s="99"/>
      <c r="J101" s="118"/>
      <c r="K101" s="97"/>
      <c r="L101" s="96">
        <f>ROUNDDOWN(E101*H101,0)</f>
        <v>0</v>
      </c>
      <c r="M101" s="95"/>
      <c r="N101" s="259"/>
    </row>
    <row r="102" spans="1:14" ht="18.75" customHeight="1">
      <c r="A102" s="347"/>
      <c r="B102" s="330"/>
      <c r="C102" s="360"/>
      <c r="D102" s="287" t="s">
        <v>146</v>
      </c>
      <c r="E102" s="399"/>
      <c r="F102" s="400"/>
      <c r="G102" s="285" t="s">
        <v>144</v>
      </c>
      <c r="H102" s="90"/>
      <c r="I102" s="50"/>
      <c r="J102" s="90"/>
      <c r="K102" s="89"/>
      <c r="L102" s="37">
        <f>PRODUCT(E102,G102,I102,K102)</f>
        <v>0</v>
      </c>
      <c r="M102" s="88"/>
    </row>
    <row r="103" spans="1:14" ht="18.75" customHeight="1" thickBot="1">
      <c r="A103" s="347"/>
      <c r="B103" s="86"/>
      <c r="C103" s="84"/>
      <c r="D103" s="286" t="s">
        <v>145</v>
      </c>
      <c r="E103" s="401"/>
      <c r="F103" s="402"/>
      <c r="G103" s="285" t="s">
        <v>144</v>
      </c>
      <c r="H103" s="105"/>
      <c r="I103" s="104"/>
      <c r="J103" s="105"/>
      <c r="K103" s="103"/>
      <c r="L103" s="37">
        <f>PRODUCT(E103,G103,I103,K103)</f>
        <v>0</v>
      </c>
      <c r="M103" s="284"/>
    </row>
    <row r="104" spans="1:14" ht="18.75" customHeight="1" thickBot="1">
      <c r="A104" s="361"/>
      <c r="B104" s="32"/>
      <c r="C104" s="87"/>
      <c r="D104" s="283" t="s">
        <v>140</v>
      </c>
      <c r="E104" s="78"/>
      <c r="F104" s="77"/>
      <c r="G104" s="76"/>
      <c r="H104" s="75"/>
      <c r="I104" s="76"/>
      <c r="J104" s="75"/>
      <c r="K104" s="282"/>
      <c r="L104" s="66">
        <f>SUM(L101:L103)</f>
        <v>0</v>
      </c>
      <c r="M104" s="72"/>
    </row>
    <row r="105" spans="1:14" ht="22.5" customHeight="1" thickBot="1">
      <c r="A105" s="403" t="s">
        <v>32</v>
      </c>
      <c r="B105" s="404"/>
      <c r="C105" s="405"/>
      <c r="D105" s="83"/>
      <c r="G105" s="281"/>
      <c r="H105" s="280"/>
      <c r="I105" s="45"/>
      <c r="J105" s="82"/>
      <c r="K105" s="22"/>
      <c r="L105" s="81"/>
      <c r="M105" s="80"/>
    </row>
    <row r="106" spans="1:14" ht="22.5" customHeight="1" thickBot="1">
      <c r="A106" s="406" t="s">
        <v>31</v>
      </c>
      <c r="B106" s="407"/>
      <c r="C106" s="408"/>
      <c r="D106" s="79"/>
      <c r="E106" s="78"/>
      <c r="F106" s="77"/>
      <c r="G106" s="279" t="s">
        <v>26</v>
      </c>
      <c r="H106" s="278"/>
      <c r="I106" s="76" t="s">
        <v>26</v>
      </c>
      <c r="J106" s="75"/>
      <c r="K106" s="74" t="s">
        <v>26</v>
      </c>
      <c r="L106" s="73">
        <f>SUM(L25,L28,L46,L50,L52,L56,L61,L96,L100,L104,L105)</f>
        <v>14450314</v>
      </c>
      <c r="M106" s="72"/>
    </row>
    <row r="107" spans="1:14" ht="22.5" customHeight="1" thickBot="1">
      <c r="A107" s="409" t="s">
        <v>30</v>
      </c>
      <c r="B107" s="410"/>
      <c r="C107" s="411"/>
      <c r="D107" s="71" t="s">
        <v>29</v>
      </c>
      <c r="E107" s="412">
        <f>L106-L105</f>
        <v>14450314</v>
      </c>
      <c r="F107" s="413"/>
      <c r="G107" s="70" t="s">
        <v>28</v>
      </c>
      <c r="H107" s="277">
        <v>4.5999999999999999E-2</v>
      </c>
      <c r="I107" s="69"/>
      <c r="J107" s="68"/>
      <c r="K107" s="67" t="s">
        <v>26</v>
      </c>
      <c r="L107" s="66">
        <f>ROUNDDOWN(E107*H107,0)</f>
        <v>664714</v>
      </c>
      <c r="M107" s="65"/>
    </row>
    <row r="108" spans="1:14" ht="22.5" customHeight="1" thickTop="1" thickBot="1">
      <c r="A108" s="364" t="s">
        <v>27</v>
      </c>
      <c r="B108" s="365"/>
      <c r="C108" s="366"/>
      <c r="D108" s="64"/>
      <c r="E108" s="63"/>
      <c r="F108" s="62"/>
      <c r="G108" s="61" t="s">
        <v>26</v>
      </c>
      <c r="H108" s="60"/>
      <c r="I108" s="61" t="s">
        <v>26</v>
      </c>
      <c r="J108" s="60"/>
      <c r="K108" s="59" t="s">
        <v>26</v>
      </c>
      <c r="L108" s="58">
        <f>SUM(L106:L107)</f>
        <v>15115028</v>
      </c>
      <c r="M108" s="57"/>
    </row>
    <row r="109" spans="1:14" ht="22.5" customHeight="1" thickTop="1">
      <c r="A109" s="56" t="s">
        <v>25</v>
      </c>
      <c r="B109" s="55"/>
      <c r="C109" s="54"/>
      <c r="D109" s="53" t="s">
        <v>122</v>
      </c>
      <c r="E109" s="51"/>
      <c r="F109" s="52"/>
      <c r="G109" s="51"/>
      <c r="H109" s="49"/>
      <c r="I109" s="51">
        <v>2</v>
      </c>
      <c r="J109" s="276" t="s">
        <v>51</v>
      </c>
      <c r="K109" s="275">
        <v>220000</v>
      </c>
      <c r="L109" s="96">
        <f>PRODUCT(E109,G109,I109,K109)</f>
        <v>440000</v>
      </c>
      <c r="M109" s="48"/>
    </row>
    <row r="110" spans="1:14" ht="22.5" customHeight="1">
      <c r="A110" s="43"/>
      <c r="B110" s="42"/>
      <c r="C110" s="42"/>
      <c r="D110" s="47" t="s">
        <v>143</v>
      </c>
      <c r="E110" s="45"/>
      <c r="F110" s="46"/>
      <c r="G110" s="45"/>
      <c r="H110" s="44"/>
      <c r="I110" s="45">
        <v>1</v>
      </c>
      <c r="J110" s="82" t="s">
        <v>51</v>
      </c>
      <c r="K110" s="274">
        <v>330000</v>
      </c>
      <c r="L110" s="37">
        <f>PRODUCT(E110,G110,I110,K110)</f>
        <v>330000</v>
      </c>
      <c r="M110" s="80"/>
    </row>
    <row r="111" spans="1:14" ht="22.5" customHeight="1">
      <c r="A111" s="43"/>
      <c r="B111" s="42"/>
      <c r="C111" s="42"/>
      <c r="D111" s="47" t="s">
        <v>142</v>
      </c>
      <c r="E111" s="45"/>
      <c r="F111" s="46"/>
      <c r="G111" s="45">
        <v>30</v>
      </c>
      <c r="H111" s="44" t="s">
        <v>7</v>
      </c>
      <c r="I111" s="45">
        <v>1</v>
      </c>
      <c r="J111" s="82" t="s">
        <v>51</v>
      </c>
      <c r="K111" s="274"/>
      <c r="L111" s="37">
        <f>PRODUCT(E111,G111,I111,K111)</f>
        <v>30</v>
      </c>
      <c r="M111" s="80"/>
    </row>
    <row r="112" spans="1:14" ht="22.5" customHeight="1" thickBot="1">
      <c r="A112" s="43"/>
      <c r="B112" s="42"/>
      <c r="C112" s="42"/>
      <c r="D112" s="41" t="s">
        <v>141</v>
      </c>
      <c r="E112" s="38"/>
      <c r="F112" s="40"/>
      <c r="G112" s="38"/>
      <c r="H112" s="39"/>
      <c r="I112" s="38"/>
      <c r="J112" s="39"/>
      <c r="K112" s="273">
        <v>545028</v>
      </c>
      <c r="L112" s="37">
        <f>PRODUCT(E112,G112,I112,K112)</f>
        <v>545028</v>
      </c>
      <c r="M112" s="36"/>
    </row>
    <row r="113" spans="1:13" ht="22.5" customHeight="1" thickBot="1">
      <c r="A113" s="35"/>
      <c r="B113" s="34"/>
      <c r="C113" s="34"/>
      <c r="D113" s="272" t="s">
        <v>140</v>
      </c>
      <c r="E113" s="270"/>
      <c r="F113" s="271"/>
      <c r="G113" s="270"/>
      <c r="H113" s="269"/>
      <c r="I113" s="270"/>
      <c r="J113" s="269"/>
      <c r="K113" s="268"/>
      <c r="L113" s="33">
        <f>SUM(L109:L112)</f>
        <v>1315058</v>
      </c>
      <c r="M113" s="267"/>
    </row>
    <row r="114" spans="1:13" ht="22.5" customHeight="1" thickTop="1" thickBot="1">
      <c r="A114" s="362" t="s">
        <v>21</v>
      </c>
      <c r="B114" s="363"/>
      <c r="C114" s="363"/>
      <c r="D114" s="31"/>
      <c r="E114" s="29"/>
      <c r="F114" s="30"/>
      <c r="G114" s="29"/>
      <c r="H114" s="28"/>
      <c r="I114" s="29"/>
      <c r="J114" s="28"/>
      <c r="K114" s="27"/>
      <c r="L114" s="26">
        <f>L108-L113</f>
        <v>13799970</v>
      </c>
      <c r="M114" s="25"/>
    </row>
    <row r="115" spans="1:13" ht="11.25" customHeight="1">
      <c r="A115" s="24"/>
      <c r="B115" s="24"/>
      <c r="C115" s="24"/>
      <c r="K115" s="23"/>
      <c r="L115" s="22"/>
      <c r="M115" s="21"/>
    </row>
    <row r="116" spans="1:13" s="8" customFormat="1" ht="15" customHeight="1">
      <c r="A116" s="8" t="s">
        <v>20</v>
      </c>
    </row>
    <row r="117" spans="1:13" s="8" customFormat="1" ht="15" customHeight="1"/>
    <row r="118" spans="1:13" s="8" customFormat="1" ht="15" customHeight="1">
      <c r="A118" s="8" t="s">
        <v>19</v>
      </c>
    </row>
    <row r="119" spans="1:13" s="8" customFormat="1" ht="15" customHeight="1">
      <c r="L119" s="20" t="s">
        <v>18</v>
      </c>
    </row>
    <row r="120" spans="1:13" s="8" customFormat="1" ht="17.25" customHeight="1">
      <c r="A120" s="19" t="s">
        <v>17</v>
      </c>
      <c r="B120" s="370" t="s">
        <v>16</v>
      </c>
      <c r="C120" s="371"/>
      <c r="D120" s="370" t="s">
        <v>15</v>
      </c>
      <c r="E120" s="372"/>
      <c r="F120" s="372"/>
      <c r="G120" s="372"/>
      <c r="H120" s="372"/>
      <c r="I120" s="372"/>
      <c r="J120" s="372"/>
      <c r="K120" s="371"/>
      <c r="L120" s="18" t="s">
        <v>14</v>
      </c>
    </row>
    <row r="121" spans="1:13" s="8" customFormat="1" ht="17.25" customHeight="1">
      <c r="A121" s="17"/>
      <c r="B121" s="373"/>
      <c r="C121" s="374"/>
      <c r="D121" s="17"/>
      <c r="L121" s="16"/>
    </row>
    <row r="122" spans="1:13" s="8" customFormat="1" ht="17.25" customHeight="1" thickBot="1">
      <c r="A122" s="15"/>
      <c r="B122" s="375"/>
      <c r="C122" s="376"/>
      <c r="D122" s="14"/>
      <c r="E122" s="13" t="s">
        <v>13</v>
      </c>
      <c r="F122" s="13"/>
      <c r="G122" s="12"/>
      <c r="H122" s="11"/>
      <c r="I122" s="11"/>
      <c r="J122" s="11"/>
      <c r="K122" s="11"/>
      <c r="L122" s="10"/>
    </row>
    <row r="123" spans="1:13" s="8" customFormat="1" ht="17.25" customHeight="1" thickTop="1">
      <c r="A123" s="367" t="s">
        <v>12</v>
      </c>
      <c r="B123" s="368"/>
      <c r="C123" s="368"/>
      <c r="D123" s="368"/>
      <c r="E123" s="368"/>
      <c r="F123" s="368"/>
      <c r="G123" s="368"/>
      <c r="H123" s="368"/>
      <c r="I123" s="368"/>
      <c r="J123" s="368"/>
      <c r="K123" s="369"/>
      <c r="L123" s="9"/>
    </row>
    <row r="124" spans="1:13" s="8" customFormat="1" ht="15" customHeight="1"/>
    <row r="125" spans="1:13" s="8" customFormat="1" ht="15" customHeight="1"/>
    <row r="140" s="2" customFormat="1"/>
  </sheetData>
  <mergeCells count="49">
    <mergeCell ref="A105:C105"/>
    <mergeCell ref="A106:C106"/>
    <mergeCell ref="A107:C107"/>
    <mergeCell ref="E107:F107"/>
    <mergeCell ref="A26:A104"/>
    <mergeCell ref="B26:C26"/>
    <mergeCell ref="B29:C29"/>
    <mergeCell ref="B47:C47"/>
    <mergeCell ref="B51:C51"/>
    <mergeCell ref="B53:C53"/>
    <mergeCell ref="B54:C54"/>
    <mergeCell ref="B57:C57"/>
    <mergeCell ref="B101:C101"/>
    <mergeCell ref="B102:C102"/>
    <mergeCell ref="E103:F103"/>
    <mergeCell ref="E101:F101"/>
    <mergeCell ref="E102:F102"/>
    <mergeCell ref="B58:C58"/>
    <mergeCell ref="B62:C62"/>
    <mergeCell ref="B97:C97"/>
    <mergeCell ref="B99:C99"/>
    <mergeCell ref="B59:C59"/>
    <mergeCell ref="B60:C60"/>
    <mergeCell ref="B63:C63"/>
    <mergeCell ref="B21:C21"/>
    <mergeCell ref="I21:J21"/>
    <mergeCell ref="A22:C25"/>
    <mergeCell ref="B7:C7"/>
    <mergeCell ref="B8:C8"/>
    <mergeCell ref="B9:C9"/>
    <mergeCell ref="B10:C10"/>
    <mergeCell ref="B11:C11"/>
    <mergeCell ref="D8:D9"/>
    <mergeCell ref="D10:D11"/>
    <mergeCell ref="E7:H7"/>
    <mergeCell ref="G21:H21"/>
    <mergeCell ref="E21:F21"/>
    <mergeCell ref="E8:H9"/>
    <mergeCell ref="E10:H11"/>
    <mergeCell ref="I7:K7"/>
    <mergeCell ref="I8:K9"/>
    <mergeCell ref="I10:K11"/>
    <mergeCell ref="A114:C114"/>
    <mergeCell ref="A108:C108"/>
    <mergeCell ref="A123:K123"/>
    <mergeCell ref="B120:C120"/>
    <mergeCell ref="D120:K120"/>
    <mergeCell ref="B121:C121"/>
    <mergeCell ref="B122:C122"/>
  </mergeCells>
  <phoneticPr fontId="1"/>
  <dataValidations count="1">
    <dataValidation type="list" allowBlank="1" showInputMessage="1" showErrorMessage="1" sqref="K4" xr:uid="{00000000-0002-0000-0200-000000000000}">
      <formula1>"課税事業者,簡易課税事業者,免税事業者"</formula1>
    </dataValidation>
  </dataValidations>
  <hyperlinks>
    <hyperlink ref="I8" r:id="rId1" xr:uid="{6412FEB3-B7CB-2245-AE32-A3A15B889BB9}"/>
    <hyperlink ref="I10" r:id="rId2" xr:uid="{CEB6F327-8FD5-EF47-90CE-C87674598829}"/>
  </hyperlinks>
  <printOptions horizontalCentered="1" verticalCentered="1"/>
  <pageMargins left="0.59055118110236227" right="0.59055118110236227" top="0.59055118110236227" bottom="0.59055118110236227" header="0.19685039370078741" footer="0.19685039370078741"/>
  <pageSetup paperSize="9" scale="34" firstPageNumber="14" orientation="portrait" useFirstPageNumber="1" horizontalDpi="300" verticalDpi="300" r:id="rId3"/>
  <headerFooter alignWithMargins="0"/>
  <rowBreaks count="1" manualBreakCount="1">
    <brk id="1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TA-net2024年度予算案</vt:lpstr>
      <vt:lpstr>文化庁事業2024</vt:lpstr>
      <vt:lpstr>'TA-net2024年度予算案'!Print_Area</vt:lpstr>
      <vt:lpstr>文化庁事業2024!Print_Area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廣川麻子</dc:creator>
  <cp:lastModifiedBy>絵理 石川</cp:lastModifiedBy>
  <cp:lastPrinted>2022-07-02T23:41:22Z</cp:lastPrinted>
  <dcterms:created xsi:type="dcterms:W3CDTF">2018-06-21T13:26:06Z</dcterms:created>
  <dcterms:modified xsi:type="dcterms:W3CDTF">2024-08-25T00:15:33Z</dcterms:modified>
</cp:coreProperties>
</file>