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おうち\Desktop\総会資料\"/>
    </mc:Choice>
  </mc:AlternateContent>
  <bookViews>
    <workbookView xWindow="600" yWindow="30" windowWidth="19395" windowHeight="8055"/>
  </bookViews>
  <sheets>
    <sheet name="事業別損益の状況_2019 " sheetId="1" r:id="rId1"/>
  </sheets>
  <definedNames>
    <definedName name="_xlnm.Print_Titles" localSheetId="0">'事業別損益の状況_2019 '!$A:$D</definedName>
  </definedNames>
  <calcPr calcId="152511"/>
</workbook>
</file>

<file path=xl/calcChain.xml><?xml version="1.0" encoding="utf-8"?>
<calcChain xmlns="http://schemas.openxmlformats.org/spreadsheetml/2006/main">
  <c r="O5" i="1" l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18" i="1"/>
  <c r="O13" i="1"/>
  <c r="O14" i="1"/>
  <c r="O15" i="1"/>
  <c r="O12" i="1"/>
  <c r="M16" i="1"/>
  <c r="O16" i="1" s="1"/>
  <c r="M58" i="1"/>
  <c r="M59" i="1" s="1"/>
  <c r="M57" i="1"/>
  <c r="I57" i="1"/>
  <c r="I58" i="1" s="1"/>
  <c r="I59" i="1" s="1"/>
  <c r="E57" i="1"/>
  <c r="E58" i="1" s="1"/>
  <c r="E59" i="1" s="1"/>
  <c r="G57" i="1"/>
  <c r="G16" i="1"/>
  <c r="I16" i="1"/>
  <c r="E16" i="1"/>
  <c r="O6" i="1"/>
  <c r="O7" i="1"/>
  <c r="O8" i="1"/>
  <c r="O4" i="1"/>
  <c r="M9" i="1"/>
  <c r="K9" i="1"/>
  <c r="I9" i="1"/>
  <c r="G9" i="1"/>
  <c r="E9" i="1"/>
  <c r="O9" i="1" l="1"/>
  <c r="G58" i="1"/>
  <c r="G59" i="1"/>
  <c r="O57" i="1"/>
  <c r="O58" i="1" s="1"/>
  <c r="O59" i="1" l="1"/>
</calcChain>
</file>

<file path=xl/sharedStrings.xml><?xml version="1.0" encoding="utf-8"?>
<sst xmlns="http://schemas.openxmlformats.org/spreadsheetml/2006/main" count="76" uniqueCount="66">
  <si>
    <t>科目</t>
  </si>
  <si>
    <t>I 経常収益</t>
  </si>
  <si>
    <t>1. 受取会費</t>
  </si>
  <si>
    <t>2. 受取寄附金</t>
  </si>
  <si>
    <t>3. 受取助成金等</t>
  </si>
  <si>
    <t>4. 事業収益</t>
  </si>
  <si>
    <t>5. その他収益</t>
  </si>
  <si>
    <t>経常収益計</t>
  </si>
  <si>
    <t>Ⅱ 経常費用</t>
  </si>
  <si>
    <t>(1)人件費</t>
  </si>
  <si>
    <t>給料手当</t>
  </si>
  <si>
    <t>雑給</t>
  </si>
  <si>
    <t>法定福利費</t>
  </si>
  <si>
    <t>就労雑給</t>
  </si>
  <si>
    <t>人件費計</t>
  </si>
  <si>
    <t>(2)その他経費</t>
  </si>
  <si>
    <t>福利厚生費</t>
  </si>
  <si>
    <t>売上原価</t>
  </si>
  <si>
    <t>給食委託費</t>
  </si>
  <si>
    <t>給食費</t>
  </si>
  <si>
    <t>介護ソフト使用料</t>
  </si>
  <si>
    <t>交際費</t>
  </si>
  <si>
    <t>旅費交通費</t>
  </si>
  <si>
    <t>車両燃料費</t>
  </si>
  <si>
    <t>通信費</t>
  </si>
  <si>
    <t>消耗品費</t>
  </si>
  <si>
    <t>修繕費</t>
  </si>
  <si>
    <t>水道光熱費</t>
  </si>
  <si>
    <t>地代家賃</t>
  </si>
  <si>
    <t>保健衛生費</t>
  </si>
  <si>
    <t>減価償却費</t>
  </si>
  <si>
    <t>保険料</t>
  </si>
  <si>
    <t>諸会費</t>
  </si>
  <si>
    <t>租税公課</t>
  </si>
  <si>
    <t>研修費</t>
  </si>
  <si>
    <t>支払手数料</t>
  </si>
  <si>
    <t>新聞図書費</t>
  </si>
  <si>
    <t>雑費</t>
  </si>
  <si>
    <t>イベント経費</t>
  </si>
  <si>
    <t>荷造運賃</t>
  </si>
  <si>
    <t>事務用品費</t>
  </si>
  <si>
    <t>賃借料</t>
  </si>
  <si>
    <t>寄付金</t>
  </si>
  <si>
    <t>就労消耗品費</t>
  </si>
  <si>
    <t>就労水道光熱費</t>
  </si>
  <si>
    <t>就労通信費</t>
  </si>
  <si>
    <t>就労材料</t>
  </si>
  <si>
    <t>ＧＣ配送料</t>
  </si>
  <si>
    <t>就労雑費</t>
  </si>
  <si>
    <t>就労荷造運賃</t>
  </si>
  <si>
    <t>就労福利厚生費</t>
  </si>
  <si>
    <t>就労地代家賃</t>
  </si>
  <si>
    <t>就労リース料</t>
  </si>
  <si>
    <t>就労保険料</t>
  </si>
  <si>
    <t>就労販売促進費</t>
  </si>
  <si>
    <t>その他経費計</t>
  </si>
  <si>
    <t>経常費用計</t>
  </si>
  <si>
    <t>当期経常増減額</t>
  </si>
  <si>
    <t>合計</t>
    <phoneticPr fontId="18"/>
  </si>
  <si>
    <t>２０２０予算</t>
    <phoneticPr fontId="18"/>
  </si>
  <si>
    <t>２０１９決算</t>
    <phoneticPr fontId="18"/>
  </si>
  <si>
    <t>管理部門</t>
    <phoneticPr fontId="18"/>
  </si>
  <si>
    <t>その他の事業</t>
    <phoneticPr fontId="18"/>
  </si>
  <si>
    <t>グループホーム月見荘</t>
    <phoneticPr fontId="18"/>
  </si>
  <si>
    <t>にじいろの樹</t>
    <phoneticPr fontId="18"/>
  </si>
  <si>
    <t>みんなのおうち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</si>
</sst>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38" fontId="0" fillId="0" borderId="10" xfId="1" applyFont="1" applyBorder="1">
      <alignment vertical="center"/>
    </xf>
    <xf numFmtId="0" fontId="19" fillId="0" borderId="0" xfId="0" applyFont="1">
      <alignment vertical="center"/>
    </xf>
    <xf numFmtId="38" fontId="0" fillId="0" borderId="12" xfId="1" applyFont="1" applyBorder="1">
      <alignment vertical="center"/>
    </xf>
    <xf numFmtId="38" fontId="0" fillId="0" borderId="11" xfId="1" applyFont="1" applyBorder="1">
      <alignment vertical="center"/>
    </xf>
    <xf numFmtId="38" fontId="19" fillId="0" borderId="11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19" fillId="0" borderId="19" xfId="0" applyFont="1" applyBorder="1">
      <alignment vertical="center"/>
    </xf>
    <xf numFmtId="0" fontId="19" fillId="0" borderId="20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24" xfId="0" applyFont="1" applyBorder="1">
      <alignment vertical="center"/>
    </xf>
    <xf numFmtId="38" fontId="19" fillId="0" borderId="22" xfId="1" applyFont="1" applyBorder="1">
      <alignment vertical="center"/>
    </xf>
    <xf numFmtId="38" fontId="19" fillId="0" borderId="33" xfId="1" applyFont="1" applyBorder="1">
      <alignment vertical="center"/>
    </xf>
    <xf numFmtId="0" fontId="0" fillId="0" borderId="15" xfId="0" applyBorder="1">
      <alignment vertical="center"/>
    </xf>
    <xf numFmtId="38" fontId="21" fillId="0" borderId="26" xfId="1" applyFont="1" applyBorder="1">
      <alignment vertical="center"/>
    </xf>
    <xf numFmtId="38" fontId="21" fillId="0" borderId="27" xfId="1" applyFont="1" applyBorder="1">
      <alignment vertical="center"/>
    </xf>
    <xf numFmtId="38" fontId="21" fillId="0" borderId="28" xfId="1" applyFont="1" applyBorder="1">
      <alignment vertical="center"/>
    </xf>
    <xf numFmtId="38" fontId="21" fillId="0" borderId="29" xfId="1" applyFont="1" applyBorder="1">
      <alignment vertical="center"/>
    </xf>
    <xf numFmtId="38" fontId="21" fillId="0" borderId="30" xfId="1" applyFont="1" applyBorder="1">
      <alignment vertical="center"/>
    </xf>
    <xf numFmtId="38" fontId="21" fillId="0" borderId="25" xfId="1" applyFont="1" applyBorder="1">
      <alignment vertical="center"/>
    </xf>
    <xf numFmtId="38" fontId="21" fillId="0" borderId="31" xfId="1" applyFont="1" applyBorder="1">
      <alignment vertical="center"/>
    </xf>
    <xf numFmtId="38" fontId="21" fillId="0" borderId="34" xfId="1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37" xfId="0" applyBorder="1">
      <alignment vertical="center"/>
    </xf>
    <xf numFmtId="0" fontId="0" fillId="0" borderId="18" xfId="0" applyBorder="1">
      <alignment vertical="center"/>
    </xf>
    <xf numFmtId="38" fontId="20" fillId="0" borderId="10" xfId="1" applyFont="1" applyBorder="1" applyAlignment="1">
      <alignment horizontal="center" vertical="center"/>
    </xf>
    <xf numFmtId="38" fontId="19" fillId="0" borderId="10" xfId="1" applyFont="1" applyBorder="1">
      <alignment vertical="center"/>
    </xf>
    <xf numFmtId="38" fontId="0" fillId="0" borderId="38" xfId="1" applyFont="1" applyBorder="1">
      <alignment vertical="center"/>
    </xf>
    <xf numFmtId="38" fontId="19" fillId="0" borderId="0" xfId="0" applyNumberFormat="1" applyFont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20" fillId="0" borderId="26" xfId="0" applyFont="1" applyBorder="1" applyAlignment="1">
      <alignment horizontal="center" vertical="center"/>
    </xf>
    <xf numFmtId="38" fontId="20" fillId="0" borderId="27" xfId="1" applyFont="1" applyBorder="1" applyAlignment="1">
      <alignment horizontal="center" vertical="center"/>
    </xf>
    <xf numFmtId="0" fontId="19" fillId="0" borderId="18" xfId="0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0" xfId="1" applyFont="1" applyBorder="1">
      <alignment vertical="center"/>
    </xf>
    <xf numFmtId="0" fontId="19" fillId="0" borderId="13" xfId="0" applyFont="1" applyBorder="1">
      <alignment vertical="center"/>
    </xf>
    <xf numFmtId="38" fontId="19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38" xfId="0" applyBorder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38" fontId="0" fillId="33" borderId="10" xfId="1" applyFont="1" applyFill="1" applyBorder="1">
      <alignment vertical="center"/>
    </xf>
    <xf numFmtId="38" fontId="0" fillId="33" borderId="11" xfId="1" applyFont="1" applyFill="1" applyBorder="1">
      <alignment vertical="center"/>
    </xf>
    <xf numFmtId="38" fontId="19" fillId="33" borderId="10" xfId="1" applyFont="1" applyFill="1" applyBorder="1">
      <alignment vertical="center"/>
    </xf>
    <xf numFmtId="38" fontId="0" fillId="33" borderId="0" xfId="1" applyFont="1" applyFill="1" applyBorder="1">
      <alignment vertical="center"/>
    </xf>
    <xf numFmtId="38" fontId="0" fillId="33" borderId="38" xfId="1" applyFont="1" applyFill="1" applyBorder="1">
      <alignment vertical="center"/>
    </xf>
    <xf numFmtId="38" fontId="19" fillId="33" borderId="24" xfId="1" applyFont="1" applyFill="1" applyBorder="1">
      <alignment vertical="center"/>
    </xf>
    <xf numFmtId="38" fontId="19" fillId="33" borderId="20" xfId="1" applyFont="1" applyFill="1" applyBorder="1">
      <alignment vertical="center"/>
    </xf>
    <xf numFmtId="38" fontId="20" fillId="33" borderId="10" xfId="1" applyFont="1" applyFill="1" applyBorder="1" applyAlignment="1">
      <alignment horizontal="center" vertical="center"/>
    </xf>
    <xf numFmtId="38" fontId="0" fillId="33" borderId="12" xfId="1" applyFont="1" applyFill="1" applyBorder="1">
      <alignment vertical="center"/>
    </xf>
    <xf numFmtId="38" fontId="0" fillId="33" borderId="16" xfId="1" applyFont="1" applyFill="1" applyBorder="1">
      <alignment vertical="center"/>
    </xf>
    <xf numFmtId="38" fontId="0" fillId="33" borderId="19" xfId="1" applyFont="1" applyFill="1" applyBorder="1">
      <alignment vertical="center"/>
    </xf>
    <xf numFmtId="38" fontId="0" fillId="33" borderId="14" xfId="1" applyFont="1" applyFill="1" applyBorder="1">
      <alignment vertical="center"/>
    </xf>
    <xf numFmtId="38" fontId="19" fillId="33" borderId="22" xfId="1" applyFont="1" applyFill="1" applyBorder="1">
      <alignment vertical="center"/>
    </xf>
    <xf numFmtId="38" fontId="19" fillId="33" borderId="12" xfId="1" applyFont="1" applyFill="1" applyBorder="1">
      <alignment vertical="center"/>
    </xf>
    <xf numFmtId="38" fontId="19" fillId="33" borderId="11" xfId="1" applyFont="1" applyFill="1" applyBorder="1">
      <alignment vertical="center"/>
    </xf>
    <xf numFmtId="0" fontId="20" fillId="33" borderId="12" xfId="0" applyFont="1" applyFill="1" applyBorder="1" applyAlignment="1">
      <alignment horizontal="center" vertical="center"/>
    </xf>
    <xf numFmtId="38" fontId="0" fillId="33" borderId="20" xfId="1" applyFont="1" applyFill="1" applyBorder="1">
      <alignment vertical="center"/>
    </xf>
    <xf numFmtId="38" fontId="19" fillId="33" borderId="17" xfId="1" applyFont="1" applyFill="1" applyBorder="1">
      <alignment vertical="center"/>
    </xf>
    <xf numFmtId="38" fontId="0" fillId="33" borderId="17" xfId="1" applyFont="1" applyFill="1" applyBorder="1">
      <alignment vertical="center"/>
    </xf>
    <xf numFmtId="38" fontId="19" fillId="33" borderId="32" xfId="1" applyFont="1" applyFill="1" applyBorder="1">
      <alignment vertical="center"/>
    </xf>
    <xf numFmtId="38" fontId="19" fillId="33" borderId="33" xfId="1" applyFont="1" applyFill="1" applyBorder="1">
      <alignment vertical="center"/>
    </xf>
    <xf numFmtId="38" fontId="0" fillId="33" borderId="18" xfId="1" applyFont="1" applyFill="1" applyBorder="1">
      <alignment vertical="center"/>
    </xf>
    <xf numFmtId="38" fontId="19" fillId="33" borderId="15" xfId="1" applyFont="1" applyFill="1" applyBorder="1">
      <alignment vertical="center"/>
    </xf>
    <xf numFmtId="38" fontId="19" fillId="33" borderId="35" xfId="1" applyFont="1" applyFill="1" applyBorder="1">
      <alignment vertical="center"/>
    </xf>
    <xf numFmtId="38" fontId="19" fillId="33" borderId="36" xfId="1" applyFont="1" applyFill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="60" zoomScaleNormal="60" workbookViewId="0">
      <selection activeCell="O2" activeCellId="5" sqref="E2:E59 G2:G59 I2:I59 K2:K59 M2:M59 O2:O59"/>
    </sheetView>
  </sheetViews>
  <sheetFormatPr defaultRowHeight="15" customHeight="1" x14ac:dyDescent="0.15"/>
  <cols>
    <col min="1" max="3" width="2.25" customWidth="1"/>
    <col min="4" max="5" width="13.25" customWidth="1"/>
    <col min="6" max="15" width="11.75" customWidth="1"/>
    <col min="16" max="16" width="11.75" style="2" customWidth="1"/>
    <col min="18" max="18" width="11.875" bestFit="1" customWidth="1"/>
  </cols>
  <sheetData>
    <row r="1" spans="1:18" ht="15" customHeight="1" thickBot="1" x14ac:dyDescent="0.2">
      <c r="A1" s="39"/>
      <c r="B1" s="40"/>
      <c r="C1" s="40"/>
      <c r="D1" s="41"/>
      <c r="E1" s="53" t="s">
        <v>65</v>
      </c>
      <c r="F1" s="53"/>
      <c r="G1" s="53" t="s">
        <v>64</v>
      </c>
      <c r="H1" s="53"/>
      <c r="I1" s="53" t="s">
        <v>63</v>
      </c>
      <c r="J1" s="53"/>
      <c r="K1" s="54" t="s">
        <v>62</v>
      </c>
      <c r="L1" s="54"/>
      <c r="M1" s="56" t="s">
        <v>61</v>
      </c>
      <c r="N1" s="57"/>
      <c r="O1" s="54" t="s">
        <v>58</v>
      </c>
      <c r="P1" s="55"/>
    </row>
    <row r="2" spans="1:18" ht="15" customHeight="1" x14ac:dyDescent="0.15">
      <c r="A2" s="49" t="s">
        <v>0</v>
      </c>
      <c r="B2" s="50"/>
      <c r="C2" s="50"/>
      <c r="D2" s="51"/>
      <c r="E2" s="58" t="s">
        <v>59</v>
      </c>
      <c r="F2" s="52" t="s">
        <v>60</v>
      </c>
      <c r="G2" s="58" t="s">
        <v>59</v>
      </c>
      <c r="H2" s="52" t="s">
        <v>60</v>
      </c>
      <c r="I2" s="58" t="s">
        <v>59</v>
      </c>
      <c r="J2" s="52" t="s">
        <v>60</v>
      </c>
      <c r="K2" s="74" t="s">
        <v>59</v>
      </c>
      <c r="L2" s="31" t="s">
        <v>60</v>
      </c>
      <c r="M2" s="74" t="s">
        <v>59</v>
      </c>
      <c r="N2" s="31" t="s">
        <v>60</v>
      </c>
      <c r="O2" s="74" t="s">
        <v>59</v>
      </c>
      <c r="P2" s="42" t="s">
        <v>60</v>
      </c>
    </row>
    <row r="3" spans="1:18" ht="14.25" customHeight="1" x14ac:dyDescent="0.15">
      <c r="A3" s="22" t="s">
        <v>1</v>
      </c>
      <c r="B3" s="10"/>
      <c r="C3" s="10"/>
      <c r="D3" s="11"/>
      <c r="E3" s="59"/>
      <c r="F3" s="35"/>
      <c r="G3" s="66"/>
      <c r="H3" s="35"/>
      <c r="I3" s="66"/>
      <c r="J3" s="35"/>
      <c r="K3" s="66"/>
      <c r="L3" s="35"/>
      <c r="M3" s="66"/>
      <c r="N3" s="35"/>
      <c r="O3" s="66"/>
      <c r="P3" s="43"/>
    </row>
    <row r="4" spans="1:18" ht="15" customHeight="1" x14ac:dyDescent="0.15">
      <c r="A4" s="33"/>
      <c r="B4" s="14" t="s">
        <v>2</v>
      </c>
      <c r="C4" s="14"/>
      <c r="D4" s="15"/>
      <c r="E4" s="59">
        <v>0</v>
      </c>
      <c r="F4" s="3">
        <v>0</v>
      </c>
      <c r="G4" s="67">
        <v>0</v>
      </c>
      <c r="H4" s="3">
        <v>0</v>
      </c>
      <c r="I4" s="67">
        <v>0</v>
      </c>
      <c r="J4" s="3">
        <v>0</v>
      </c>
      <c r="K4" s="67">
        <v>0</v>
      </c>
      <c r="L4" s="3">
        <v>0</v>
      </c>
      <c r="M4" s="67">
        <v>190000</v>
      </c>
      <c r="N4" s="3">
        <v>188000</v>
      </c>
      <c r="O4" s="80">
        <f>SUM(E4,G4,I4,K4,M4)</f>
        <v>190000</v>
      </c>
      <c r="P4" s="23">
        <v>188000</v>
      </c>
    </row>
    <row r="5" spans="1:18" ht="15" customHeight="1" x14ac:dyDescent="0.15">
      <c r="A5" s="33"/>
      <c r="B5" s="14" t="s">
        <v>3</v>
      </c>
      <c r="C5" s="14"/>
      <c r="D5" s="15"/>
      <c r="E5" s="59">
        <v>5000</v>
      </c>
      <c r="F5" s="1">
        <v>7202</v>
      </c>
      <c r="G5" s="59">
        <v>0</v>
      </c>
      <c r="H5" s="1">
        <v>553000</v>
      </c>
      <c r="I5" s="59">
        <v>0</v>
      </c>
      <c r="J5" s="1">
        <v>532500</v>
      </c>
      <c r="K5" s="67">
        <v>0</v>
      </c>
      <c r="L5" s="1">
        <v>0</v>
      </c>
      <c r="M5" s="59">
        <v>100000</v>
      </c>
      <c r="N5" s="1">
        <v>568460</v>
      </c>
      <c r="O5" s="80">
        <f>SUM(M5,K5,I5,G5,E5)</f>
        <v>105000</v>
      </c>
      <c r="P5" s="24">
        <v>1661162</v>
      </c>
    </row>
    <row r="6" spans="1:18" ht="15" customHeight="1" x14ac:dyDescent="0.15">
      <c r="A6" s="33"/>
      <c r="B6" s="14" t="s">
        <v>4</v>
      </c>
      <c r="C6" s="14"/>
      <c r="D6" s="15"/>
      <c r="E6" s="60">
        <v>0</v>
      </c>
      <c r="F6" s="4">
        <v>0</v>
      </c>
      <c r="G6" s="60">
        <v>20000</v>
      </c>
      <c r="H6" s="4">
        <v>73560</v>
      </c>
      <c r="I6" s="60">
        <v>0</v>
      </c>
      <c r="J6" s="4">
        <v>0</v>
      </c>
      <c r="K6" s="67">
        <v>0</v>
      </c>
      <c r="L6" s="1">
        <v>0</v>
      </c>
      <c r="M6" s="59">
        <v>50000</v>
      </c>
      <c r="N6" s="1">
        <v>65000</v>
      </c>
      <c r="O6" s="80">
        <f t="shared" ref="O6:O8" si="0">SUM(E6,G6,I6,K6,M6)</f>
        <v>70000</v>
      </c>
      <c r="P6" s="24">
        <v>138560</v>
      </c>
    </row>
    <row r="7" spans="1:18" ht="15" customHeight="1" x14ac:dyDescent="0.15">
      <c r="A7" s="22"/>
      <c r="B7" s="10" t="s">
        <v>5</v>
      </c>
      <c r="C7" s="10"/>
      <c r="D7" s="11"/>
      <c r="E7" s="59">
        <v>7000000</v>
      </c>
      <c r="F7" s="1">
        <v>8522324</v>
      </c>
      <c r="G7" s="59">
        <v>27950000</v>
      </c>
      <c r="H7" s="1">
        <v>20786886</v>
      </c>
      <c r="I7" s="59">
        <v>11000000</v>
      </c>
      <c r="J7" s="1">
        <v>10355870</v>
      </c>
      <c r="K7" s="75">
        <v>0</v>
      </c>
      <c r="L7" s="1">
        <v>0</v>
      </c>
      <c r="M7" s="59">
        <v>0</v>
      </c>
      <c r="N7" s="1">
        <v>2300</v>
      </c>
      <c r="O7" s="80">
        <f t="shared" si="0"/>
        <v>45950000</v>
      </c>
      <c r="P7" s="24">
        <v>39667380</v>
      </c>
    </row>
    <row r="8" spans="1:18" ht="15" customHeight="1" x14ac:dyDescent="0.15">
      <c r="A8" s="33"/>
      <c r="B8" s="14" t="s">
        <v>6</v>
      </c>
      <c r="C8" s="14"/>
      <c r="D8" s="15"/>
      <c r="E8" s="59">
        <v>540000</v>
      </c>
      <c r="F8" s="1">
        <v>420800</v>
      </c>
      <c r="G8" s="59">
        <v>0</v>
      </c>
      <c r="H8" s="1">
        <v>57971</v>
      </c>
      <c r="I8" s="59">
        <v>0</v>
      </c>
      <c r="J8" s="1">
        <v>2490</v>
      </c>
      <c r="K8" s="75">
        <v>0</v>
      </c>
      <c r="L8" s="1">
        <v>163242</v>
      </c>
      <c r="M8" s="59">
        <v>100000</v>
      </c>
      <c r="N8" s="1">
        <v>109990</v>
      </c>
      <c r="O8" s="80">
        <f t="shared" si="0"/>
        <v>640000</v>
      </c>
      <c r="P8" s="24">
        <v>754493</v>
      </c>
    </row>
    <row r="9" spans="1:18" s="2" customFormat="1" ht="15" customHeight="1" x14ac:dyDescent="0.15">
      <c r="A9" s="44" t="s">
        <v>7</v>
      </c>
      <c r="B9" s="16"/>
      <c r="C9" s="16"/>
      <c r="D9" s="17"/>
      <c r="E9" s="61">
        <f>SUM(E4:E8)</f>
        <v>7545000</v>
      </c>
      <c r="F9" s="36">
        <v>8950326</v>
      </c>
      <c r="G9" s="61">
        <f>SUM(G4:G8)</f>
        <v>27970000</v>
      </c>
      <c r="H9" s="5">
        <v>21471417</v>
      </c>
      <c r="I9" s="73">
        <f>SUM(I4:I8)</f>
        <v>11000000</v>
      </c>
      <c r="J9" s="5">
        <v>10890860</v>
      </c>
      <c r="K9" s="76">
        <f>SUM(K4:K8)</f>
        <v>0</v>
      </c>
      <c r="L9" s="5">
        <v>163242</v>
      </c>
      <c r="M9" s="73">
        <f>SUM(M4:M8)</f>
        <v>440000</v>
      </c>
      <c r="N9" s="5">
        <v>933750</v>
      </c>
      <c r="O9" s="81">
        <f>SUM(O4:O8)</f>
        <v>46955000</v>
      </c>
      <c r="P9" s="25">
        <v>42409595</v>
      </c>
      <c r="R9" s="38"/>
    </row>
    <row r="10" spans="1:18" ht="14.25" customHeight="1" x14ac:dyDescent="0.15">
      <c r="A10" s="22" t="s">
        <v>8</v>
      </c>
      <c r="B10" s="10"/>
      <c r="C10" s="10"/>
      <c r="D10" s="32"/>
      <c r="E10" s="62"/>
      <c r="F10" s="6"/>
      <c r="G10" s="68"/>
      <c r="H10" s="6"/>
      <c r="I10" s="68"/>
      <c r="J10" s="45"/>
      <c r="K10" s="68"/>
      <c r="L10" s="6"/>
      <c r="M10" s="68"/>
      <c r="N10" s="6"/>
      <c r="O10" s="68"/>
      <c r="P10" s="26"/>
    </row>
    <row r="11" spans="1:18" ht="14.25" customHeight="1" x14ac:dyDescent="0.15">
      <c r="A11" s="33"/>
      <c r="B11" s="14" t="s">
        <v>9</v>
      </c>
      <c r="C11" s="14"/>
      <c r="D11" s="15"/>
      <c r="E11" s="62"/>
      <c r="F11" s="7"/>
      <c r="G11" s="69"/>
      <c r="H11" s="7"/>
      <c r="I11" s="69"/>
      <c r="J11" s="46"/>
      <c r="K11" s="69"/>
      <c r="L11" s="7"/>
      <c r="M11" s="69"/>
      <c r="N11" s="7"/>
      <c r="O11" s="69"/>
      <c r="P11" s="27"/>
    </row>
    <row r="12" spans="1:18" ht="15" customHeight="1" x14ac:dyDescent="0.15">
      <c r="A12" s="33"/>
      <c r="B12" s="14"/>
      <c r="C12" s="14" t="s">
        <v>10</v>
      </c>
      <c r="D12" s="15"/>
      <c r="E12" s="63">
        <v>6500000</v>
      </c>
      <c r="F12" s="3">
        <v>6268691</v>
      </c>
      <c r="G12" s="67">
        <v>5760000</v>
      </c>
      <c r="H12" s="3">
        <v>3711684</v>
      </c>
      <c r="I12" s="67">
        <v>0</v>
      </c>
      <c r="J12" s="3">
        <v>2062597</v>
      </c>
      <c r="K12" s="75">
        <v>0</v>
      </c>
      <c r="L12" s="3">
        <v>0</v>
      </c>
      <c r="M12" s="67">
        <v>0</v>
      </c>
      <c r="N12" s="3">
        <v>0</v>
      </c>
      <c r="O12" s="80">
        <f>SUM(M12,K12,I12,G12,E12)</f>
        <v>12260000</v>
      </c>
      <c r="P12" s="23">
        <v>12042972</v>
      </c>
    </row>
    <row r="13" spans="1:18" ht="15" customHeight="1" x14ac:dyDescent="0.15">
      <c r="A13" s="33"/>
      <c r="B13" s="14"/>
      <c r="C13" s="14" t="s">
        <v>11</v>
      </c>
      <c r="D13" s="15"/>
      <c r="E13" s="63">
        <v>2800000</v>
      </c>
      <c r="F13" s="1">
        <v>2803297</v>
      </c>
      <c r="G13" s="59">
        <v>2500000</v>
      </c>
      <c r="H13" s="1">
        <v>2315402</v>
      </c>
      <c r="I13" s="59">
        <v>4250000</v>
      </c>
      <c r="J13" s="1">
        <v>2146090</v>
      </c>
      <c r="K13" s="63">
        <v>0</v>
      </c>
      <c r="L13" s="1">
        <v>0</v>
      </c>
      <c r="M13" s="59">
        <v>210000</v>
      </c>
      <c r="N13" s="1">
        <v>211430</v>
      </c>
      <c r="O13" s="80">
        <f t="shared" ref="O13:O16" si="1">SUM(M13,K13,I13,G13,E13)</f>
        <v>9760000</v>
      </c>
      <c r="P13" s="24">
        <v>7476219</v>
      </c>
    </row>
    <row r="14" spans="1:18" ht="15" customHeight="1" x14ac:dyDescent="0.15">
      <c r="A14" s="33"/>
      <c r="B14" s="14"/>
      <c r="C14" s="14" t="s">
        <v>12</v>
      </c>
      <c r="D14" s="15"/>
      <c r="E14" s="63">
        <v>1000000</v>
      </c>
      <c r="F14" s="1">
        <v>946376</v>
      </c>
      <c r="G14" s="59">
        <v>900000</v>
      </c>
      <c r="H14" s="1">
        <v>561497</v>
      </c>
      <c r="I14" s="59">
        <v>240000</v>
      </c>
      <c r="J14" s="1">
        <v>237997</v>
      </c>
      <c r="K14" s="63">
        <v>0</v>
      </c>
      <c r="L14" s="1">
        <v>0</v>
      </c>
      <c r="M14" s="59">
        <v>0</v>
      </c>
      <c r="N14" s="1">
        <v>0</v>
      </c>
      <c r="O14" s="80">
        <f t="shared" si="1"/>
        <v>2140000</v>
      </c>
      <c r="P14" s="24">
        <v>1745870</v>
      </c>
    </row>
    <row r="15" spans="1:18" ht="15" customHeight="1" x14ac:dyDescent="0.15">
      <c r="A15" s="33"/>
      <c r="B15" s="14"/>
      <c r="C15" s="14" t="s">
        <v>13</v>
      </c>
      <c r="D15" s="15"/>
      <c r="E15" s="63">
        <v>0</v>
      </c>
      <c r="F15" s="1">
        <v>0</v>
      </c>
      <c r="G15" s="59">
        <v>1860000</v>
      </c>
      <c r="H15" s="1">
        <v>495401</v>
      </c>
      <c r="I15" s="59">
        <v>0</v>
      </c>
      <c r="J15" s="1">
        <v>0</v>
      </c>
      <c r="K15" s="63">
        <v>0</v>
      </c>
      <c r="L15" s="1">
        <v>0</v>
      </c>
      <c r="M15" s="59">
        <v>0</v>
      </c>
      <c r="N15" s="1">
        <v>0</v>
      </c>
      <c r="O15" s="80">
        <f t="shared" si="1"/>
        <v>1860000</v>
      </c>
      <c r="P15" s="24">
        <v>495401</v>
      </c>
    </row>
    <row r="16" spans="1:18" ht="15" customHeight="1" x14ac:dyDescent="0.15">
      <c r="A16" s="34"/>
      <c r="B16" s="12" t="s">
        <v>14</v>
      </c>
      <c r="C16" s="12"/>
      <c r="D16" s="13"/>
      <c r="E16" s="63">
        <f>SUM(E12:E15)</f>
        <v>10300000</v>
      </c>
      <c r="F16" s="1">
        <v>10018364</v>
      </c>
      <c r="G16" s="59">
        <f>SUM(G12:G15)</f>
        <v>11020000</v>
      </c>
      <c r="H16" s="1">
        <v>7083984</v>
      </c>
      <c r="I16" s="59">
        <f>SUM(I12:I15)</f>
        <v>4490000</v>
      </c>
      <c r="J16" s="1">
        <v>4446684</v>
      </c>
      <c r="K16" s="77">
        <v>0</v>
      </c>
      <c r="L16" s="4">
        <v>0</v>
      </c>
      <c r="M16" s="60">
        <f>SUM(M12:M15)</f>
        <v>210000</v>
      </c>
      <c r="N16" s="4">
        <v>211430</v>
      </c>
      <c r="O16" s="80">
        <f t="shared" si="1"/>
        <v>26020000</v>
      </c>
      <c r="P16" s="25">
        <v>21760462</v>
      </c>
    </row>
    <row r="17" spans="1:16" ht="14.25" customHeight="1" x14ac:dyDescent="0.15">
      <c r="A17" s="33"/>
      <c r="B17" s="14" t="s">
        <v>15</v>
      </c>
      <c r="C17" s="14"/>
      <c r="D17" s="15"/>
      <c r="E17" s="59"/>
      <c r="F17" s="8"/>
      <c r="G17" s="70"/>
      <c r="H17" s="9"/>
      <c r="I17" s="70"/>
      <c r="J17" s="37"/>
      <c r="K17" s="70"/>
      <c r="L17" s="9"/>
      <c r="M17" s="70"/>
      <c r="N17" s="9"/>
      <c r="O17" s="70"/>
      <c r="P17" s="28"/>
    </row>
    <row r="18" spans="1:16" ht="15" customHeight="1" x14ac:dyDescent="0.15">
      <c r="A18" s="33"/>
      <c r="B18" s="14"/>
      <c r="C18" s="14" t="s">
        <v>16</v>
      </c>
      <c r="D18" s="15"/>
      <c r="E18" s="59">
        <v>60000</v>
      </c>
      <c r="F18" s="3">
        <v>54977</v>
      </c>
      <c r="G18" s="67">
        <v>20000</v>
      </c>
      <c r="H18" s="3">
        <v>28789</v>
      </c>
      <c r="I18" s="67">
        <v>0</v>
      </c>
      <c r="J18" s="3">
        <v>0</v>
      </c>
      <c r="K18" s="75">
        <v>0</v>
      </c>
      <c r="L18" s="3">
        <v>0</v>
      </c>
      <c r="M18" s="67">
        <v>0</v>
      </c>
      <c r="N18" s="3">
        <v>0</v>
      </c>
      <c r="O18" s="80">
        <f>SUM(M18,K18,I18,G18,E18)</f>
        <v>80000</v>
      </c>
      <c r="P18" s="23">
        <v>83766</v>
      </c>
    </row>
    <row r="19" spans="1:16" ht="15" customHeight="1" x14ac:dyDescent="0.15">
      <c r="A19" s="33"/>
      <c r="B19" s="14"/>
      <c r="C19" s="14" t="s">
        <v>17</v>
      </c>
      <c r="D19" s="15"/>
      <c r="E19" s="59">
        <v>0</v>
      </c>
      <c r="F19" s="1">
        <v>0</v>
      </c>
      <c r="G19" s="59">
        <v>10018000</v>
      </c>
      <c r="H19" s="1">
        <v>8659063</v>
      </c>
      <c r="I19" s="59">
        <v>0</v>
      </c>
      <c r="J19" s="1">
        <v>0</v>
      </c>
      <c r="K19" s="63">
        <v>0</v>
      </c>
      <c r="L19" s="1">
        <v>0</v>
      </c>
      <c r="M19" s="59">
        <v>0</v>
      </c>
      <c r="N19" s="1">
        <v>0</v>
      </c>
      <c r="O19" s="80">
        <f t="shared" ref="O19:O57" si="2">SUM(M19,K19,I19,G19,E19)</f>
        <v>10018000</v>
      </c>
      <c r="P19" s="24">
        <v>8659063</v>
      </c>
    </row>
    <row r="20" spans="1:16" ht="15" customHeight="1" x14ac:dyDescent="0.15">
      <c r="A20" s="33"/>
      <c r="B20" s="14"/>
      <c r="C20" s="14" t="s">
        <v>18</v>
      </c>
      <c r="D20" s="15"/>
      <c r="E20" s="59">
        <v>0</v>
      </c>
      <c r="F20" s="1">
        <v>0</v>
      </c>
      <c r="G20" s="59">
        <v>500000</v>
      </c>
      <c r="H20" s="1">
        <v>427900</v>
      </c>
      <c r="I20" s="59">
        <v>0</v>
      </c>
      <c r="J20" s="1">
        <v>0</v>
      </c>
      <c r="K20" s="63">
        <v>0</v>
      </c>
      <c r="L20" s="1">
        <v>0</v>
      </c>
      <c r="M20" s="59">
        <v>0</v>
      </c>
      <c r="N20" s="1">
        <v>0</v>
      </c>
      <c r="O20" s="80">
        <f t="shared" si="2"/>
        <v>500000</v>
      </c>
      <c r="P20" s="24">
        <v>427900</v>
      </c>
    </row>
    <row r="21" spans="1:16" ht="15" customHeight="1" x14ac:dyDescent="0.15">
      <c r="A21" s="33"/>
      <c r="B21" s="14"/>
      <c r="C21" s="14" t="s">
        <v>19</v>
      </c>
      <c r="D21" s="15"/>
      <c r="E21" s="59">
        <v>1100000</v>
      </c>
      <c r="F21" s="1">
        <v>1057112</v>
      </c>
      <c r="G21" s="59">
        <v>0</v>
      </c>
      <c r="H21" s="1">
        <v>0</v>
      </c>
      <c r="I21" s="59">
        <v>900000</v>
      </c>
      <c r="J21" s="1">
        <v>851639</v>
      </c>
      <c r="K21" s="63">
        <v>0</v>
      </c>
      <c r="L21" s="1">
        <v>0</v>
      </c>
      <c r="M21" s="59">
        <v>0</v>
      </c>
      <c r="N21" s="1">
        <v>0</v>
      </c>
      <c r="O21" s="80">
        <f t="shared" si="2"/>
        <v>2000000</v>
      </c>
      <c r="P21" s="24">
        <v>1908751</v>
      </c>
    </row>
    <row r="22" spans="1:16" ht="15" customHeight="1" x14ac:dyDescent="0.15">
      <c r="A22" s="33"/>
      <c r="B22" s="14"/>
      <c r="C22" s="14" t="s">
        <v>20</v>
      </c>
      <c r="D22" s="15"/>
      <c r="E22" s="59">
        <v>0</v>
      </c>
      <c r="F22" s="1">
        <v>17542</v>
      </c>
      <c r="G22" s="59">
        <v>0</v>
      </c>
      <c r="H22" s="1">
        <v>0</v>
      </c>
      <c r="I22" s="59">
        <v>0</v>
      </c>
      <c r="J22" s="1">
        <v>0</v>
      </c>
      <c r="K22" s="63">
        <v>0</v>
      </c>
      <c r="L22" s="1">
        <v>0</v>
      </c>
      <c r="M22" s="59">
        <v>0</v>
      </c>
      <c r="N22" s="1">
        <v>0</v>
      </c>
      <c r="O22" s="80">
        <f t="shared" si="2"/>
        <v>0</v>
      </c>
      <c r="P22" s="24">
        <v>17542</v>
      </c>
    </row>
    <row r="23" spans="1:16" ht="15" customHeight="1" x14ac:dyDescent="0.15">
      <c r="A23" s="33"/>
      <c r="B23" s="14"/>
      <c r="C23" s="14" t="s">
        <v>21</v>
      </c>
      <c r="D23" s="15"/>
      <c r="E23" s="59">
        <v>2000</v>
      </c>
      <c r="F23" s="1">
        <v>2860</v>
      </c>
      <c r="G23" s="59">
        <v>0</v>
      </c>
      <c r="H23" s="1">
        <v>10870</v>
      </c>
      <c r="I23" s="59">
        <v>0</v>
      </c>
      <c r="J23" s="1">
        <v>0</v>
      </c>
      <c r="K23" s="63">
        <v>0</v>
      </c>
      <c r="L23" s="1">
        <v>0</v>
      </c>
      <c r="M23" s="59">
        <v>20000</v>
      </c>
      <c r="N23" s="1">
        <v>25687</v>
      </c>
      <c r="O23" s="80">
        <f t="shared" si="2"/>
        <v>22000</v>
      </c>
      <c r="P23" s="24">
        <v>39417</v>
      </c>
    </row>
    <row r="24" spans="1:16" ht="15" customHeight="1" x14ac:dyDescent="0.15">
      <c r="A24" s="33"/>
      <c r="B24" s="14"/>
      <c r="C24" s="14" t="s">
        <v>22</v>
      </c>
      <c r="D24" s="15"/>
      <c r="E24" s="59">
        <v>20000</v>
      </c>
      <c r="F24" s="1">
        <v>38533</v>
      </c>
      <c r="G24" s="59">
        <v>100000</v>
      </c>
      <c r="H24" s="1">
        <v>209184</v>
      </c>
      <c r="I24" s="59">
        <v>70000</v>
      </c>
      <c r="J24" s="1">
        <v>11100</v>
      </c>
      <c r="K24" s="63">
        <v>0</v>
      </c>
      <c r="L24" s="1">
        <v>0</v>
      </c>
      <c r="M24" s="59">
        <v>0</v>
      </c>
      <c r="N24" s="1">
        <v>0</v>
      </c>
      <c r="O24" s="80">
        <f t="shared" si="2"/>
        <v>190000</v>
      </c>
      <c r="P24" s="24">
        <v>258817</v>
      </c>
    </row>
    <row r="25" spans="1:16" ht="15" customHeight="1" x14ac:dyDescent="0.15">
      <c r="A25" s="33"/>
      <c r="B25" s="14"/>
      <c r="C25" s="14" t="s">
        <v>23</v>
      </c>
      <c r="D25" s="15"/>
      <c r="E25" s="59">
        <v>400000</v>
      </c>
      <c r="F25" s="1">
        <v>367495</v>
      </c>
      <c r="G25" s="59">
        <v>480000</v>
      </c>
      <c r="H25" s="1">
        <v>464250</v>
      </c>
      <c r="I25" s="59">
        <v>0</v>
      </c>
      <c r="J25" s="1">
        <v>0</v>
      </c>
      <c r="K25" s="63">
        <v>0</v>
      </c>
      <c r="L25" s="1">
        <v>0</v>
      </c>
      <c r="M25" s="59">
        <v>0</v>
      </c>
      <c r="N25" s="1">
        <v>0</v>
      </c>
      <c r="O25" s="80">
        <f t="shared" si="2"/>
        <v>880000</v>
      </c>
      <c r="P25" s="24">
        <v>831745</v>
      </c>
    </row>
    <row r="26" spans="1:16" ht="15" customHeight="1" x14ac:dyDescent="0.15">
      <c r="A26" s="33"/>
      <c r="B26" s="14"/>
      <c r="C26" s="14" t="s">
        <v>24</v>
      </c>
      <c r="D26" s="15"/>
      <c r="E26" s="59">
        <v>45000</v>
      </c>
      <c r="F26" s="1">
        <v>43177</v>
      </c>
      <c r="G26" s="59">
        <v>10000</v>
      </c>
      <c r="H26" s="1">
        <v>9040</v>
      </c>
      <c r="I26" s="59">
        <v>90000</v>
      </c>
      <c r="J26" s="1">
        <v>82475</v>
      </c>
      <c r="K26" s="63">
        <v>0</v>
      </c>
      <c r="L26" s="1">
        <v>0</v>
      </c>
      <c r="M26" s="59">
        <v>135000</v>
      </c>
      <c r="N26" s="1">
        <v>132141</v>
      </c>
      <c r="O26" s="80">
        <f t="shared" si="2"/>
        <v>280000</v>
      </c>
      <c r="P26" s="24">
        <v>266833</v>
      </c>
    </row>
    <row r="27" spans="1:16" ht="15" customHeight="1" x14ac:dyDescent="0.15">
      <c r="A27" s="33"/>
      <c r="B27" s="14"/>
      <c r="C27" s="14" t="s">
        <v>25</v>
      </c>
      <c r="D27" s="15"/>
      <c r="E27" s="59">
        <v>300000</v>
      </c>
      <c r="F27" s="1">
        <v>593704</v>
      </c>
      <c r="G27" s="59">
        <v>10000</v>
      </c>
      <c r="H27" s="1">
        <v>12280</v>
      </c>
      <c r="I27" s="59">
        <v>50000</v>
      </c>
      <c r="J27" s="1">
        <v>731056</v>
      </c>
      <c r="K27" s="63">
        <v>0</v>
      </c>
      <c r="L27" s="1">
        <v>0</v>
      </c>
      <c r="M27" s="59">
        <v>100000</v>
      </c>
      <c r="N27" s="1">
        <v>101746</v>
      </c>
      <c r="O27" s="80">
        <f t="shared" si="2"/>
        <v>460000</v>
      </c>
      <c r="P27" s="24">
        <v>1438786</v>
      </c>
    </row>
    <row r="28" spans="1:16" ht="15" customHeight="1" x14ac:dyDescent="0.15">
      <c r="A28" s="33"/>
      <c r="B28" s="14"/>
      <c r="C28" s="14" t="s">
        <v>26</v>
      </c>
      <c r="D28" s="15"/>
      <c r="E28" s="59">
        <v>75000</v>
      </c>
      <c r="F28" s="1">
        <v>57180</v>
      </c>
      <c r="G28" s="59">
        <v>75000</v>
      </c>
      <c r="H28" s="1">
        <v>0</v>
      </c>
      <c r="I28" s="59">
        <v>0</v>
      </c>
      <c r="J28" s="1">
        <v>0</v>
      </c>
      <c r="K28" s="63">
        <v>0</v>
      </c>
      <c r="L28" s="1">
        <v>0</v>
      </c>
      <c r="M28" s="59">
        <v>0</v>
      </c>
      <c r="N28" s="1">
        <v>0</v>
      </c>
      <c r="O28" s="80">
        <f t="shared" si="2"/>
        <v>150000</v>
      </c>
      <c r="P28" s="24">
        <v>57180</v>
      </c>
    </row>
    <row r="29" spans="1:16" ht="15" customHeight="1" x14ac:dyDescent="0.15">
      <c r="A29" s="33"/>
      <c r="B29" s="14"/>
      <c r="C29" s="14" t="s">
        <v>27</v>
      </c>
      <c r="D29" s="15"/>
      <c r="E29" s="59">
        <v>700000</v>
      </c>
      <c r="F29" s="1">
        <v>666002</v>
      </c>
      <c r="G29" s="59">
        <v>30000</v>
      </c>
      <c r="H29" s="1">
        <v>28816</v>
      </c>
      <c r="I29" s="59">
        <v>500000</v>
      </c>
      <c r="J29" s="1">
        <v>493949</v>
      </c>
      <c r="K29" s="63">
        <v>0</v>
      </c>
      <c r="L29" s="1">
        <v>0</v>
      </c>
      <c r="M29" s="59">
        <v>0</v>
      </c>
      <c r="N29" s="1">
        <v>0</v>
      </c>
      <c r="O29" s="80">
        <f t="shared" si="2"/>
        <v>1230000</v>
      </c>
      <c r="P29" s="24">
        <v>1188767</v>
      </c>
    </row>
    <row r="30" spans="1:16" ht="15" customHeight="1" x14ac:dyDescent="0.15">
      <c r="A30" s="33"/>
      <c r="B30" s="14"/>
      <c r="C30" s="14" t="s">
        <v>28</v>
      </c>
      <c r="D30" s="15"/>
      <c r="E30" s="59">
        <v>360000</v>
      </c>
      <c r="F30" s="1">
        <v>360000</v>
      </c>
      <c r="G30" s="59">
        <v>0</v>
      </c>
      <c r="H30" s="1">
        <v>0</v>
      </c>
      <c r="I30" s="59">
        <v>1180000</v>
      </c>
      <c r="J30" s="1">
        <v>960000</v>
      </c>
      <c r="K30" s="63">
        <v>0</v>
      </c>
      <c r="L30" s="1">
        <v>0</v>
      </c>
      <c r="M30" s="59">
        <v>0</v>
      </c>
      <c r="N30" s="1">
        <v>0</v>
      </c>
      <c r="O30" s="80">
        <f t="shared" si="2"/>
        <v>1540000</v>
      </c>
      <c r="P30" s="24">
        <v>1320000</v>
      </c>
    </row>
    <row r="31" spans="1:16" ht="15" customHeight="1" x14ac:dyDescent="0.15">
      <c r="A31" s="33"/>
      <c r="B31" s="14"/>
      <c r="C31" s="14" t="s">
        <v>29</v>
      </c>
      <c r="D31" s="15"/>
      <c r="E31" s="59">
        <v>150000</v>
      </c>
      <c r="F31" s="1">
        <v>115195</v>
      </c>
      <c r="G31" s="59">
        <v>10900</v>
      </c>
      <c r="H31" s="1">
        <v>10900</v>
      </c>
      <c r="I31" s="59">
        <v>53000</v>
      </c>
      <c r="J31" s="1">
        <v>52140</v>
      </c>
      <c r="K31" s="63">
        <v>0</v>
      </c>
      <c r="L31" s="1">
        <v>0</v>
      </c>
      <c r="M31" s="59">
        <v>32400</v>
      </c>
      <c r="N31" s="1">
        <v>32400</v>
      </c>
      <c r="O31" s="80">
        <f t="shared" si="2"/>
        <v>246300</v>
      </c>
      <c r="P31" s="24">
        <v>210635</v>
      </c>
    </row>
    <row r="32" spans="1:16" ht="15" customHeight="1" x14ac:dyDescent="0.15">
      <c r="A32" s="33"/>
      <c r="B32" s="14"/>
      <c r="C32" s="14" t="s">
        <v>30</v>
      </c>
      <c r="D32" s="15"/>
      <c r="E32" s="59">
        <v>340000</v>
      </c>
      <c r="F32" s="1">
        <v>339187</v>
      </c>
      <c r="G32" s="59">
        <v>960000</v>
      </c>
      <c r="H32" s="1">
        <v>956740</v>
      </c>
      <c r="I32" s="59">
        <v>35000</v>
      </c>
      <c r="J32" s="1">
        <v>34900</v>
      </c>
      <c r="K32" s="63">
        <v>0</v>
      </c>
      <c r="L32" s="1">
        <v>0</v>
      </c>
      <c r="M32" s="59">
        <v>55865</v>
      </c>
      <c r="N32" s="1">
        <v>55865</v>
      </c>
      <c r="O32" s="80">
        <f t="shared" si="2"/>
        <v>1390865</v>
      </c>
      <c r="P32" s="24">
        <v>1386692</v>
      </c>
    </row>
    <row r="33" spans="1:16" ht="15" customHeight="1" x14ac:dyDescent="0.15">
      <c r="A33" s="33"/>
      <c r="B33" s="14"/>
      <c r="C33" s="14" t="s">
        <v>31</v>
      </c>
      <c r="D33" s="15"/>
      <c r="E33" s="59">
        <v>127000</v>
      </c>
      <c r="F33" s="1">
        <v>126654</v>
      </c>
      <c r="G33" s="59">
        <v>160000</v>
      </c>
      <c r="H33" s="1">
        <v>157480</v>
      </c>
      <c r="I33" s="59">
        <v>50400</v>
      </c>
      <c r="J33" s="1">
        <v>50400</v>
      </c>
      <c r="K33" s="63">
        <v>0</v>
      </c>
      <c r="L33" s="1">
        <v>0</v>
      </c>
      <c r="M33" s="59">
        <v>0</v>
      </c>
      <c r="N33" s="1">
        <v>0</v>
      </c>
      <c r="O33" s="80">
        <f t="shared" si="2"/>
        <v>337400</v>
      </c>
      <c r="P33" s="24">
        <v>334534</v>
      </c>
    </row>
    <row r="34" spans="1:16" ht="15" customHeight="1" x14ac:dyDescent="0.15">
      <c r="A34" s="33"/>
      <c r="B34" s="14"/>
      <c r="C34" s="14" t="s">
        <v>32</v>
      </c>
      <c r="D34" s="15"/>
      <c r="E34" s="59">
        <v>10000</v>
      </c>
      <c r="F34" s="1">
        <v>10000</v>
      </c>
      <c r="G34" s="59">
        <v>0</v>
      </c>
      <c r="H34" s="1">
        <v>0</v>
      </c>
      <c r="I34" s="59">
        <v>0</v>
      </c>
      <c r="J34" s="1">
        <v>50000</v>
      </c>
      <c r="K34" s="63">
        <v>0</v>
      </c>
      <c r="L34" s="1">
        <v>0</v>
      </c>
      <c r="M34" s="59">
        <v>5000</v>
      </c>
      <c r="N34" s="1">
        <v>5000</v>
      </c>
      <c r="O34" s="80">
        <f t="shared" si="2"/>
        <v>15000</v>
      </c>
      <c r="P34" s="24">
        <v>65000</v>
      </c>
    </row>
    <row r="35" spans="1:16" ht="15" customHeight="1" x14ac:dyDescent="0.15">
      <c r="A35" s="33"/>
      <c r="B35" s="14"/>
      <c r="C35" s="14" t="s">
        <v>33</v>
      </c>
      <c r="D35" s="15"/>
      <c r="E35" s="59">
        <v>12300</v>
      </c>
      <c r="F35" s="1">
        <v>12300</v>
      </c>
      <c r="G35" s="59">
        <v>33650</v>
      </c>
      <c r="H35" s="1">
        <v>33650</v>
      </c>
      <c r="I35" s="59">
        <v>0</v>
      </c>
      <c r="J35" s="1">
        <v>0</v>
      </c>
      <c r="K35" s="63">
        <v>0</v>
      </c>
      <c r="L35" s="1">
        <v>0</v>
      </c>
      <c r="M35" s="59">
        <v>7000</v>
      </c>
      <c r="N35" s="1">
        <v>6850</v>
      </c>
      <c r="O35" s="80">
        <f t="shared" si="2"/>
        <v>52950</v>
      </c>
      <c r="P35" s="24">
        <v>52800</v>
      </c>
    </row>
    <row r="36" spans="1:16" ht="15" customHeight="1" x14ac:dyDescent="0.15">
      <c r="A36" s="33"/>
      <c r="B36" s="14"/>
      <c r="C36" s="14" t="s">
        <v>34</v>
      </c>
      <c r="D36" s="15"/>
      <c r="E36" s="59">
        <v>0</v>
      </c>
      <c r="F36" s="1">
        <v>0</v>
      </c>
      <c r="G36" s="59">
        <v>13000</v>
      </c>
      <c r="H36" s="1">
        <v>8000</v>
      </c>
      <c r="I36" s="59">
        <v>13000</v>
      </c>
      <c r="J36" s="1">
        <v>8000</v>
      </c>
      <c r="K36" s="63">
        <v>0</v>
      </c>
      <c r="L36" s="1">
        <v>0</v>
      </c>
      <c r="M36" s="59">
        <v>0</v>
      </c>
      <c r="N36" s="1">
        <v>0</v>
      </c>
      <c r="O36" s="80">
        <f t="shared" si="2"/>
        <v>26000</v>
      </c>
      <c r="P36" s="24">
        <v>16000</v>
      </c>
    </row>
    <row r="37" spans="1:16" ht="15" customHeight="1" x14ac:dyDescent="0.15">
      <c r="A37" s="33"/>
      <c r="B37" s="14"/>
      <c r="C37" s="14" t="s">
        <v>35</v>
      </c>
      <c r="D37" s="15"/>
      <c r="E37" s="59">
        <v>10000</v>
      </c>
      <c r="F37" s="1">
        <v>14300</v>
      </c>
      <c r="G37" s="59">
        <v>50000</v>
      </c>
      <c r="H37" s="1">
        <v>67125</v>
      </c>
      <c r="I37" s="59">
        <v>0</v>
      </c>
      <c r="J37" s="1">
        <v>0</v>
      </c>
      <c r="K37" s="63">
        <v>0</v>
      </c>
      <c r="L37" s="1">
        <v>0</v>
      </c>
      <c r="M37" s="59">
        <v>183600</v>
      </c>
      <c r="N37" s="1">
        <v>183600</v>
      </c>
      <c r="O37" s="80">
        <f t="shared" si="2"/>
        <v>243600</v>
      </c>
      <c r="P37" s="24">
        <v>265025</v>
      </c>
    </row>
    <row r="38" spans="1:16" ht="15" customHeight="1" x14ac:dyDescent="0.15">
      <c r="A38" s="33"/>
      <c r="B38" s="14"/>
      <c r="C38" s="14" t="s">
        <v>36</v>
      </c>
      <c r="D38" s="15"/>
      <c r="E38" s="59">
        <v>0</v>
      </c>
      <c r="F38" s="1">
        <v>0</v>
      </c>
      <c r="G38" s="59">
        <v>3000</v>
      </c>
      <c r="H38" s="1">
        <v>1590</v>
      </c>
      <c r="I38" s="59">
        <v>0</v>
      </c>
      <c r="J38" s="1">
        <v>0</v>
      </c>
      <c r="K38" s="63">
        <v>0</v>
      </c>
      <c r="L38" s="1">
        <v>0</v>
      </c>
      <c r="M38" s="59">
        <v>2000</v>
      </c>
      <c r="N38" s="1">
        <v>1944</v>
      </c>
      <c r="O38" s="80">
        <f t="shared" si="2"/>
        <v>5000</v>
      </c>
      <c r="P38" s="24">
        <v>3534</v>
      </c>
    </row>
    <row r="39" spans="1:16" ht="15" customHeight="1" x14ac:dyDescent="0.15">
      <c r="A39" s="33"/>
      <c r="B39" s="14"/>
      <c r="C39" s="14" t="s">
        <v>37</v>
      </c>
      <c r="D39" s="15"/>
      <c r="E39" s="59">
        <v>2000</v>
      </c>
      <c r="F39" s="1">
        <v>1888</v>
      </c>
      <c r="G39" s="59">
        <v>10000</v>
      </c>
      <c r="H39" s="1">
        <v>10628</v>
      </c>
      <c r="I39" s="59">
        <v>8325</v>
      </c>
      <c r="J39" s="1">
        <v>8522</v>
      </c>
      <c r="K39" s="63">
        <v>0</v>
      </c>
      <c r="L39" s="1">
        <v>0</v>
      </c>
      <c r="M39" s="59">
        <v>1000</v>
      </c>
      <c r="N39" s="1">
        <v>872</v>
      </c>
      <c r="O39" s="80">
        <f t="shared" si="2"/>
        <v>21325</v>
      </c>
      <c r="P39" s="24">
        <v>21910</v>
      </c>
    </row>
    <row r="40" spans="1:16" ht="15" customHeight="1" x14ac:dyDescent="0.15">
      <c r="A40" s="33"/>
      <c r="B40" s="14"/>
      <c r="C40" s="14" t="s">
        <v>38</v>
      </c>
      <c r="D40" s="15"/>
      <c r="E40" s="59">
        <v>0</v>
      </c>
      <c r="F40" s="1">
        <v>0</v>
      </c>
      <c r="G40" s="59">
        <v>0</v>
      </c>
      <c r="H40" s="1">
        <v>0</v>
      </c>
      <c r="I40" s="59">
        <v>0</v>
      </c>
      <c r="J40" s="1">
        <v>0</v>
      </c>
      <c r="K40" s="63">
        <v>0</v>
      </c>
      <c r="L40" s="1">
        <v>0</v>
      </c>
      <c r="M40" s="59">
        <v>0</v>
      </c>
      <c r="N40" s="1">
        <v>29296</v>
      </c>
      <c r="O40" s="80">
        <f t="shared" si="2"/>
        <v>0</v>
      </c>
      <c r="P40" s="24">
        <v>29296</v>
      </c>
    </row>
    <row r="41" spans="1:16" ht="15" customHeight="1" x14ac:dyDescent="0.15">
      <c r="A41" s="33"/>
      <c r="B41" s="14"/>
      <c r="C41" s="14" t="s">
        <v>39</v>
      </c>
      <c r="D41" s="15"/>
      <c r="E41" s="59">
        <v>0</v>
      </c>
      <c r="F41" s="1">
        <v>0</v>
      </c>
      <c r="G41" s="59">
        <v>0</v>
      </c>
      <c r="H41" s="1">
        <v>0</v>
      </c>
      <c r="I41" s="59">
        <v>0</v>
      </c>
      <c r="J41" s="1">
        <v>0</v>
      </c>
      <c r="K41" s="63">
        <v>0</v>
      </c>
      <c r="L41" s="1">
        <v>0</v>
      </c>
      <c r="M41" s="59">
        <v>8000</v>
      </c>
      <c r="N41" s="1">
        <v>7500</v>
      </c>
      <c r="O41" s="80">
        <f t="shared" si="2"/>
        <v>8000</v>
      </c>
      <c r="P41" s="24">
        <v>7500</v>
      </c>
    </row>
    <row r="42" spans="1:16" ht="15" customHeight="1" x14ac:dyDescent="0.15">
      <c r="A42" s="33"/>
      <c r="B42" s="14"/>
      <c r="C42" s="14" t="s">
        <v>40</v>
      </c>
      <c r="D42" s="15"/>
      <c r="E42" s="59">
        <v>3000</v>
      </c>
      <c r="F42" s="1">
        <v>3682</v>
      </c>
      <c r="G42" s="59">
        <v>0</v>
      </c>
      <c r="H42" s="1">
        <v>0</v>
      </c>
      <c r="I42" s="59">
        <v>0</v>
      </c>
      <c r="J42" s="1">
        <v>0</v>
      </c>
      <c r="K42" s="63">
        <v>0</v>
      </c>
      <c r="L42" s="1">
        <v>0</v>
      </c>
      <c r="M42" s="59">
        <v>59000</v>
      </c>
      <c r="N42" s="1">
        <v>56507</v>
      </c>
      <c r="O42" s="80">
        <f t="shared" si="2"/>
        <v>62000</v>
      </c>
      <c r="P42" s="24">
        <v>60189</v>
      </c>
    </row>
    <row r="43" spans="1:16" ht="15" customHeight="1" x14ac:dyDescent="0.15">
      <c r="A43" s="33"/>
      <c r="B43" s="14"/>
      <c r="C43" s="14" t="s">
        <v>41</v>
      </c>
      <c r="D43" s="15"/>
      <c r="E43" s="59">
        <v>0</v>
      </c>
      <c r="F43" s="1">
        <v>0</v>
      </c>
      <c r="G43" s="59">
        <v>0</v>
      </c>
      <c r="H43" s="1">
        <v>0</v>
      </c>
      <c r="I43" s="59">
        <v>0</v>
      </c>
      <c r="J43" s="1">
        <v>0</v>
      </c>
      <c r="K43" s="63">
        <v>0</v>
      </c>
      <c r="L43" s="1">
        <v>0</v>
      </c>
      <c r="M43" s="59">
        <v>0</v>
      </c>
      <c r="N43" s="1">
        <v>2100</v>
      </c>
      <c r="O43" s="80">
        <f t="shared" si="2"/>
        <v>0</v>
      </c>
      <c r="P43" s="24">
        <v>2100</v>
      </c>
    </row>
    <row r="44" spans="1:16" ht="15" customHeight="1" x14ac:dyDescent="0.15">
      <c r="A44" s="33"/>
      <c r="B44" s="14"/>
      <c r="C44" s="14" t="s">
        <v>42</v>
      </c>
      <c r="D44" s="15"/>
      <c r="E44" s="59">
        <v>0</v>
      </c>
      <c r="F44" s="1">
        <v>0</v>
      </c>
      <c r="G44" s="59">
        <v>0</v>
      </c>
      <c r="H44" s="1">
        <v>0</v>
      </c>
      <c r="I44" s="59">
        <v>0</v>
      </c>
      <c r="J44" s="1">
        <v>0</v>
      </c>
      <c r="K44" s="63">
        <v>0</v>
      </c>
      <c r="L44" s="1">
        <v>0</v>
      </c>
      <c r="M44" s="59">
        <v>0</v>
      </c>
      <c r="N44" s="1">
        <v>33200</v>
      </c>
      <c r="O44" s="80">
        <f t="shared" si="2"/>
        <v>0</v>
      </c>
      <c r="P44" s="24">
        <v>33200</v>
      </c>
    </row>
    <row r="45" spans="1:16" ht="15" customHeight="1" x14ac:dyDescent="0.15">
      <c r="A45" s="33"/>
      <c r="B45" s="14"/>
      <c r="C45" s="14" t="s">
        <v>43</v>
      </c>
      <c r="D45" s="15"/>
      <c r="E45" s="59">
        <v>0</v>
      </c>
      <c r="F45" s="1">
        <v>0</v>
      </c>
      <c r="G45" s="59">
        <v>220000</v>
      </c>
      <c r="H45" s="1">
        <v>221191</v>
      </c>
      <c r="I45" s="59">
        <v>0</v>
      </c>
      <c r="J45" s="1">
        <v>0</v>
      </c>
      <c r="K45" s="63">
        <v>0</v>
      </c>
      <c r="L45" s="1">
        <v>0</v>
      </c>
      <c r="M45" s="59">
        <v>0</v>
      </c>
      <c r="N45" s="1">
        <v>0</v>
      </c>
      <c r="O45" s="80">
        <f t="shared" si="2"/>
        <v>220000</v>
      </c>
      <c r="P45" s="24">
        <v>221191</v>
      </c>
    </row>
    <row r="46" spans="1:16" ht="15" customHeight="1" x14ac:dyDescent="0.15">
      <c r="A46" s="33"/>
      <c r="B46" s="14"/>
      <c r="C46" s="14" t="s">
        <v>44</v>
      </c>
      <c r="D46" s="15"/>
      <c r="E46" s="59">
        <v>0</v>
      </c>
      <c r="F46" s="1">
        <v>0</v>
      </c>
      <c r="G46" s="59">
        <v>250000</v>
      </c>
      <c r="H46" s="1">
        <v>207602</v>
      </c>
      <c r="I46" s="59">
        <v>0</v>
      </c>
      <c r="J46" s="1">
        <v>0</v>
      </c>
      <c r="K46" s="63">
        <v>0</v>
      </c>
      <c r="L46" s="1">
        <v>0</v>
      </c>
      <c r="M46" s="59">
        <v>0</v>
      </c>
      <c r="N46" s="1">
        <v>0</v>
      </c>
      <c r="O46" s="80">
        <f t="shared" si="2"/>
        <v>250000</v>
      </c>
      <c r="P46" s="24">
        <v>207602</v>
      </c>
    </row>
    <row r="47" spans="1:16" ht="15" customHeight="1" x14ac:dyDescent="0.15">
      <c r="A47" s="33"/>
      <c r="B47" s="14"/>
      <c r="C47" s="14" t="s">
        <v>45</v>
      </c>
      <c r="D47" s="15"/>
      <c r="E47" s="59">
        <v>0</v>
      </c>
      <c r="F47" s="1">
        <v>0</v>
      </c>
      <c r="G47" s="59">
        <v>80000</v>
      </c>
      <c r="H47" s="1">
        <v>82633</v>
      </c>
      <c r="I47" s="59">
        <v>0</v>
      </c>
      <c r="J47" s="1">
        <v>3053</v>
      </c>
      <c r="K47" s="63">
        <v>0</v>
      </c>
      <c r="L47" s="1">
        <v>0</v>
      </c>
      <c r="M47" s="59">
        <v>0</v>
      </c>
      <c r="N47" s="1">
        <v>0</v>
      </c>
      <c r="O47" s="80">
        <f t="shared" si="2"/>
        <v>80000</v>
      </c>
      <c r="P47" s="24">
        <v>85686</v>
      </c>
    </row>
    <row r="48" spans="1:16" ht="15" customHeight="1" x14ac:dyDescent="0.15">
      <c r="A48" s="33"/>
      <c r="B48" s="14"/>
      <c r="C48" s="14" t="s">
        <v>46</v>
      </c>
      <c r="D48" s="15"/>
      <c r="E48" s="59">
        <v>0</v>
      </c>
      <c r="F48" s="1">
        <v>0</v>
      </c>
      <c r="G48" s="59">
        <v>200000</v>
      </c>
      <c r="H48" s="1">
        <v>180148</v>
      </c>
      <c r="I48" s="59">
        <v>0</v>
      </c>
      <c r="J48" s="1">
        <v>0</v>
      </c>
      <c r="K48" s="63">
        <v>0</v>
      </c>
      <c r="L48" s="1">
        <v>0</v>
      </c>
      <c r="M48" s="59">
        <v>0</v>
      </c>
      <c r="N48" s="1">
        <v>0</v>
      </c>
      <c r="O48" s="80">
        <f t="shared" si="2"/>
        <v>200000</v>
      </c>
      <c r="P48" s="24">
        <v>180148</v>
      </c>
    </row>
    <row r="49" spans="1:16" ht="15" customHeight="1" x14ac:dyDescent="0.15">
      <c r="A49" s="33"/>
      <c r="B49" s="14"/>
      <c r="C49" s="14" t="s">
        <v>47</v>
      </c>
      <c r="D49" s="15"/>
      <c r="E49" s="59">
        <v>1500</v>
      </c>
      <c r="F49" s="1">
        <v>1489</v>
      </c>
      <c r="G49" s="59">
        <v>0</v>
      </c>
      <c r="H49" s="1">
        <v>82</v>
      </c>
      <c r="I49" s="59">
        <v>4000</v>
      </c>
      <c r="J49" s="1">
        <v>4039</v>
      </c>
      <c r="K49" s="63">
        <v>0</v>
      </c>
      <c r="L49" s="1">
        <v>0</v>
      </c>
      <c r="M49" s="59">
        <v>0</v>
      </c>
      <c r="N49" s="1">
        <v>0</v>
      </c>
      <c r="O49" s="80">
        <f t="shared" si="2"/>
        <v>5500</v>
      </c>
      <c r="P49" s="24">
        <v>5610</v>
      </c>
    </row>
    <row r="50" spans="1:16" ht="15" customHeight="1" x14ac:dyDescent="0.15">
      <c r="A50" s="33"/>
      <c r="B50" s="14"/>
      <c r="C50" s="14" t="s">
        <v>48</v>
      </c>
      <c r="D50" s="15"/>
      <c r="E50" s="59">
        <v>0</v>
      </c>
      <c r="F50" s="1">
        <v>0</v>
      </c>
      <c r="G50" s="59">
        <v>500</v>
      </c>
      <c r="H50" s="1">
        <v>436</v>
      </c>
      <c r="I50" s="59">
        <v>0</v>
      </c>
      <c r="J50" s="1">
        <v>0</v>
      </c>
      <c r="K50" s="63">
        <v>0</v>
      </c>
      <c r="L50" s="1">
        <v>0</v>
      </c>
      <c r="M50" s="59">
        <v>0</v>
      </c>
      <c r="N50" s="1">
        <v>0</v>
      </c>
      <c r="O50" s="80">
        <f t="shared" si="2"/>
        <v>500</v>
      </c>
      <c r="P50" s="24">
        <v>436</v>
      </c>
    </row>
    <row r="51" spans="1:16" ht="15" customHeight="1" x14ac:dyDescent="0.15">
      <c r="A51" s="33"/>
      <c r="B51" s="14"/>
      <c r="C51" s="14" t="s">
        <v>49</v>
      </c>
      <c r="D51" s="15"/>
      <c r="E51" s="59">
        <v>0</v>
      </c>
      <c r="F51" s="1">
        <v>0</v>
      </c>
      <c r="G51" s="59">
        <v>19000</v>
      </c>
      <c r="H51" s="1">
        <v>18440</v>
      </c>
      <c r="I51" s="59">
        <v>0</v>
      </c>
      <c r="J51" s="1">
        <v>0</v>
      </c>
      <c r="K51" s="63">
        <v>0</v>
      </c>
      <c r="L51" s="1">
        <v>0</v>
      </c>
      <c r="M51" s="59">
        <v>0</v>
      </c>
      <c r="N51" s="1">
        <v>0</v>
      </c>
      <c r="O51" s="80">
        <f t="shared" si="2"/>
        <v>19000</v>
      </c>
      <c r="P51" s="24">
        <v>18440</v>
      </c>
    </row>
    <row r="52" spans="1:16" ht="15" customHeight="1" x14ac:dyDescent="0.15">
      <c r="A52" s="33"/>
      <c r="B52" s="14"/>
      <c r="C52" s="14" t="s">
        <v>50</v>
      </c>
      <c r="D52" s="15"/>
      <c r="E52" s="59">
        <v>0</v>
      </c>
      <c r="F52" s="1">
        <v>0</v>
      </c>
      <c r="G52" s="59">
        <v>2000</v>
      </c>
      <c r="H52" s="1">
        <v>1386</v>
      </c>
      <c r="I52" s="59">
        <v>0</v>
      </c>
      <c r="J52" s="1">
        <v>0</v>
      </c>
      <c r="K52" s="63">
        <v>0</v>
      </c>
      <c r="L52" s="1">
        <v>0</v>
      </c>
      <c r="M52" s="59">
        <v>0</v>
      </c>
      <c r="N52" s="1">
        <v>0</v>
      </c>
      <c r="O52" s="80">
        <f t="shared" si="2"/>
        <v>2000</v>
      </c>
      <c r="P52" s="24">
        <v>1386</v>
      </c>
    </row>
    <row r="53" spans="1:16" ht="15" customHeight="1" x14ac:dyDescent="0.15">
      <c r="A53" s="33"/>
      <c r="B53" s="14"/>
      <c r="C53" s="14" t="s">
        <v>51</v>
      </c>
      <c r="D53" s="15"/>
      <c r="E53" s="59">
        <v>0</v>
      </c>
      <c r="F53" s="1">
        <v>0</v>
      </c>
      <c r="G53" s="59">
        <v>180000</v>
      </c>
      <c r="H53" s="1">
        <v>150000</v>
      </c>
      <c r="I53" s="59">
        <v>0</v>
      </c>
      <c r="J53" s="1">
        <v>0</v>
      </c>
      <c r="K53" s="63">
        <v>0</v>
      </c>
      <c r="L53" s="1">
        <v>0</v>
      </c>
      <c r="M53" s="59">
        <v>0</v>
      </c>
      <c r="N53" s="1">
        <v>0</v>
      </c>
      <c r="O53" s="80">
        <f t="shared" si="2"/>
        <v>180000</v>
      </c>
      <c r="P53" s="24">
        <v>150000</v>
      </c>
    </row>
    <row r="54" spans="1:16" ht="15" customHeight="1" x14ac:dyDescent="0.15">
      <c r="A54" s="33"/>
      <c r="B54" s="14"/>
      <c r="C54" s="14" t="s">
        <v>52</v>
      </c>
      <c r="D54" s="15"/>
      <c r="E54" s="59">
        <v>0</v>
      </c>
      <c r="F54" s="1">
        <v>0</v>
      </c>
      <c r="G54" s="59">
        <v>192000</v>
      </c>
      <c r="H54" s="1">
        <v>150660</v>
      </c>
      <c r="I54" s="59">
        <v>0</v>
      </c>
      <c r="J54" s="1">
        <v>0</v>
      </c>
      <c r="K54" s="63">
        <v>0</v>
      </c>
      <c r="L54" s="1">
        <v>0</v>
      </c>
      <c r="M54" s="59">
        <v>0</v>
      </c>
      <c r="N54" s="1">
        <v>0</v>
      </c>
      <c r="O54" s="80">
        <f t="shared" si="2"/>
        <v>192000</v>
      </c>
      <c r="P54" s="24">
        <v>150660</v>
      </c>
    </row>
    <row r="55" spans="1:16" ht="15" customHeight="1" x14ac:dyDescent="0.15">
      <c r="A55" s="33"/>
      <c r="B55" s="14"/>
      <c r="C55" s="14" t="s">
        <v>53</v>
      </c>
      <c r="D55" s="15"/>
      <c r="E55" s="59">
        <v>0</v>
      </c>
      <c r="F55" s="1">
        <v>0</v>
      </c>
      <c r="G55" s="59">
        <v>22560</v>
      </c>
      <c r="H55" s="1">
        <v>22560</v>
      </c>
      <c r="I55" s="59">
        <v>0</v>
      </c>
      <c r="J55" s="1">
        <v>0</v>
      </c>
      <c r="K55" s="63">
        <v>0</v>
      </c>
      <c r="L55" s="1">
        <v>0</v>
      </c>
      <c r="M55" s="59">
        <v>0</v>
      </c>
      <c r="N55" s="1">
        <v>0</v>
      </c>
      <c r="O55" s="80">
        <f t="shared" si="2"/>
        <v>22560</v>
      </c>
      <c r="P55" s="24">
        <v>22560</v>
      </c>
    </row>
    <row r="56" spans="1:16" ht="15" customHeight="1" x14ac:dyDescent="0.15">
      <c r="A56" s="33"/>
      <c r="B56" s="14"/>
      <c r="C56" s="14" t="s">
        <v>54</v>
      </c>
      <c r="D56" s="15"/>
      <c r="E56" s="59">
        <v>0</v>
      </c>
      <c r="F56" s="1">
        <v>0</v>
      </c>
      <c r="G56" s="59">
        <v>5000</v>
      </c>
      <c r="H56" s="1">
        <v>4609</v>
      </c>
      <c r="I56" s="59">
        <v>0</v>
      </c>
      <c r="J56" s="1">
        <v>0</v>
      </c>
      <c r="K56" s="63">
        <v>0</v>
      </c>
      <c r="L56" s="1">
        <v>0</v>
      </c>
      <c r="M56" s="59">
        <v>0</v>
      </c>
      <c r="N56" s="1">
        <v>0</v>
      </c>
      <c r="O56" s="80">
        <f t="shared" si="2"/>
        <v>5000</v>
      </c>
      <c r="P56" s="24">
        <v>4609</v>
      </c>
    </row>
    <row r="57" spans="1:16" ht="15" customHeight="1" x14ac:dyDescent="0.15">
      <c r="A57" s="34"/>
      <c r="B57" s="12" t="s">
        <v>55</v>
      </c>
      <c r="C57" s="12"/>
      <c r="D57" s="13"/>
      <c r="E57" s="59">
        <f>SUM(E18:E56)</f>
        <v>3717800</v>
      </c>
      <c r="F57" s="1">
        <v>3883277</v>
      </c>
      <c r="G57" s="59">
        <f>SUM(G18:G56)</f>
        <v>13654610</v>
      </c>
      <c r="H57" s="1">
        <v>12136052</v>
      </c>
      <c r="I57" s="59">
        <f>SUM(I18:I56)</f>
        <v>2953725</v>
      </c>
      <c r="J57" s="1">
        <v>3341273</v>
      </c>
      <c r="K57" s="63">
        <v>0</v>
      </c>
      <c r="L57" s="1">
        <v>0</v>
      </c>
      <c r="M57" s="59">
        <f>SUM(M18:M56)</f>
        <v>608865</v>
      </c>
      <c r="N57" s="1">
        <v>674708</v>
      </c>
      <c r="O57" s="80">
        <f t="shared" si="2"/>
        <v>20935000</v>
      </c>
      <c r="P57" s="24">
        <v>20035310</v>
      </c>
    </row>
    <row r="58" spans="1:16" s="2" customFormat="1" ht="15" customHeight="1" thickBot="1" x14ac:dyDescent="0.2">
      <c r="A58" s="47" t="s">
        <v>56</v>
      </c>
      <c r="B58" s="18"/>
      <c r="C58" s="18"/>
      <c r="D58" s="19"/>
      <c r="E58" s="64">
        <f>SUM(E57,E16)</f>
        <v>14017800</v>
      </c>
      <c r="F58" s="20">
        <v>13901641</v>
      </c>
      <c r="G58" s="71">
        <f>SUM(G57,G16)</f>
        <v>24674610</v>
      </c>
      <c r="H58" s="20">
        <v>19220036</v>
      </c>
      <c r="I58" s="71">
        <f>SUM(I57,I16)</f>
        <v>7443725</v>
      </c>
      <c r="J58" s="20">
        <v>7787957</v>
      </c>
      <c r="K58" s="64">
        <v>0</v>
      </c>
      <c r="L58" s="20">
        <v>0</v>
      </c>
      <c r="M58" s="71">
        <f>SUM(M57,M16)</f>
        <v>818865</v>
      </c>
      <c r="N58" s="20">
        <v>886138</v>
      </c>
      <c r="O58" s="82">
        <f>SUM(O57,O16)</f>
        <v>46955000</v>
      </c>
      <c r="P58" s="29">
        <v>41795772</v>
      </c>
    </row>
    <row r="59" spans="1:16" s="2" customFormat="1" ht="15" customHeight="1" thickTop="1" thickBot="1" x14ac:dyDescent="0.2">
      <c r="A59" s="47" t="s">
        <v>57</v>
      </c>
      <c r="B59" s="16"/>
      <c r="C59" s="16"/>
      <c r="D59" s="17"/>
      <c r="E59" s="65">
        <f>SUM(E9)-E58</f>
        <v>-6472800</v>
      </c>
      <c r="F59" s="48">
        <v>-4951315</v>
      </c>
      <c r="G59" s="72">
        <f>SUM(G9)-G58</f>
        <v>3295390</v>
      </c>
      <c r="H59" s="48">
        <v>2251381</v>
      </c>
      <c r="I59" s="72">
        <f>SUM(I9)-I58</f>
        <v>3556275</v>
      </c>
      <c r="J59" s="48">
        <v>3102903</v>
      </c>
      <c r="K59" s="78">
        <v>0</v>
      </c>
      <c r="L59" s="21">
        <v>163242</v>
      </c>
      <c r="M59" s="79">
        <f>SUM(M9)-M58</f>
        <v>-378865</v>
      </c>
      <c r="N59" s="21">
        <v>47612</v>
      </c>
      <c r="O59" s="83">
        <f>SUM(O9)-O58</f>
        <v>0</v>
      </c>
      <c r="P59" s="30">
        <v>613823</v>
      </c>
    </row>
  </sheetData>
  <mergeCells count="6">
    <mergeCell ref="E1:F1"/>
    <mergeCell ref="G1:H1"/>
    <mergeCell ref="I1:J1"/>
    <mergeCell ref="K1:L1"/>
    <mergeCell ref="O1:P1"/>
    <mergeCell ref="M1:N1"/>
  </mergeCells>
  <phoneticPr fontId="18"/>
  <printOptions horizontalCentered="1" verticalCentered="1"/>
  <pageMargins left="0.19685039370078741" right="0.15748031496062992" top="0.39370078740157483" bottom="0.15748031496062992" header="0.15748031496062992" footer="0.15748031496062992"/>
  <pageSetup paperSize="9" orientation="portrait" horizontalDpi="0" verticalDpi="0" r:id="rId1"/>
  <headerFooter>
    <oddHeader>&amp;C2020年度予算案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事業別損益の状況_2019 </vt:lpstr>
      <vt:lpstr>'事業別損益の状況_2019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</dc:creator>
  <cp:lastModifiedBy>じゃがいものおうち</cp:lastModifiedBy>
  <cp:lastPrinted>2020-05-07T07:33:09Z</cp:lastPrinted>
  <dcterms:created xsi:type="dcterms:W3CDTF">2020-05-06T05:42:31Z</dcterms:created>
  <dcterms:modified xsi:type="dcterms:W3CDTF">2020-05-08T05:57:20Z</dcterms:modified>
</cp:coreProperties>
</file>